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S-PS1 - FS-FS PL\0 PS 1 PW - Reckel\Anfragen\2022\Tonn\Berichtsaufträge und Fragender Fraktion der CDU (Vw0008A) - der FDP (Vw0008B)\"/>
    </mc:Choice>
  </mc:AlternateContent>
  <bookViews>
    <workbookView xWindow="-15" yWindow="-15" windowWidth="28830" windowHeight="7110" tabRatio="757" activeTab="13"/>
  </bookViews>
  <sheets>
    <sheet name="Übersicht" sheetId="112" r:id="rId1"/>
    <sheet name="Stadt" sheetId="101" r:id="rId2"/>
    <sheet name="GesQPK" sheetId="102" r:id="rId3"/>
    <sheet name="Jug" sheetId="103" r:id="rId4"/>
    <sheet name="HzE" sheetId="94" r:id="rId5"/>
    <sheet name="Ges" sheetId="104" r:id="rId6"/>
    <sheet name="BüD" sheetId="105" r:id="rId7"/>
    <sheet name="OA" sheetId="106" r:id="rId8"/>
    <sheet name="BiKu" sheetId="107" r:id="rId9"/>
    <sheet name="SuS" sheetId="108" r:id="rId10"/>
    <sheet name="Soz" sheetId="109" r:id="rId11"/>
    <sheet name="FM" sheetId="110" r:id="rId12"/>
    <sheet name="UmNat" sheetId="111" r:id="rId13"/>
    <sheet name="SG" sheetId="100" r:id="rId14"/>
  </sheets>
  <definedNames>
    <definedName name="_xlnm.Print_Area" localSheetId="0">Übersicht!$A$1:$AP$434</definedName>
    <definedName name="_xlnm.Print_Titles" localSheetId="8">BiKu!$B:$E,BiKu!$1:$2</definedName>
    <definedName name="_xlnm.Print_Titles" localSheetId="6">BüD!$B:$E,BüD!$1:$2</definedName>
    <definedName name="_xlnm.Print_Titles" localSheetId="11">FM!$B:$E,FM!$1:$2</definedName>
    <definedName name="_xlnm.Print_Titles" localSheetId="5">Ges!$B:$E,Ges!$1:$2</definedName>
    <definedName name="_xlnm.Print_Titles" localSheetId="2">GesQPK!$B:$E,GesQPK!$1:$2</definedName>
    <definedName name="_xlnm.Print_Titles" localSheetId="4">HzE!$1:$2</definedName>
    <definedName name="_xlnm.Print_Titles" localSheetId="3">Jug!$B:$E,Jug!$1:$2</definedName>
    <definedName name="_xlnm.Print_Titles" localSheetId="7">OA!$B:$E,OA!$1:$2</definedName>
    <definedName name="_xlnm.Print_Titles" localSheetId="13">SG!$B:$E,SG!$1:$2</definedName>
    <definedName name="_xlnm.Print_Titles" localSheetId="10">Soz!$B:$E,Soz!$1:$2</definedName>
    <definedName name="_xlnm.Print_Titles" localSheetId="1">Stadt!$B:$E,Stadt!$1:$2</definedName>
    <definedName name="_xlnm.Print_Titles" localSheetId="9">SuS!$B:$E,SuS!$1:$2</definedName>
    <definedName name="_xlnm.Print_Titles" localSheetId="0">Übersicht!$B:$E,Übersicht!$1:$2</definedName>
    <definedName name="_xlnm.Print_Titles" localSheetId="12">UmNat!$B:$E,UmNat!$1:$2</definedName>
  </definedNames>
  <calcPr calcId="162913"/>
</workbook>
</file>

<file path=xl/calcChain.xml><?xml version="1.0" encoding="utf-8"?>
<calcChain xmlns="http://schemas.openxmlformats.org/spreadsheetml/2006/main">
  <c r="AP40" i="100" l="1"/>
  <c r="AH40" i="100"/>
  <c r="AK40" i="100" s="1"/>
  <c r="AL40" i="100" s="1"/>
  <c r="AM40" i="100" s="1"/>
  <c r="AN40" i="100" s="1"/>
  <c r="AD40" i="100"/>
  <c r="AC40" i="100"/>
  <c r="AB40" i="100"/>
  <c r="Y40" i="100"/>
  <c r="Q40" i="100"/>
  <c r="T40" i="100" s="1"/>
  <c r="U40" i="100" s="1"/>
  <c r="V40" i="100" s="1"/>
  <c r="W40" i="100" s="1"/>
  <c r="AO40" i="100" s="1"/>
  <c r="L40" i="100"/>
  <c r="K40" i="100"/>
  <c r="H40" i="100"/>
  <c r="M40" i="100" s="1"/>
  <c r="AP39" i="100"/>
  <c r="AH39" i="100"/>
  <c r="AK39" i="100" s="1"/>
  <c r="AL39" i="100" s="1"/>
  <c r="AM39" i="100" s="1"/>
  <c r="AN39" i="100" s="1"/>
  <c r="AD39" i="100"/>
  <c r="AC39" i="100"/>
  <c r="AB39" i="100"/>
  <c r="Y39" i="100"/>
  <c r="Q39" i="100"/>
  <c r="T39" i="100" s="1"/>
  <c r="U39" i="100" s="1"/>
  <c r="V39" i="100" s="1"/>
  <c r="W39" i="100" s="1"/>
  <c r="L39" i="100"/>
  <c r="K39" i="100"/>
  <c r="H39" i="100"/>
  <c r="M39" i="100" s="1"/>
  <c r="AP38" i="100"/>
  <c r="AH38" i="100"/>
  <c r="AK38" i="100" s="1"/>
  <c r="AL38" i="100" s="1"/>
  <c r="AM38" i="100" s="1"/>
  <c r="AN38" i="100" s="1"/>
  <c r="AD38" i="100"/>
  <c r="AC38" i="100"/>
  <c r="AB38" i="100"/>
  <c r="Y38" i="100"/>
  <c r="Q38" i="100"/>
  <c r="T38" i="100" s="1"/>
  <c r="U38" i="100" s="1"/>
  <c r="V38" i="100" s="1"/>
  <c r="W38" i="100" s="1"/>
  <c r="AO38" i="100" s="1"/>
  <c r="L38" i="100"/>
  <c r="K38" i="100"/>
  <c r="H38" i="100"/>
  <c r="M38" i="100" s="1"/>
  <c r="AP36" i="100"/>
  <c r="AH36" i="100"/>
  <c r="AK36" i="100" s="1"/>
  <c r="AL36" i="100" s="1"/>
  <c r="AM36" i="100" s="1"/>
  <c r="AN36" i="100" s="1"/>
  <c r="AD36" i="100"/>
  <c r="AC36" i="100"/>
  <c r="AB36" i="100"/>
  <c r="Y36" i="100"/>
  <c r="Q36" i="100"/>
  <c r="T36" i="100" s="1"/>
  <c r="U36" i="100" s="1"/>
  <c r="V36" i="100" s="1"/>
  <c r="W36" i="100" s="1"/>
  <c r="AO36" i="100" s="1"/>
  <c r="L36" i="100"/>
  <c r="K36" i="100"/>
  <c r="H36" i="100"/>
  <c r="M36" i="100" s="1"/>
  <c r="AP35" i="100"/>
  <c r="AH35" i="100"/>
  <c r="AK35" i="100" s="1"/>
  <c r="AL35" i="100" s="1"/>
  <c r="AM35" i="100" s="1"/>
  <c r="AN35" i="100" s="1"/>
  <c r="AD35" i="100"/>
  <c r="AC35" i="100"/>
  <c r="AB35" i="100"/>
  <c r="Y35" i="100"/>
  <c r="Q35" i="100"/>
  <c r="T35" i="100" s="1"/>
  <c r="U35" i="100" s="1"/>
  <c r="V35" i="100" s="1"/>
  <c r="W35" i="100" s="1"/>
  <c r="L35" i="100"/>
  <c r="K35" i="100"/>
  <c r="H35" i="100"/>
  <c r="M35" i="100" s="1"/>
  <c r="AP34" i="100"/>
  <c r="AH34" i="100"/>
  <c r="AK34" i="100" s="1"/>
  <c r="AL34" i="100" s="1"/>
  <c r="AM34" i="100" s="1"/>
  <c r="AN34" i="100" s="1"/>
  <c r="AD34" i="100"/>
  <c r="AC34" i="100"/>
  <c r="AB34" i="100"/>
  <c r="Y34" i="100"/>
  <c r="Q34" i="100"/>
  <c r="T34" i="100" s="1"/>
  <c r="U34" i="100" s="1"/>
  <c r="V34" i="100" s="1"/>
  <c r="W34" i="100" s="1"/>
  <c r="AO34" i="100" s="1"/>
  <c r="L34" i="100"/>
  <c r="K34" i="100"/>
  <c r="H34" i="100"/>
  <c r="M34" i="100" s="1"/>
  <c r="AP33" i="100"/>
  <c r="AH33" i="100"/>
  <c r="AK33" i="100" s="1"/>
  <c r="AL33" i="100" s="1"/>
  <c r="AM33" i="100" s="1"/>
  <c r="AN33" i="100" s="1"/>
  <c r="AD33" i="100"/>
  <c r="AC33" i="100"/>
  <c r="AB33" i="100"/>
  <c r="Y33" i="100"/>
  <c r="Q33" i="100"/>
  <c r="T33" i="100" s="1"/>
  <c r="U33" i="100" s="1"/>
  <c r="V33" i="100" s="1"/>
  <c r="W33" i="100" s="1"/>
  <c r="L33" i="100"/>
  <c r="K33" i="100"/>
  <c r="H33" i="100"/>
  <c r="M33" i="100" s="1"/>
  <c r="AP32" i="100"/>
  <c r="AH32" i="100"/>
  <c r="AK32" i="100" s="1"/>
  <c r="AL32" i="100" s="1"/>
  <c r="AM32" i="100" s="1"/>
  <c r="AN32" i="100" s="1"/>
  <c r="AD32" i="100"/>
  <c r="AC32" i="100"/>
  <c r="AB32" i="100"/>
  <c r="Y32" i="100"/>
  <c r="Q32" i="100"/>
  <c r="T32" i="100" s="1"/>
  <c r="U32" i="100" s="1"/>
  <c r="V32" i="100" s="1"/>
  <c r="W32" i="100" s="1"/>
  <c r="AO32" i="100" s="1"/>
  <c r="L32" i="100"/>
  <c r="K32" i="100"/>
  <c r="H32" i="100"/>
  <c r="M32" i="100" s="1"/>
  <c r="AP31" i="100"/>
  <c r="AH31" i="100"/>
  <c r="AK31" i="100" s="1"/>
  <c r="AL31" i="100" s="1"/>
  <c r="AM31" i="100" s="1"/>
  <c r="AN31" i="100" s="1"/>
  <c r="AD31" i="100"/>
  <c r="AC31" i="100"/>
  <c r="AB31" i="100"/>
  <c r="Y31" i="100"/>
  <c r="Q31" i="100"/>
  <c r="T31" i="100" s="1"/>
  <c r="U31" i="100" s="1"/>
  <c r="V31" i="100" s="1"/>
  <c r="W31" i="100" s="1"/>
  <c r="L31" i="100"/>
  <c r="K31" i="100"/>
  <c r="H31" i="100"/>
  <c r="M31" i="100" s="1"/>
  <c r="AP30" i="100"/>
  <c r="AH30" i="100"/>
  <c r="AK30" i="100" s="1"/>
  <c r="AL30" i="100" s="1"/>
  <c r="AM30" i="100" s="1"/>
  <c r="AN30" i="100" s="1"/>
  <c r="AD30" i="100"/>
  <c r="AC30" i="100"/>
  <c r="AB30" i="100"/>
  <c r="Y30" i="100"/>
  <c r="Q30" i="100"/>
  <c r="T30" i="100" s="1"/>
  <c r="U30" i="100" s="1"/>
  <c r="V30" i="100" s="1"/>
  <c r="W30" i="100" s="1"/>
  <c r="AO30" i="100" s="1"/>
  <c r="L30" i="100"/>
  <c r="K30" i="100"/>
  <c r="H30" i="100"/>
  <c r="M30" i="100" s="1"/>
  <c r="AP29" i="100"/>
  <c r="AH29" i="100"/>
  <c r="AK29" i="100" s="1"/>
  <c r="AL29" i="100" s="1"/>
  <c r="AM29" i="100" s="1"/>
  <c r="AN29" i="100" s="1"/>
  <c r="AD29" i="100"/>
  <c r="AC29" i="100"/>
  <c r="AB29" i="100"/>
  <c r="Y29" i="100"/>
  <c r="Q29" i="100"/>
  <c r="T29" i="100" s="1"/>
  <c r="U29" i="100" s="1"/>
  <c r="V29" i="100" s="1"/>
  <c r="W29" i="100" s="1"/>
  <c r="L29" i="100"/>
  <c r="K29" i="100"/>
  <c r="H29" i="100"/>
  <c r="M29" i="100" s="1"/>
  <c r="AP28" i="100"/>
  <c r="AH28" i="100"/>
  <c r="AK28" i="100" s="1"/>
  <c r="AL28" i="100" s="1"/>
  <c r="AM28" i="100" s="1"/>
  <c r="AN28" i="100" s="1"/>
  <c r="AD28" i="100"/>
  <c r="AC28" i="100"/>
  <c r="AB28" i="100"/>
  <c r="Y28" i="100"/>
  <c r="Q28" i="100"/>
  <c r="T28" i="100" s="1"/>
  <c r="U28" i="100" s="1"/>
  <c r="V28" i="100" s="1"/>
  <c r="W28" i="100" s="1"/>
  <c r="AO28" i="100" s="1"/>
  <c r="L28" i="100"/>
  <c r="K28" i="100"/>
  <c r="H28" i="100"/>
  <c r="M28" i="100" s="1"/>
  <c r="AP27" i="100"/>
  <c r="AH27" i="100"/>
  <c r="AK27" i="100" s="1"/>
  <c r="AL27" i="100" s="1"/>
  <c r="AM27" i="100" s="1"/>
  <c r="AN27" i="100" s="1"/>
  <c r="AD27" i="100"/>
  <c r="AC27" i="100"/>
  <c r="AB27" i="100"/>
  <c r="Y27" i="100"/>
  <c r="Q27" i="100"/>
  <c r="T27" i="100" s="1"/>
  <c r="U27" i="100" s="1"/>
  <c r="V27" i="100" s="1"/>
  <c r="W27" i="100" s="1"/>
  <c r="L27" i="100"/>
  <c r="K27" i="100"/>
  <c r="H27" i="100"/>
  <c r="M27" i="100" s="1"/>
  <c r="AP26" i="100"/>
  <c r="AH26" i="100"/>
  <c r="AK26" i="100" s="1"/>
  <c r="AL26" i="100" s="1"/>
  <c r="AM26" i="100" s="1"/>
  <c r="AN26" i="100" s="1"/>
  <c r="AD26" i="100"/>
  <c r="AC26" i="100"/>
  <c r="AB26" i="100"/>
  <c r="Y26" i="100"/>
  <c r="Q26" i="100"/>
  <c r="T26" i="100" s="1"/>
  <c r="U26" i="100" s="1"/>
  <c r="V26" i="100" s="1"/>
  <c r="W26" i="100" s="1"/>
  <c r="AO26" i="100" s="1"/>
  <c r="L26" i="100"/>
  <c r="K26" i="100"/>
  <c r="H26" i="100"/>
  <c r="M26" i="100" s="1"/>
  <c r="AP25" i="100"/>
  <c r="AH25" i="100"/>
  <c r="AK25" i="100" s="1"/>
  <c r="AL25" i="100" s="1"/>
  <c r="AM25" i="100" s="1"/>
  <c r="AN25" i="100" s="1"/>
  <c r="AD25" i="100"/>
  <c r="AC25" i="100"/>
  <c r="AB25" i="100"/>
  <c r="Y25" i="100"/>
  <c r="Q25" i="100"/>
  <c r="T25" i="100" s="1"/>
  <c r="U25" i="100" s="1"/>
  <c r="V25" i="100" s="1"/>
  <c r="W25" i="100" s="1"/>
  <c r="L25" i="100"/>
  <c r="K25" i="100"/>
  <c r="H25" i="100"/>
  <c r="M25" i="100" s="1"/>
  <c r="AP24" i="100"/>
  <c r="AH24" i="100"/>
  <c r="AK24" i="100" s="1"/>
  <c r="AL24" i="100" s="1"/>
  <c r="AM24" i="100" s="1"/>
  <c r="AN24" i="100" s="1"/>
  <c r="AD24" i="100"/>
  <c r="AC24" i="100"/>
  <c r="AB24" i="100"/>
  <c r="Y24" i="100"/>
  <c r="Q24" i="100"/>
  <c r="T24" i="100" s="1"/>
  <c r="U24" i="100" s="1"/>
  <c r="V24" i="100" s="1"/>
  <c r="W24" i="100" s="1"/>
  <c r="AO24" i="100" s="1"/>
  <c r="L24" i="100"/>
  <c r="K24" i="100"/>
  <c r="H24" i="100"/>
  <c r="M24" i="100" s="1"/>
  <c r="AP23" i="100"/>
  <c r="AH23" i="100"/>
  <c r="AK23" i="100" s="1"/>
  <c r="AL23" i="100" s="1"/>
  <c r="AM23" i="100" s="1"/>
  <c r="AN23" i="100" s="1"/>
  <c r="AD23" i="100"/>
  <c r="AC23" i="100"/>
  <c r="AB23" i="100"/>
  <c r="Y23" i="100"/>
  <c r="Q23" i="100"/>
  <c r="T23" i="100" s="1"/>
  <c r="U23" i="100" s="1"/>
  <c r="V23" i="100" s="1"/>
  <c r="W23" i="100" s="1"/>
  <c r="L23" i="100"/>
  <c r="K23" i="100"/>
  <c r="H23" i="100"/>
  <c r="M23" i="100" s="1"/>
  <c r="AP22" i="100"/>
  <c r="AH22" i="100"/>
  <c r="AK22" i="100" s="1"/>
  <c r="AL22" i="100" s="1"/>
  <c r="AM22" i="100" s="1"/>
  <c r="AN22" i="100" s="1"/>
  <c r="AD22" i="100"/>
  <c r="AC22" i="100"/>
  <c r="AB22" i="100"/>
  <c r="Y22" i="100"/>
  <c r="Q22" i="100"/>
  <c r="T22" i="100" s="1"/>
  <c r="U22" i="100" s="1"/>
  <c r="V22" i="100" s="1"/>
  <c r="W22" i="100" s="1"/>
  <c r="AO22" i="100" s="1"/>
  <c r="L22" i="100"/>
  <c r="K22" i="100"/>
  <c r="H22" i="100"/>
  <c r="M22" i="100" s="1"/>
  <c r="AP21" i="100"/>
  <c r="AH21" i="100"/>
  <c r="AK21" i="100" s="1"/>
  <c r="AL21" i="100" s="1"/>
  <c r="AM21" i="100" s="1"/>
  <c r="AN21" i="100" s="1"/>
  <c r="AD21" i="100"/>
  <c r="AC21" i="100"/>
  <c r="AB21" i="100"/>
  <c r="Y21" i="100"/>
  <c r="Q21" i="100"/>
  <c r="T21" i="100" s="1"/>
  <c r="U21" i="100" s="1"/>
  <c r="V21" i="100" s="1"/>
  <c r="W21" i="100" s="1"/>
  <c r="AO21" i="100" s="1"/>
  <c r="L21" i="100"/>
  <c r="K21" i="100"/>
  <c r="H21" i="100"/>
  <c r="M21" i="100" s="1"/>
  <c r="AP20" i="100"/>
  <c r="AH20" i="100"/>
  <c r="AK20" i="100" s="1"/>
  <c r="AL20" i="100" s="1"/>
  <c r="AM20" i="100" s="1"/>
  <c r="AN20" i="100" s="1"/>
  <c r="AD20" i="100"/>
  <c r="AC20" i="100"/>
  <c r="AB20" i="100"/>
  <c r="Y20" i="100"/>
  <c r="Q20" i="100"/>
  <c r="T20" i="100" s="1"/>
  <c r="U20" i="100" s="1"/>
  <c r="V20" i="100" s="1"/>
  <c r="W20" i="100" s="1"/>
  <c r="AO20" i="100" s="1"/>
  <c r="L20" i="100"/>
  <c r="K20" i="100"/>
  <c r="H20" i="100"/>
  <c r="M20" i="100" s="1"/>
  <c r="AP18" i="100"/>
  <c r="AH18" i="100"/>
  <c r="AK18" i="100" s="1"/>
  <c r="AL18" i="100" s="1"/>
  <c r="AM18" i="100" s="1"/>
  <c r="AN18" i="100" s="1"/>
  <c r="AD18" i="100"/>
  <c r="AC18" i="100"/>
  <c r="AB18" i="100"/>
  <c r="Y18" i="100"/>
  <c r="Q18" i="100"/>
  <c r="T18" i="100" s="1"/>
  <c r="U18" i="100" s="1"/>
  <c r="V18" i="100" s="1"/>
  <c r="W18" i="100" s="1"/>
  <c r="AO18" i="100" s="1"/>
  <c r="L18" i="100"/>
  <c r="K18" i="100"/>
  <c r="H18" i="100"/>
  <c r="M18" i="100" s="1"/>
  <c r="AP17" i="100"/>
  <c r="AH17" i="100"/>
  <c r="AK17" i="100" s="1"/>
  <c r="AL17" i="100" s="1"/>
  <c r="AM17" i="100" s="1"/>
  <c r="AN17" i="100" s="1"/>
  <c r="AD17" i="100"/>
  <c r="AC17" i="100"/>
  <c r="AB17" i="100"/>
  <c r="Y17" i="100"/>
  <c r="Q17" i="100"/>
  <c r="T17" i="100" s="1"/>
  <c r="U17" i="100" s="1"/>
  <c r="V17" i="100" s="1"/>
  <c r="W17" i="100" s="1"/>
  <c r="L17" i="100"/>
  <c r="K17" i="100"/>
  <c r="H17" i="100"/>
  <c r="M17" i="100" s="1"/>
  <c r="AP16" i="100"/>
  <c r="AH16" i="100"/>
  <c r="AK16" i="100" s="1"/>
  <c r="AL16" i="100" s="1"/>
  <c r="AM16" i="100" s="1"/>
  <c r="AN16" i="100" s="1"/>
  <c r="AD16" i="100"/>
  <c r="AC16" i="100"/>
  <c r="AB16" i="100"/>
  <c r="Y16" i="100"/>
  <c r="Q16" i="100"/>
  <c r="T16" i="100" s="1"/>
  <c r="U16" i="100" s="1"/>
  <c r="V16" i="100" s="1"/>
  <c r="W16" i="100" s="1"/>
  <c r="AO16" i="100" s="1"/>
  <c r="L16" i="100"/>
  <c r="K16" i="100"/>
  <c r="H16" i="100"/>
  <c r="M16" i="100" s="1"/>
  <c r="AP15" i="100"/>
  <c r="AH15" i="100"/>
  <c r="AK15" i="100" s="1"/>
  <c r="AL15" i="100" s="1"/>
  <c r="AM15" i="100" s="1"/>
  <c r="AN15" i="100" s="1"/>
  <c r="AD15" i="100"/>
  <c r="AC15" i="100"/>
  <c r="AB15" i="100"/>
  <c r="Y15" i="100"/>
  <c r="Q15" i="100"/>
  <c r="T15" i="100" s="1"/>
  <c r="U15" i="100" s="1"/>
  <c r="V15" i="100" s="1"/>
  <c r="W15" i="100" s="1"/>
  <c r="L15" i="100"/>
  <c r="K15" i="100"/>
  <c r="H15" i="100"/>
  <c r="M15" i="100" s="1"/>
  <c r="AP14" i="100"/>
  <c r="AH14" i="100"/>
  <c r="AK14" i="100" s="1"/>
  <c r="AL14" i="100" s="1"/>
  <c r="AM14" i="100" s="1"/>
  <c r="AN14" i="100" s="1"/>
  <c r="AD14" i="100"/>
  <c r="AC14" i="100"/>
  <c r="AB14" i="100"/>
  <c r="Y14" i="100"/>
  <c r="Q14" i="100"/>
  <c r="T14" i="100" s="1"/>
  <c r="U14" i="100" s="1"/>
  <c r="V14" i="100" s="1"/>
  <c r="W14" i="100" s="1"/>
  <c r="AO14" i="100" s="1"/>
  <c r="L14" i="100"/>
  <c r="K14" i="100"/>
  <c r="H14" i="100"/>
  <c r="M14" i="100" s="1"/>
  <c r="AP13" i="100"/>
  <c r="AH13" i="100"/>
  <c r="AK13" i="100" s="1"/>
  <c r="AL13" i="100" s="1"/>
  <c r="AM13" i="100" s="1"/>
  <c r="AN13" i="100" s="1"/>
  <c r="AD13" i="100"/>
  <c r="AC13" i="100"/>
  <c r="AB13" i="100"/>
  <c r="Y13" i="100"/>
  <c r="Q13" i="100"/>
  <c r="T13" i="100" s="1"/>
  <c r="U13" i="100" s="1"/>
  <c r="V13" i="100" s="1"/>
  <c r="W13" i="100" s="1"/>
  <c r="L13" i="100"/>
  <c r="K13" i="100"/>
  <c r="H13" i="100"/>
  <c r="M13" i="100" s="1"/>
  <c r="AP12" i="100"/>
  <c r="AH12" i="100"/>
  <c r="AK12" i="100" s="1"/>
  <c r="AL12" i="100" s="1"/>
  <c r="AM12" i="100" s="1"/>
  <c r="AN12" i="100" s="1"/>
  <c r="AD12" i="100"/>
  <c r="AC12" i="100"/>
  <c r="AB12" i="100"/>
  <c r="Y12" i="100"/>
  <c r="Q12" i="100"/>
  <c r="T12" i="100" s="1"/>
  <c r="U12" i="100" s="1"/>
  <c r="V12" i="100" s="1"/>
  <c r="W12" i="100" s="1"/>
  <c r="AO12" i="100" s="1"/>
  <c r="L12" i="100"/>
  <c r="K12" i="100"/>
  <c r="H12" i="100"/>
  <c r="M12" i="100" s="1"/>
  <c r="AP11" i="100"/>
  <c r="AH11" i="100"/>
  <c r="AK11" i="100" s="1"/>
  <c r="AL11" i="100" s="1"/>
  <c r="AM11" i="100" s="1"/>
  <c r="AN11" i="100" s="1"/>
  <c r="AD11" i="100"/>
  <c r="AC11" i="100"/>
  <c r="AB11" i="100"/>
  <c r="Y11" i="100"/>
  <c r="Q11" i="100"/>
  <c r="T11" i="100" s="1"/>
  <c r="U11" i="100" s="1"/>
  <c r="V11" i="100" s="1"/>
  <c r="W11" i="100" s="1"/>
  <c r="L11" i="100"/>
  <c r="K11" i="100"/>
  <c r="H11" i="100"/>
  <c r="M11" i="100" s="1"/>
  <c r="AP10" i="100"/>
  <c r="AH10" i="100"/>
  <c r="AK10" i="100" s="1"/>
  <c r="AL10" i="100" s="1"/>
  <c r="AM10" i="100" s="1"/>
  <c r="AN10" i="100" s="1"/>
  <c r="AD10" i="100"/>
  <c r="AC10" i="100"/>
  <c r="AB10" i="100"/>
  <c r="Y10" i="100"/>
  <c r="Q10" i="100"/>
  <c r="T10" i="100" s="1"/>
  <c r="U10" i="100" s="1"/>
  <c r="V10" i="100" s="1"/>
  <c r="W10" i="100" s="1"/>
  <c r="AO10" i="100" s="1"/>
  <c r="L10" i="100"/>
  <c r="K10" i="100"/>
  <c r="H10" i="100"/>
  <c r="M10" i="100" s="1"/>
  <c r="AP9" i="100"/>
  <c r="AH9" i="100"/>
  <c r="AK9" i="100" s="1"/>
  <c r="AL9" i="100" s="1"/>
  <c r="AM9" i="100" s="1"/>
  <c r="AN9" i="100" s="1"/>
  <c r="AD9" i="100"/>
  <c r="AC9" i="100"/>
  <c r="AB9" i="100"/>
  <c r="Y9" i="100"/>
  <c r="Q9" i="100"/>
  <c r="T9" i="100" s="1"/>
  <c r="U9" i="100" s="1"/>
  <c r="V9" i="100" s="1"/>
  <c r="W9" i="100" s="1"/>
  <c r="L9" i="100"/>
  <c r="K9" i="100"/>
  <c r="H9" i="100"/>
  <c r="M9" i="100" s="1"/>
  <c r="AP8" i="100"/>
  <c r="AH8" i="100"/>
  <c r="AK8" i="100" s="1"/>
  <c r="AL8" i="100" s="1"/>
  <c r="AM8" i="100" s="1"/>
  <c r="AN8" i="100" s="1"/>
  <c r="AD8" i="100"/>
  <c r="AC8" i="100"/>
  <c r="AB8" i="100"/>
  <c r="Y8" i="100"/>
  <c r="Q8" i="100"/>
  <c r="T8" i="100" s="1"/>
  <c r="U8" i="100" s="1"/>
  <c r="V8" i="100" s="1"/>
  <c r="W8" i="100" s="1"/>
  <c r="AO8" i="100" s="1"/>
  <c r="L8" i="100"/>
  <c r="K8" i="100"/>
  <c r="H8" i="100"/>
  <c r="M8" i="100" s="1"/>
  <c r="AP7" i="100"/>
  <c r="AH7" i="100"/>
  <c r="AK7" i="100" s="1"/>
  <c r="AL7" i="100" s="1"/>
  <c r="AM7" i="100" s="1"/>
  <c r="AN7" i="100" s="1"/>
  <c r="AD7" i="100"/>
  <c r="AC7" i="100"/>
  <c r="AB7" i="100"/>
  <c r="Y7" i="100"/>
  <c r="Q7" i="100"/>
  <c r="T7" i="100" s="1"/>
  <c r="U7" i="100" s="1"/>
  <c r="V7" i="100" s="1"/>
  <c r="W7" i="100" s="1"/>
  <c r="L7" i="100"/>
  <c r="K7" i="100"/>
  <c r="H7" i="100"/>
  <c r="M7" i="100" s="1"/>
  <c r="AP6" i="100"/>
  <c r="AH6" i="100"/>
  <c r="AK6" i="100" s="1"/>
  <c r="AL6" i="100" s="1"/>
  <c r="AM6" i="100" s="1"/>
  <c r="AN6" i="100" s="1"/>
  <c r="AD6" i="100"/>
  <c r="AC6" i="100"/>
  <c r="AB6" i="100"/>
  <c r="Y6" i="100"/>
  <c r="Q6" i="100"/>
  <c r="T6" i="100" s="1"/>
  <c r="U6" i="100" s="1"/>
  <c r="V6" i="100" s="1"/>
  <c r="W6" i="100" s="1"/>
  <c r="AO6" i="100" s="1"/>
  <c r="L6" i="100"/>
  <c r="K6" i="100"/>
  <c r="H6" i="100"/>
  <c r="M6" i="100" s="1"/>
  <c r="AP5" i="100"/>
  <c r="AH5" i="100"/>
  <c r="AK5" i="100" s="1"/>
  <c r="AL5" i="100" s="1"/>
  <c r="AM5" i="100" s="1"/>
  <c r="AN5" i="100" s="1"/>
  <c r="AD5" i="100"/>
  <c r="AC5" i="100"/>
  <c r="AB5" i="100"/>
  <c r="Y5" i="100"/>
  <c r="Q5" i="100"/>
  <c r="T5" i="100" s="1"/>
  <c r="U5" i="100" s="1"/>
  <c r="V5" i="100" s="1"/>
  <c r="L5" i="100"/>
  <c r="K5" i="100"/>
  <c r="H5" i="100"/>
  <c r="M5" i="100" s="1"/>
  <c r="AP4" i="100"/>
  <c r="AH4" i="100"/>
  <c r="AK4" i="100" s="1"/>
  <c r="AL4" i="100" s="1"/>
  <c r="AM4" i="100" s="1"/>
  <c r="AN4" i="100" s="1"/>
  <c r="AD4" i="100"/>
  <c r="AC4" i="100"/>
  <c r="AB4" i="100"/>
  <c r="Y4" i="100"/>
  <c r="Q4" i="100"/>
  <c r="T4" i="100" s="1"/>
  <c r="U4" i="100" s="1"/>
  <c r="V4" i="100" s="1"/>
  <c r="W4" i="100" s="1"/>
  <c r="AO4" i="100" s="1"/>
  <c r="L4" i="100"/>
  <c r="K4" i="100"/>
  <c r="H4" i="100"/>
  <c r="M4" i="100" s="1"/>
  <c r="AP3" i="100"/>
  <c r="AH3" i="100"/>
  <c r="AK3" i="100" s="1"/>
  <c r="AL3" i="100" s="1"/>
  <c r="AM3" i="100" s="1"/>
  <c r="AN3" i="100" s="1"/>
  <c r="AD3" i="100"/>
  <c r="AC3" i="100"/>
  <c r="AB3" i="100"/>
  <c r="Y3" i="100"/>
  <c r="Q3" i="100"/>
  <c r="T3" i="100" s="1"/>
  <c r="U3" i="100" s="1"/>
  <c r="V3" i="100" s="1"/>
  <c r="W3" i="100" s="1"/>
  <c r="L3" i="100"/>
  <c r="K3" i="100"/>
  <c r="H3" i="100"/>
  <c r="M3" i="100" s="1"/>
  <c r="AP16" i="111"/>
  <c r="AH16" i="111"/>
  <c r="AK16" i="111" s="1"/>
  <c r="AL16" i="111" s="1"/>
  <c r="AM16" i="111" s="1"/>
  <c r="AN16" i="111" s="1"/>
  <c r="AD16" i="111"/>
  <c r="AC16" i="111"/>
  <c r="AB16" i="111"/>
  <c r="Y16" i="111"/>
  <c r="Q16" i="111"/>
  <c r="T16" i="111" s="1"/>
  <c r="U16" i="111" s="1"/>
  <c r="V16" i="111" s="1"/>
  <c r="W16" i="111" s="1"/>
  <c r="L16" i="111"/>
  <c r="K16" i="111"/>
  <c r="H16" i="111"/>
  <c r="M16" i="111" s="1"/>
  <c r="AP15" i="111"/>
  <c r="AH15" i="111"/>
  <c r="AK15" i="111" s="1"/>
  <c r="AL15" i="111" s="1"/>
  <c r="AM15" i="111" s="1"/>
  <c r="AN15" i="111" s="1"/>
  <c r="AD15" i="111"/>
  <c r="AC15" i="111"/>
  <c r="AB15" i="111"/>
  <c r="Y15" i="111"/>
  <c r="Q15" i="111"/>
  <c r="T15" i="111" s="1"/>
  <c r="U15" i="111" s="1"/>
  <c r="V15" i="111" s="1"/>
  <c r="W15" i="111" s="1"/>
  <c r="L15" i="111"/>
  <c r="K15" i="111"/>
  <c r="H15" i="111"/>
  <c r="M15" i="111" s="1"/>
  <c r="AP14" i="111"/>
  <c r="AH14" i="111"/>
  <c r="AK14" i="111" s="1"/>
  <c r="AL14" i="111" s="1"/>
  <c r="AM14" i="111" s="1"/>
  <c r="AN14" i="111" s="1"/>
  <c r="AD14" i="111"/>
  <c r="AC14" i="111"/>
  <c r="AB14" i="111"/>
  <c r="Y14" i="111"/>
  <c r="Q14" i="111"/>
  <c r="T14" i="111" s="1"/>
  <c r="U14" i="111" s="1"/>
  <c r="V14" i="111" s="1"/>
  <c r="W14" i="111" s="1"/>
  <c r="L14" i="111"/>
  <c r="K14" i="111"/>
  <c r="H14" i="111"/>
  <c r="M14" i="111" s="1"/>
  <c r="AP13" i="111"/>
  <c r="AH13" i="111"/>
  <c r="AK13" i="111" s="1"/>
  <c r="AL13" i="111" s="1"/>
  <c r="AM13" i="111" s="1"/>
  <c r="AN13" i="111" s="1"/>
  <c r="AD13" i="111"/>
  <c r="AC13" i="111"/>
  <c r="AB13" i="111"/>
  <c r="Y13" i="111"/>
  <c r="Q13" i="111"/>
  <c r="T13" i="111" s="1"/>
  <c r="U13" i="111" s="1"/>
  <c r="V13" i="111" s="1"/>
  <c r="W13" i="111" s="1"/>
  <c r="L13" i="111"/>
  <c r="K13" i="111"/>
  <c r="H13" i="111"/>
  <c r="M13" i="111" s="1"/>
  <c r="AP12" i="111"/>
  <c r="AH12" i="111"/>
  <c r="AK12" i="111" s="1"/>
  <c r="AL12" i="111" s="1"/>
  <c r="AM12" i="111" s="1"/>
  <c r="AN12" i="111" s="1"/>
  <c r="AD12" i="111"/>
  <c r="AC12" i="111"/>
  <c r="AB12" i="111"/>
  <c r="Y12" i="111"/>
  <c r="Q12" i="111"/>
  <c r="T12" i="111" s="1"/>
  <c r="U12" i="111" s="1"/>
  <c r="V12" i="111" s="1"/>
  <c r="W12" i="111" s="1"/>
  <c r="L12" i="111"/>
  <c r="K12" i="111"/>
  <c r="H12" i="111"/>
  <c r="M12" i="111" s="1"/>
  <c r="AP11" i="111"/>
  <c r="AH11" i="111"/>
  <c r="AK11" i="111" s="1"/>
  <c r="AL11" i="111" s="1"/>
  <c r="AM11" i="111" s="1"/>
  <c r="AN11" i="111" s="1"/>
  <c r="AD11" i="111"/>
  <c r="AC11" i="111"/>
  <c r="AB11" i="111"/>
  <c r="Y11" i="111"/>
  <c r="Q11" i="111"/>
  <c r="T11" i="111" s="1"/>
  <c r="U11" i="111" s="1"/>
  <c r="V11" i="111" s="1"/>
  <c r="W11" i="111" s="1"/>
  <c r="L11" i="111"/>
  <c r="K11" i="111"/>
  <c r="H11" i="111"/>
  <c r="M11" i="111" s="1"/>
  <c r="AP10" i="111"/>
  <c r="AH10" i="111"/>
  <c r="AK10" i="111" s="1"/>
  <c r="AL10" i="111" s="1"/>
  <c r="AM10" i="111" s="1"/>
  <c r="AN10" i="111" s="1"/>
  <c r="AD10" i="111"/>
  <c r="AC10" i="111"/>
  <c r="AB10" i="111"/>
  <c r="Y10" i="111"/>
  <c r="Q10" i="111"/>
  <c r="T10" i="111" s="1"/>
  <c r="U10" i="111" s="1"/>
  <c r="V10" i="111" s="1"/>
  <c r="W10" i="111" s="1"/>
  <c r="L10" i="111"/>
  <c r="K10" i="111"/>
  <c r="H10" i="111"/>
  <c r="M10" i="111" s="1"/>
  <c r="AP9" i="111"/>
  <c r="AH9" i="111"/>
  <c r="AK9" i="111" s="1"/>
  <c r="AL9" i="111" s="1"/>
  <c r="AM9" i="111" s="1"/>
  <c r="AN9" i="111" s="1"/>
  <c r="AD9" i="111"/>
  <c r="AC9" i="111"/>
  <c r="AB9" i="111"/>
  <c r="Y9" i="111"/>
  <c r="Q9" i="111"/>
  <c r="T9" i="111" s="1"/>
  <c r="U9" i="111" s="1"/>
  <c r="V9" i="111" s="1"/>
  <c r="W9" i="111" s="1"/>
  <c r="L9" i="111"/>
  <c r="K9" i="111"/>
  <c r="H9" i="111"/>
  <c r="M9" i="111" s="1"/>
  <c r="AP8" i="111"/>
  <c r="AH8" i="111"/>
  <c r="AK8" i="111" s="1"/>
  <c r="AL8" i="111" s="1"/>
  <c r="AM8" i="111" s="1"/>
  <c r="AN8" i="111" s="1"/>
  <c r="AD8" i="111"/>
  <c r="AC8" i="111"/>
  <c r="AB8" i="111"/>
  <c r="Y8" i="111"/>
  <c r="Q8" i="111"/>
  <c r="T8" i="111" s="1"/>
  <c r="U8" i="111" s="1"/>
  <c r="V8" i="111" s="1"/>
  <c r="W8" i="111" s="1"/>
  <c r="L8" i="111"/>
  <c r="K8" i="111"/>
  <c r="H8" i="111"/>
  <c r="M8" i="111" s="1"/>
  <c r="AP7" i="111"/>
  <c r="AH7" i="111"/>
  <c r="AK7" i="111" s="1"/>
  <c r="AL7" i="111" s="1"/>
  <c r="AM7" i="111" s="1"/>
  <c r="AN7" i="111" s="1"/>
  <c r="AD7" i="111"/>
  <c r="AC7" i="111"/>
  <c r="AB7" i="111"/>
  <c r="Y7" i="111"/>
  <c r="Q7" i="111"/>
  <c r="T7" i="111" s="1"/>
  <c r="U7" i="111" s="1"/>
  <c r="V7" i="111" s="1"/>
  <c r="W7" i="111" s="1"/>
  <c r="L7" i="111"/>
  <c r="K7" i="111"/>
  <c r="H7" i="111"/>
  <c r="M7" i="111" s="1"/>
  <c r="AP6" i="111"/>
  <c r="AH6" i="111"/>
  <c r="AK6" i="111" s="1"/>
  <c r="AL6" i="111" s="1"/>
  <c r="AM6" i="111" s="1"/>
  <c r="AN6" i="111" s="1"/>
  <c r="AD6" i="111"/>
  <c r="AC6" i="111"/>
  <c r="AB6" i="111"/>
  <c r="Y6" i="111"/>
  <c r="Q6" i="111"/>
  <c r="T6" i="111" s="1"/>
  <c r="U6" i="111" s="1"/>
  <c r="V6" i="111" s="1"/>
  <c r="W6" i="111" s="1"/>
  <c r="L6" i="111"/>
  <c r="K6" i="111"/>
  <c r="H6" i="111"/>
  <c r="M6" i="111" s="1"/>
  <c r="AP5" i="111"/>
  <c r="AH5" i="111"/>
  <c r="AK5" i="111" s="1"/>
  <c r="AL5" i="111" s="1"/>
  <c r="AM5" i="111" s="1"/>
  <c r="AN5" i="111" s="1"/>
  <c r="AD5" i="111"/>
  <c r="AC5" i="111"/>
  <c r="AB5" i="111"/>
  <c r="Y5" i="111"/>
  <c r="Q5" i="111"/>
  <c r="T5" i="111" s="1"/>
  <c r="U5" i="111" s="1"/>
  <c r="V5" i="111" s="1"/>
  <c r="W5" i="111" s="1"/>
  <c r="L5" i="111"/>
  <c r="K5" i="111"/>
  <c r="H5" i="111"/>
  <c r="M5" i="111" s="1"/>
  <c r="AP4" i="111"/>
  <c r="AH4" i="111"/>
  <c r="AK4" i="111" s="1"/>
  <c r="AL4" i="111" s="1"/>
  <c r="AM4" i="111" s="1"/>
  <c r="AN4" i="111" s="1"/>
  <c r="AD4" i="111"/>
  <c r="AC4" i="111"/>
  <c r="AB4" i="111"/>
  <c r="Y4" i="111"/>
  <c r="Q4" i="111"/>
  <c r="T4" i="111" s="1"/>
  <c r="U4" i="111" s="1"/>
  <c r="V4" i="111" s="1"/>
  <c r="W4" i="111" s="1"/>
  <c r="L4" i="111"/>
  <c r="K4" i="111"/>
  <c r="H4" i="111"/>
  <c r="M4" i="111" s="1"/>
  <c r="AP3" i="111"/>
  <c r="AH3" i="111"/>
  <c r="AK3" i="111" s="1"/>
  <c r="AL3" i="111" s="1"/>
  <c r="AM3" i="111" s="1"/>
  <c r="AN3" i="111" s="1"/>
  <c r="AD3" i="111"/>
  <c r="AC3" i="111"/>
  <c r="AB3" i="111"/>
  <c r="Y3" i="111"/>
  <c r="Q3" i="111"/>
  <c r="T3" i="111" s="1"/>
  <c r="U3" i="111" s="1"/>
  <c r="V3" i="111" s="1"/>
  <c r="W3" i="111" s="1"/>
  <c r="L3" i="111"/>
  <c r="K3" i="111"/>
  <c r="H3" i="111"/>
  <c r="M3" i="111" s="1"/>
  <c r="AP5" i="110"/>
  <c r="AK5" i="110"/>
  <c r="AL5" i="110" s="1"/>
  <c r="AM5" i="110" s="1"/>
  <c r="AN5" i="110" s="1"/>
  <c r="AH5" i="110"/>
  <c r="AD5" i="110"/>
  <c r="AC5" i="110"/>
  <c r="AB5" i="110"/>
  <c r="Y5" i="110"/>
  <c r="Q5" i="110"/>
  <c r="T5" i="110" s="1"/>
  <c r="U5" i="110" s="1"/>
  <c r="V5" i="110" s="1"/>
  <c r="W5" i="110" s="1"/>
  <c r="AO5" i="110" s="1"/>
  <c r="L5" i="110"/>
  <c r="K5" i="110"/>
  <c r="H5" i="110"/>
  <c r="M5" i="110" s="1"/>
  <c r="AP4" i="110"/>
  <c r="AK4" i="110"/>
  <c r="AL4" i="110" s="1"/>
  <c r="AM4" i="110" s="1"/>
  <c r="AN4" i="110" s="1"/>
  <c r="AH4" i="110"/>
  <c r="AD4" i="110"/>
  <c r="AC4" i="110"/>
  <c r="AB4" i="110"/>
  <c r="Y4" i="110"/>
  <c r="Q4" i="110"/>
  <c r="T4" i="110" s="1"/>
  <c r="U4" i="110" s="1"/>
  <c r="V4" i="110" s="1"/>
  <c r="W4" i="110" s="1"/>
  <c r="AO4" i="110" s="1"/>
  <c r="L4" i="110"/>
  <c r="K4" i="110"/>
  <c r="H4" i="110"/>
  <c r="M4" i="110" s="1"/>
  <c r="AP3" i="110"/>
  <c r="AK3" i="110"/>
  <c r="AL3" i="110" s="1"/>
  <c r="AM3" i="110" s="1"/>
  <c r="AN3" i="110" s="1"/>
  <c r="AH3" i="110"/>
  <c r="AD3" i="110"/>
  <c r="AC3" i="110"/>
  <c r="AB3" i="110"/>
  <c r="Y3" i="110"/>
  <c r="Q3" i="110"/>
  <c r="T3" i="110" s="1"/>
  <c r="U3" i="110" s="1"/>
  <c r="V3" i="110" s="1"/>
  <c r="W3" i="110" s="1"/>
  <c r="L3" i="110"/>
  <c r="K3" i="110"/>
  <c r="H3" i="110"/>
  <c r="M3" i="110" s="1"/>
  <c r="AP100" i="109"/>
  <c r="AK100" i="109"/>
  <c r="AL100" i="109" s="1"/>
  <c r="AM100" i="109" s="1"/>
  <c r="AN100" i="109" s="1"/>
  <c r="AH100" i="109"/>
  <c r="AD100" i="109"/>
  <c r="AC100" i="109"/>
  <c r="AB100" i="109"/>
  <c r="Y100" i="109"/>
  <c r="Q100" i="109"/>
  <c r="T100" i="109" s="1"/>
  <c r="U100" i="109" s="1"/>
  <c r="V100" i="109" s="1"/>
  <c r="W100" i="109" s="1"/>
  <c r="AO100" i="109" s="1"/>
  <c r="L100" i="109"/>
  <c r="K100" i="109"/>
  <c r="H100" i="109"/>
  <c r="M100" i="109" s="1"/>
  <c r="AP99" i="109"/>
  <c r="AK99" i="109"/>
  <c r="AL99" i="109" s="1"/>
  <c r="AM99" i="109" s="1"/>
  <c r="AN99" i="109" s="1"/>
  <c r="AH99" i="109"/>
  <c r="AD99" i="109"/>
  <c r="AC99" i="109"/>
  <c r="AB99" i="109"/>
  <c r="Y99" i="109"/>
  <c r="Q99" i="109"/>
  <c r="T99" i="109" s="1"/>
  <c r="U99" i="109" s="1"/>
  <c r="V99" i="109" s="1"/>
  <c r="W99" i="109" s="1"/>
  <c r="AO99" i="109" s="1"/>
  <c r="L99" i="109"/>
  <c r="K99" i="109"/>
  <c r="H99" i="109"/>
  <c r="M99" i="109" s="1"/>
  <c r="AP98" i="109"/>
  <c r="AK98" i="109"/>
  <c r="AL98" i="109" s="1"/>
  <c r="AM98" i="109" s="1"/>
  <c r="AN98" i="109" s="1"/>
  <c r="AH98" i="109"/>
  <c r="AD98" i="109"/>
  <c r="AC98" i="109"/>
  <c r="AB98" i="109"/>
  <c r="Y98" i="109"/>
  <c r="Q98" i="109"/>
  <c r="T98" i="109" s="1"/>
  <c r="U98" i="109" s="1"/>
  <c r="V98" i="109" s="1"/>
  <c r="W98" i="109" s="1"/>
  <c r="L98" i="109"/>
  <c r="K98" i="109"/>
  <c r="H98" i="109"/>
  <c r="M98" i="109" s="1"/>
  <c r="AP97" i="109"/>
  <c r="AK97" i="109"/>
  <c r="AL97" i="109" s="1"/>
  <c r="AM97" i="109" s="1"/>
  <c r="AN97" i="109" s="1"/>
  <c r="AH97" i="109"/>
  <c r="AD97" i="109"/>
  <c r="AC97" i="109"/>
  <c r="AB97" i="109"/>
  <c r="Y97" i="109"/>
  <c r="Q97" i="109"/>
  <c r="T97" i="109" s="1"/>
  <c r="U97" i="109" s="1"/>
  <c r="V97" i="109" s="1"/>
  <c r="W97" i="109" s="1"/>
  <c r="L97" i="109"/>
  <c r="K97" i="109"/>
  <c r="H97" i="109"/>
  <c r="M97" i="109" s="1"/>
  <c r="AP96" i="109"/>
  <c r="AK96" i="109"/>
  <c r="AL96" i="109" s="1"/>
  <c r="AM96" i="109" s="1"/>
  <c r="AN96" i="109" s="1"/>
  <c r="AH96" i="109"/>
  <c r="AD96" i="109"/>
  <c r="AC96" i="109"/>
  <c r="AB96" i="109"/>
  <c r="Y96" i="109"/>
  <c r="Q96" i="109"/>
  <c r="T96" i="109" s="1"/>
  <c r="U96" i="109" s="1"/>
  <c r="V96" i="109" s="1"/>
  <c r="W96" i="109" s="1"/>
  <c r="AO96" i="109" s="1"/>
  <c r="L96" i="109"/>
  <c r="K96" i="109"/>
  <c r="H96" i="109"/>
  <c r="M96" i="109" s="1"/>
  <c r="AP95" i="109"/>
  <c r="AK95" i="109"/>
  <c r="AL95" i="109" s="1"/>
  <c r="AM95" i="109" s="1"/>
  <c r="AN95" i="109" s="1"/>
  <c r="AH95" i="109"/>
  <c r="AD95" i="109"/>
  <c r="AC95" i="109"/>
  <c r="AB95" i="109"/>
  <c r="Y95" i="109"/>
  <c r="Q95" i="109"/>
  <c r="T95" i="109" s="1"/>
  <c r="U95" i="109" s="1"/>
  <c r="V95" i="109" s="1"/>
  <c r="W95" i="109" s="1"/>
  <c r="AO95" i="109" s="1"/>
  <c r="L95" i="109"/>
  <c r="K95" i="109"/>
  <c r="H95" i="109"/>
  <c r="M95" i="109" s="1"/>
  <c r="AP94" i="109"/>
  <c r="AK94" i="109"/>
  <c r="AL94" i="109" s="1"/>
  <c r="AM94" i="109" s="1"/>
  <c r="AN94" i="109" s="1"/>
  <c r="AH94" i="109"/>
  <c r="AD94" i="109"/>
  <c r="AC94" i="109"/>
  <c r="AB94" i="109"/>
  <c r="Y94" i="109"/>
  <c r="Q94" i="109"/>
  <c r="T94" i="109" s="1"/>
  <c r="U94" i="109" s="1"/>
  <c r="V94" i="109" s="1"/>
  <c r="W94" i="109" s="1"/>
  <c r="L94" i="109"/>
  <c r="K94" i="109"/>
  <c r="H94" i="109"/>
  <c r="M94" i="109" s="1"/>
  <c r="AP93" i="109"/>
  <c r="AK93" i="109"/>
  <c r="AL93" i="109" s="1"/>
  <c r="AM93" i="109" s="1"/>
  <c r="AN93" i="109" s="1"/>
  <c r="AH93" i="109"/>
  <c r="AD93" i="109"/>
  <c r="AC93" i="109"/>
  <c r="AB93" i="109"/>
  <c r="Y93" i="109"/>
  <c r="Q93" i="109"/>
  <c r="T93" i="109" s="1"/>
  <c r="U93" i="109" s="1"/>
  <c r="V93" i="109" s="1"/>
  <c r="W93" i="109" s="1"/>
  <c r="L93" i="109"/>
  <c r="K93" i="109"/>
  <c r="H93" i="109"/>
  <c r="M93" i="109" s="1"/>
  <c r="AP92" i="109"/>
  <c r="AK92" i="109"/>
  <c r="AL92" i="109" s="1"/>
  <c r="AM92" i="109" s="1"/>
  <c r="AN92" i="109" s="1"/>
  <c r="AH92" i="109"/>
  <c r="AD92" i="109"/>
  <c r="AC92" i="109"/>
  <c r="AB92" i="109"/>
  <c r="Y92" i="109"/>
  <c r="Q92" i="109"/>
  <c r="T92" i="109" s="1"/>
  <c r="U92" i="109" s="1"/>
  <c r="V92" i="109" s="1"/>
  <c r="W92" i="109" s="1"/>
  <c r="AO92" i="109" s="1"/>
  <c r="L92" i="109"/>
  <c r="K92" i="109"/>
  <c r="H92" i="109"/>
  <c r="M92" i="109" s="1"/>
  <c r="AP90" i="109"/>
  <c r="AH90" i="109"/>
  <c r="AK90" i="109" s="1"/>
  <c r="AL90" i="109" s="1"/>
  <c r="AM90" i="109" s="1"/>
  <c r="AN90" i="109" s="1"/>
  <c r="AD90" i="109"/>
  <c r="AC90" i="109"/>
  <c r="AB90" i="109"/>
  <c r="Y90" i="109"/>
  <c r="Q90" i="109"/>
  <c r="T90" i="109" s="1"/>
  <c r="U90" i="109" s="1"/>
  <c r="V90" i="109" s="1"/>
  <c r="W90" i="109" s="1"/>
  <c r="AO90" i="109" s="1"/>
  <c r="L90" i="109"/>
  <c r="K90" i="109"/>
  <c r="H90" i="109"/>
  <c r="M90" i="109" s="1"/>
  <c r="AP89" i="109"/>
  <c r="AH89" i="109"/>
  <c r="AK89" i="109" s="1"/>
  <c r="AL89" i="109" s="1"/>
  <c r="AM89" i="109" s="1"/>
  <c r="AN89" i="109" s="1"/>
  <c r="AD89" i="109"/>
  <c r="AC89" i="109"/>
  <c r="AB89" i="109"/>
  <c r="Y89" i="109"/>
  <c r="Q89" i="109"/>
  <c r="T89" i="109" s="1"/>
  <c r="U89" i="109" s="1"/>
  <c r="V89" i="109" s="1"/>
  <c r="W89" i="109" s="1"/>
  <c r="L89" i="109"/>
  <c r="K89" i="109"/>
  <c r="H89" i="109"/>
  <c r="M89" i="109" s="1"/>
  <c r="AP88" i="109"/>
  <c r="AH88" i="109"/>
  <c r="AK88" i="109" s="1"/>
  <c r="AL88" i="109" s="1"/>
  <c r="AM88" i="109" s="1"/>
  <c r="AN88" i="109" s="1"/>
  <c r="AD88" i="109"/>
  <c r="AC88" i="109"/>
  <c r="AB88" i="109"/>
  <c r="Y88" i="109"/>
  <c r="Q88" i="109"/>
  <c r="T88" i="109" s="1"/>
  <c r="U88" i="109" s="1"/>
  <c r="V88" i="109" s="1"/>
  <c r="W88" i="109" s="1"/>
  <c r="AO88" i="109" s="1"/>
  <c r="L88" i="109"/>
  <c r="K88" i="109"/>
  <c r="H88" i="109"/>
  <c r="M88" i="109" s="1"/>
  <c r="AP87" i="109"/>
  <c r="AK87" i="109"/>
  <c r="AL87" i="109" s="1"/>
  <c r="AM87" i="109" s="1"/>
  <c r="AH87" i="109"/>
  <c r="AD87" i="109"/>
  <c r="AC87" i="109"/>
  <c r="AB87" i="109"/>
  <c r="Y87" i="109"/>
  <c r="AN87" i="109" s="1"/>
  <c r="T87" i="109"/>
  <c r="U87" i="109" s="1"/>
  <c r="V87" i="109" s="1"/>
  <c r="Q87" i="109"/>
  <c r="L87" i="109"/>
  <c r="K87" i="109"/>
  <c r="H87" i="109"/>
  <c r="M87" i="109" s="1"/>
  <c r="AP86" i="109"/>
  <c r="AH86" i="109"/>
  <c r="AK86" i="109" s="1"/>
  <c r="AL86" i="109" s="1"/>
  <c r="AM86" i="109" s="1"/>
  <c r="AN86" i="109" s="1"/>
  <c r="AD86" i="109"/>
  <c r="AC86" i="109"/>
  <c r="AB86" i="109"/>
  <c r="Y86" i="109"/>
  <c r="Q86" i="109"/>
  <c r="T86" i="109" s="1"/>
  <c r="U86" i="109" s="1"/>
  <c r="V86" i="109" s="1"/>
  <c r="W86" i="109" s="1"/>
  <c r="L86" i="109"/>
  <c r="K86" i="109"/>
  <c r="H86" i="109"/>
  <c r="M86" i="109" s="1"/>
  <c r="AP85" i="109"/>
  <c r="AH85" i="109"/>
  <c r="AK85" i="109" s="1"/>
  <c r="AL85" i="109" s="1"/>
  <c r="AM85" i="109" s="1"/>
  <c r="AN85" i="109" s="1"/>
  <c r="AD85" i="109"/>
  <c r="AC85" i="109"/>
  <c r="AB85" i="109"/>
  <c r="Y85" i="109"/>
  <c r="Q85" i="109"/>
  <c r="T85" i="109" s="1"/>
  <c r="U85" i="109" s="1"/>
  <c r="V85" i="109" s="1"/>
  <c r="W85" i="109" s="1"/>
  <c r="AO85" i="109" s="1"/>
  <c r="L85" i="109"/>
  <c r="K85" i="109"/>
  <c r="H85" i="109"/>
  <c r="M85" i="109" s="1"/>
  <c r="AP84" i="109"/>
  <c r="AK84" i="109"/>
  <c r="AL84" i="109" s="1"/>
  <c r="AM84" i="109" s="1"/>
  <c r="AH84" i="109"/>
  <c r="AD84" i="109"/>
  <c r="AC84" i="109"/>
  <c r="AB84" i="109"/>
  <c r="Y84" i="109"/>
  <c r="AN84" i="109" s="1"/>
  <c r="T84" i="109"/>
  <c r="U84" i="109" s="1"/>
  <c r="V84" i="109" s="1"/>
  <c r="Q84" i="109"/>
  <c r="L84" i="109"/>
  <c r="K84" i="109"/>
  <c r="H84" i="109"/>
  <c r="M84" i="109" s="1"/>
  <c r="AP83" i="109"/>
  <c r="AK83" i="109"/>
  <c r="AL83" i="109" s="1"/>
  <c r="AM83" i="109" s="1"/>
  <c r="AH83" i="109"/>
  <c r="AD83" i="109"/>
  <c r="AC83" i="109"/>
  <c r="AB83" i="109"/>
  <c r="Y83" i="109"/>
  <c r="AN83" i="109" s="1"/>
  <c r="T83" i="109"/>
  <c r="U83" i="109" s="1"/>
  <c r="V83" i="109" s="1"/>
  <c r="Q83" i="109"/>
  <c r="L83" i="109"/>
  <c r="K83" i="109"/>
  <c r="H83" i="109"/>
  <c r="M83" i="109" s="1"/>
  <c r="AP82" i="109"/>
  <c r="AK82" i="109"/>
  <c r="AL82" i="109" s="1"/>
  <c r="AM82" i="109" s="1"/>
  <c r="AH82" i="109"/>
  <c r="AD82" i="109"/>
  <c r="AC82" i="109"/>
  <c r="AB82" i="109"/>
  <c r="Y82" i="109"/>
  <c r="AN82" i="109" s="1"/>
  <c r="T82" i="109"/>
  <c r="U82" i="109" s="1"/>
  <c r="V82" i="109" s="1"/>
  <c r="Q82" i="109"/>
  <c r="L82" i="109"/>
  <c r="K82" i="109"/>
  <c r="H82" i="109"/>
  <c r="M82" i="109" s="1"/>
  <c r="AP81" i="109"/>
  <c r="AK81" i="109"/>
  <c r="AL81" i="109" s="1"/>
  <c r="AM81" i="109" s="1"/>
  <c r="AH81" i="109"/>
  <c r="AD81" i="109"/>
  <c r="AC81" i="109"/>
  <c r="AB81" i="109"/>
  <c r="Y81" i="109"/>
  <c r="AN81" i="109" s="1"/>
  <c r="T81" i="109"/>
  <c r="U81" i="109" s="1"/>
  <c r="V81" i="109" s="1"/>
  <c r="Q81" i="109"/>
  <c r="L81" i="109"/>
  <c r="K81" i="109"/>
  <c r="H81" i="109"/>
  <c r="M81" i="109" s="1"/>
  <c r="AP80" i="109"/>
  <c r="AK80" i="109"/>
  <c r="AL80" i="109" s="1"/>
  <c r="AM80" i="109" s="1"/>
  <c r="AH80" i="109"/>
  <c r="AD80" i="109"/>
  <c r="AC80" i="109"/>
  <c r="AB80" i="109"/>
  <c r="Y80" i="109"/>
  <c r="AN80" i="109" s="1"/>
  <c r="T80" i="109"/>
  <c r="U80" i="109" s="1"/>
  <c r="V80" i="109" s="1"/>
  <c r="Q80" i="109"/>
  <c r="L80" i="109"/>
  <c r="K80" i="109"/>
  <c r="H80" i="109"/>
  <c r="M80" i="109" s="1"/>
  <c r="AP79" i="109"/>
  <c r="AK79" i="109"/>
  <c r="AL79" i="109" s="1"/>
  <c r="AM79" i="109" s="1"/>
  <c r="AH79" i="109"/>
  <c r="AD79" i="109"/>
  <c r="AC79" i="109"/>
  <c r="AB79" i="109"/>
  <c r="Y79" i="109"/>
  <c r="AN79" i="109" s="1"/>
  <c r="T79" i="109"/>
  <c r="U79" i="109" s="1"/>
  <c r="V79" i="109" s="1"/>
  <c r="Q79" i="109"/>
  <c r="L79" i="109"/>
  <c r="K79" i="109"/>
  <c r="H79" i="109"/>
  <c r="M79" i="109" s="1"/>
  <c r="AP78" i="109"/>
  <c r="AH78" i="109"/>
  <c r="AK78" i="109" s="1"/>
  <c r="AL78" i="109" s="1"/>
  <c r="AM78" i="109" s="1"/>
  <c r="AN78" i="109" s="1"/>
  <c r="AD78" i="109"/>
  <c r="AC78" i="109"/>
  <c r="AB78" i="109"/>
  <c r="Y78" i="109"/>
  <c r="Q78" i="109"/>
  <c r="T78" i="109" s="1"/>
  <c r="U78" i="109" s="1"/>
  <c r="V78" i="109" s="1"/>
  <c r="W78" i="109" s="1"/>
  <c r="L78" i="109"/>
  <c r="K78" i="109"/>
  <c r="H78" i="109"/>
  <c r="M78" i="109" s="1"/>
  <c r="AP77" i="109"/>
  <c r="AH77" i="109"/>
  <c r="AK77" i="109" s="1"/>
  <c r="AL77" i="109" s="1"/>
  <c r="AM77" i="109" s="1"/>
  <c r="AD77" i="109"/>
  <c r="AC77" i="109"/>
  <c r="AB77" i="109"/>
  <c r="Y77" i="109"/>
  <c r="AN77" i="109" s="1"/>
  <c r="Q77" i="109"/>
  <c r="T77" i="109" s="1"/>
  <c r="U77" i="109" s="1"/>
  <c r="V77" i="109" s="1"/>
  <c r="L77" i="109"/>
  <c r="K77" i="109"/>
  <c r="H77" i="109"/>
  <c r="M77" i="109" s="1"/>
  <c r="AP76" i="109"/>
  <c r="AH76" i="109"/>
  <c r="AK76" i="109" s="1"/>
  <c r="AL76" i="109" s="1"/>
  <c r="AM76" i="109" s="1"/>
  <c r="AN76" i="109" s="1"/>
  <c r="AD76" i="109"/>
  <c r="AC76" i="109"/>
  <c r="AB76" i="109"/>
  <c r="Y76" i="109"/>
  <c r="Q76" i="109"/>
  <c r="T76" i="109" s="1"/>
  <c r="U76" i="109" s="1"/>
  <c r="V76" i="109" s="1"/>
  <c r="W76" i="109" s="1"/>
  <c r="L76" i="109"/>
  <c r="K76" i="109"/>
  <c r="H76" i="109"/>
  <c r="M76" i="109" s="1"/>
  <c r="AP75" i="109"/>
  <c r="AH75" i="109"/>
  <c r="AK75" i="109" s="1"/>
  <c r="AL75" i="109" s="1"/>
  <c r="AM75" i="109" s="1"/>
  <c r="AN75" i="109" s="1"/>
  <c r="AD75" i="109"/>
  <c r="AC75" i="109"/>
  <c r="AB75" i="109"/>
  <c r="Y75" i="109"/>
  <c r="Q75" i="109"/>
  <c r="T75" i="109" s="1"/>
  <c r="U75" i="109" s="1"/>
  <c r="V75" i="109" s="1"/>
  <c r="W75" i="109" s="1"/>
  <c r="AO75" i="109" s="1"/>
  <c r="L75" i="109"/>
  <c r="K75" i="109"/>
  <c r="H75" i="109"/>
  <c r="M75" i="109" s="1"/>
  <c r="AP74" i="109"/>
  <c r="AH74" i="109"/>
  <c r="AK74" i="109" s="1"/>
  <c r="AL74" i="109" s="1"/>
  <c r="AM74" i="109" s="1"/>
  <c r="AN74" i="109" s="1"/>
  <c r="AD74" i="109"/>
  <c r="AC74" i="109"/>
  <c r="AB74" i="109"/>
  <c r="Y74" i="109"/>
  <c r="Q74" i="109"/>
  <c r="T74" i="109" s="1"/>
  <c r="U74" i="109" s="1"/>
  <c r="V74" i="109" s="1"/>
  <c r="W74" i="109" s="1"/>
  <c r="L74" i="109"/>
  <c r="K74" i="109"/>
  <c r="H74" i="109"/>
  <c r="M74" i="109" s="1"/>
  <c r="AP73" i="109"/>
  <c r="AH73" i="109"/>
  <c r="AK73" i="109" s="1"/>
  <c r="AL73" i="109" s="1"/>
  <c r="AM73" i="109" s="1"/>
  <c r="AN73" i="109" s="1"/>
  <c r="AD73" i="109"/>
  <c r="AC73" i="109"/>
  <c r="AB73" i="109"/>
  <c r="Y73" i="109"/>
  <c r="Q73" i="109"/>
  <c r="T73" i="109" s="1"/>
  <c r="U73" i="109" s="1"/>
  <c r="V73" i="109" s="1"/>
  <c r="W73" i="109" s="1"/>
  <c r="AO73" i="109" s="1"/>
  <c r="L73" i="109"/>
  <c r="K73" i="109"/>
  <c r="H73" i="109"/>
  <c r="M73" i="109" s="1"/>
  <c r="AP72" i="109"/>
  <c r="AH72" i="109"/>
  <c r="AK72" i="109" s="1"/>
  <c r="AL72" i="109" s="1"/>
  <c r="AM72" i="109" s="1"/>
  <c r="AN72" i="109" s="1"/>
  <c r="AD72" i="109"/>
  <c r="AC72" i="109"/>
  <c r="AB72" i="109"/>
  <c r="Y72" i="109"/>
  <c r="Q72" i="109"/>
  <c r="T72" i="109" s="1"/>
  <c r="U72" i="109" s="1"/>
  <c r="V72" i="109" s="1"/>
  <c r="W72" i="109" s="1"/>
  <c r="L72" i="109"/>
  <c r="K72" i="109"/>
  <c r="H72" i="109"/>
  <c r="M72" i="109" s="1"/>
  <c r="AP71" i="109"/>
  <c r="AH71" i="109"/>
  <c r="AK71" i="109" s="1"/>
  <c r="AL71" i="109" s="1"/>
  <c r="AM71" i="109" s="1"/>
  <c r="AN71" i="109" s="1"/>
  <c r="AD71" i="109"/>
  <c r="AC71" i="109"/>
  <c r="AB71" i="109"/>
  <c r="Y71" i="109"/>
  <c r="Q71" i="109"/>
  <c r="T71" i="109" s="1"/>
  <c r="U71" i="109" s="1"/>
  <c r="V71" i="109" s="1"/>
  <c r="W71" i="109" s="1"/>
  <c r="AO71" i="109" s="1"/>
  <c r="L71" i="109"/>
  <c r="K71" i="109"/>
  <c r="H71" i="109"/>
  <c r="M71" i="109" s="1"/>
  <c r="AP70" i="109"/>
  <c r="AH70" i="109"/>
  <c r="AK70" i="109" s="1"/>
  <c r="AL70" i="109" s="1"/>
  <c r="AM70" i="109" s="1"/>
  <c r="AN70" i="109" s="1"/>
  <c r="AD70" i="109"/>
  <c r="AC70" i="109"/>
  <c r="AB70" i="109"/>
  <c r="Y70" i="109"/>
  <c r="Q70" i="109"/>
  <c r="T70" i="109" s="1"/>
  <c r="U70" i="109" s="1"/>
  <c r="V70" i="109" s="1"/>
  <c r="W70" i="109" s="1"/>
  <c r="L70" i="109"/>
  <c r="K70" i="109"/>
  <c r="H70" i="109"/>
  <c r="M70" i="109" s="1"/>
  <c r="AP69" i="109"/>
  <c r="AH69" i="109"/>
  <c r="AK69" i="109" s="1"/>
  <c r="AL69" i="109" s="1"/>
  <c r="AM69" i="109" s="1"/>
  <c r="AN69" i="109" s="1"/>
  <c r="AD69" i="109"/>
  <c r="AC69" i="109"/>
  <c r="AB69" i="109"/>
  <c r="Y69" i="109"/>
  <c r="Q69" i="109"/>
  <c r="T69" i="109" s="1"/>
  <c r="U69" i="109" s="1"/>
  <c r="V69" i="109" s="1"/>
  <c r="W69" i="109" s="1"/>
  <c r="AO69" i="109" s="1"/>
  <c r="L69" i="109"/>
  <c r="K69" i="109"/>
  <c r="H69" i="109"/>
  <c r="M69" i="109" s="1"/>
  <c r="AP68" i="109"/>
  <c r="AH68" i="109"/>
  <c r="AK68" i="109" s="1"/>
  <c r="AL68" i="109" s="1"/>
  <c r="AM68" i="109" s="1"/>
  <c r="AN68" i="109" s="1"/>
  <c r="AD68" i="109"/>
  <c r="AC68" i="109"/>
  <c r="AB68" i="109"/>
  <c r="Y68" i="109"/>
  <c r="Q68" i="109"/>
  <c r="T68" i="109" s="1"/>
  <c r="U68" i="109" s="1"/>
  <c r="V68" i="109" s="1"/>
  <c r="W68" i="109" s="1"/>
  <c r="L68" i="109"/>
  <c r="K68" i="109"/>
  <c r="H68" i="109"/>
  <c r="M68" i="109" s="1"/>
  <c r="AP67" i="109"/>
  <c r="AH67" i="109"/>
  <c r="AK67" i="109" s="1"/>
  <c r="AL67" i="109" s="1"/>
  <c r="AM67" i="109" s="1"/>
  <c r="AN67" i="109" s="1"/>
  <c r="AD67" i="109"/>
  <c r="AC67" i="109"/>
  <c r="AB67" i="109"/>
  <c r="Y67" i="109"/>
  <c r="Q67" i="109"/>
  <c r="T67" i="109" s="1"/>
  <c r="U67" i="109" s="1"/>
  <c r="V67" i="109" s="1"/>
  <c r="W67" i="109" s="1"/>
  <c r="AO67" i="109" s="1"/>
  <c r="L67" i="109"/>
  <c r="K67" i="109"/>
  <c r="H67" i="109"/>
  <c r="M67" i="109" s="1"/>
  <c r="AP65" i="109"/>
  <c r="AH65" i="109"/>
  <c r="AK65" i="109" s="1"/>
  <c r="AL65" i="109" s="1"/>
  <c r="AM65" i="109" s="1"/>
  <c r="AN65" i="109" s="1"/>
  <c r="AD65" i="109"/>
  <c r="AC65" i="109"/>
  <c r="AB65" i="109"/>
  <c r="Y65" i="109"/>
  <c r="Q65" i="109"/>
  <c r="T65" i="109" s="1"/>
  <c r="U65" i="109" s="1"/>
  <c r="V65" i="109" s="1"/>
  <c r="W65" i="109" s="1"/>
  <c r="AO65" i="109" s="1"/>
  <c r="L65" i="109"/>
  <c r="K65" i="109"/>
  <c r="H65" i="109"/>
  <c r="M65" i="109" s="1"/>
  <c r="AP64" i="109"/>
  <c r="AH64" i="109"/>
  <c r="AK64" i="109" s="1"/>
  <c r="AL64" i="109" s="1"/>
  <c r="AM64" i="109" s="1"/>
  <c r="AN64" i="109" s="1"/>
  <c r="AD64" i="109"/>
  <c r="AC64" i="109"/>
  <c r="AB64" i="109"/>
  <c r="Y64" i="109"/>
  <c r="Q64" i="109"/>
  <c r="T64" i="109" s="1"/>
  <c r="U64" i="109" s="1"/>
  <c r="V64" i="109" s="1"/>
  <c r="L64" i="109"/>
  <c r="K64" i="109"/>
  <c r="H64" i="109"/>
  <c r="M64" i="109" s="1"/>
  <c r="AP63" i="109"/>
  <c r="AH63" i="109"/>
  <c r="AK63" i="109" s="1"/>
  <c r="AL63" i="109" s="1"/>
  <c r="AM63" i="109" s="1"/>
  <c r="AN63" i="109" s="1"/>
  <c r="AD63" i="109"/>
  <c r="AC63" i="109"/>
  <c r="AB63" i="109"/>
  <c r="Y63" i="109"/>
  <c r="Q63" i="109"/>
  <c r="T63" i="109" s="1"/>
  <c r="U63" i="109" s="1"/>
  <c r="V63" i="109" s="1"/>
  <c r="L63" i="109"/>
  <c r="K63" i="109"/>
  <c r="H63" i="109"/>
  <c r="M63" i="109" s="1"/>
  <c r="AP62" i="109"/>
  <c r="AH62" i="109"/>
  <c r="AK62" i="109" s="1"/>
  <c r="AL62" i="109" s="1"/>
  <c r="AM62" i="109" s="1"/>
  <c r="AN62" i="109" s="1"/>
  <c r="AD62" i="109"/>
  <c r="AC62" i="109"/>
  <c r="AB62" i="109"/>
  <c r="Y62" i="109"/>
  <c r="Q62" i="109"/>
  <c r="T62" i="109" s="1"/>
  <c r="U62" i="109" s="1"/>
  <c r="V62" i="109" s="1"/>
  <c r="L62" i="109"/>
  <c r="K62" i="109"/>
  <c r="H62" i="109"/>
  <c r="M62" i="109" s="1"/>
  <c r="AP61" i="109"/>
  <c r="AH61" i="109"/>
  <c r="AK61" i="109" s="1"/>
  <c r="AL61" i="109" s="1"/>
  <c r="AM61" i="109" s="1"/>
  <c r="AN61" i="109" s="1"/>
  <c r="AD61" i="109"/>
  <c r="AC61" i="109"/>
  <c r="AB61" i="109"/>
  <c r="Y61" i="109"/>
  <c r="W61" i="109"/>
  <c r="Q61" i="109"/>
  <c r="T61" i="109" s="1"/>
  <c r="U61" i="109" s="1"/>
  <c r="V61" i="109" s="1"/>
  <c r="L61" i="109"/>
  <c r="K61" i="109"/>
  <c r="H61" i="109"/>
  <c r="M61" i="109" s="1"/>
  <c r="AP60" i="109"/>
  <c r="AH60" i="109"/>
  <c r="AK60" i="109" s="1"/>
  <c r="AL60" i="109" s="1"/>
  <c r="AM60" i="109" s="1"/>
  <c r="AN60" i="109" s="1"/>
  <c r="AD60" i="109"/>
  <c r="AC60" i="109"/>
  <c r="AB60" i="109"/>
  <c r="Y60" i="109"/>
  <c r="W60" i="109"/>
  <c r="Q60" i="109"/>
  <c r="T60" i="109" s="1"/>
  <c r="U60" i="109" s="1"/>
  <c r="V60" i="109" s="1"/>
  <c r="L60" i="109"/>
  <c r="K60" i="109"/>
  <c r="H60" i="109"/>
  <c r="M60" i="109" s="1"/>
  <c r="AP59" i="109"/>
  <c r="AH59" i="109"/>
  <c r="AK59" i="109" s="1"/>
  <c r="AL59" i="109" s="1"/>
  <c r="AM59" i="109" s="1"/>
  <c r="AN59" i="109" s="1"/>
  <c r="AD59" i="109"/>
  <c r="AC59" i="109"/>
  <c r="AB59" i="109"/>
  <c r="Y59" i="109"/>
  <c r="Q59" i="109"/>
  <c r="T59" i="109" s="1"/>
  <c r="U59" i="109" s="1"/>
  <c r="V59" i="109" s="1"/>
  <c r="L59" i="109"/>
  <c r="K59" i="109"/>
  <c r="H59" i="109"/>
  <c r="M59" i="109" s="1"/>
  <c r="AP58" i="109"/>
  <c r="AH58" i="109"/>
  <c r="AK58" i="109" s="1"/>
  <c r="AL58" i="109" s="1"/>
  <c r="AM58" i="109" s="1"/>
  <c r="AN58" i="109" s="1"/>
  <c r="AD58" i="109"/>
  <c r="AC58" i="109"/>
  <c r="AB58" i="109"/>
  <c r="Y58" i="109"/>
  <c r="Q58" i="109"/>
  <c r="T58" i="109" s="1"/>
  <c r="U58" i="109" s="1"/>
  <c r="V58" i="109" s="1"/>
  <c r="L58" i="109"/>
  <c r="K58" i="109"/>
  <c r="H58" i="109"/>
  <c r="M58" i="109" s="1"/>
  <c r="AP57" i="109"/>
  <c r="AH57" i="109"/>
  <c r="AK57" i="109" s="1"/>
  <c r="AL57" i="109" s="1"/>
  <c r="AM57" i="109" s="1"/>
  <c r="AN57" i="109" s="1"/>
  <c r="AD57" i="109"/>
  <c r="AC57" i="109"/>
  <c r="AB57" i="109"/>
  <c r="Y57" i="109"/>
  <c r="W57" i="109"/>
  <c r="Q57" i="109"/>
  <c r="T57" i="109" s="1"/>
  <c r="U57" i="109" s="1"/>
  <c r="V57" i="109" s="1"/>
  <c r="L57" i="109"/>
  <c r="K57" i="109"/>
  <c r="H57" i="109"/>
  <c r="M57" i="109" s="1"/>
  <c r="AP56" i="109"/>
  <c r="AH56" i="109"/>
  <c r="AK56" i="109" s="1"/>
  <c r="AL56" i="109" s="1"/>
  <c r="AM56" i="109" s="1"/>
  <c r="AN56" i="109" s="1"/>
  <c r="AD56" i="109"/>
  <c r="AC56" i="109"/>
  <c r="AB56" i="109"/>
  <c r="Y56" i="109"/>
  <c r="Q56" i="109"/>
  <c r="T56" i="109" s="1"/>
  <c r="U56" i="109" s="1"/>
  <c r="V56" i="109" s="1"/>
  <c r="L56" i="109"/>
  <c r="K56" i="109"/>
  <c r="H56" i="109"/>
  <c r="M56" i="109" s="1"/>
  <c r="AP55" i="109"/>
  <c r="AH55" i="109"/>
  <c r="AK55" i="109" s="1"/>
  <c r="AL55" i="109" s="1"/>
  <c r="AM55" i="109" s="1"/>
  <c r="AN55" i="109" s="1"/>
  <c r="AD55" i="109"/>
  <c r="AC55" i="109"/>
  <c r="AB55" i="109"/>
  <c r="Y55" i="109"/>
  <c r="Q55" i="109"/>
  <c r="T55" i="109" s="1"/>
  <c r="U55" i="109" s="1"/>
  <c r="V55" i="109" s="1"/>
  <c r="L55" i="109"/>
  <c r="K55" i="109"/>
  <c r="H55" i="109"/>
  <c r="M55" i="109" s="1"/>
  <c r="AP54" i="109"/>
  <c r="AH54" i="109"/>
  <c r="AK54" i="109" s="1"/>
  <c r="AL54" i="109" s="1"/>
  <c r="AM54" i="109" s="1"/>
  <c r="AN54" i="109" s="1"/>
  <c r="AD54" i="109"/>
  <c r="AC54" i="109"/>
  <c r="AB54" i="109"/>
  <c r="Y54" i="109"/>
  <c r="Q54" i="109"/>
  <c r="T54" i="109" s="1"/>
  <c r="U54" i="109" s="1"/>
  <c r="V54" i="109" s="1"/>
  <c r="L54" i="109"/>
  <c r="K54" i="109"/>
  <c r="H54" i="109"/>
  <c r="M54" i="109" s="1"/>
  <c r="AP53" i="109"/>
  <c r="AH53" i="109"/>
  <c r="AK53" i="109" s="1"/>
  <c r="AL53" i="109" s="1"/>
  <c r="AM53" i="109" s="1"/>
  <c r="AN53" i="109" s="1"/>
  <c r="AD53" i="109"/>
  <c r="AC53" i="109"/>
  <c r="AB53" i="109"/>
  <c r="Y53" i="109"/>
  <c r="Q53" i="109"/>
  <c r="T53" i="109" s="1"/>
  <c r="U53" i="109" s="1"/>
  <c r="V53" i="109" s="1"/>
  <c r="L53" i="109"/>
  <c r="K53" i="109"/>
  <c r="H53" i="109"/>
  <c r="M53" i="109" s="1"/>
  <c r="AP52" i="109"/>
  <c r="AH52" i="109"/>
  <c r="AK52" i="109" s="1"/>
  <c r="AL52" i="109" s="1"/>
  <c r="AM52" i="109" s="1"/>
  <c r="AN52" i="109" s="1"/>
  <c r="AD52" i="109"/>
  <c r="AC52" i="109"/>
  <c r="AB52" i="109"/>
  <c r="Y52" i="109"/>
  <c r="Q52" i="109"/>
  <c r="T52" i="109" s="1"/>
  <c r="U52" i="109" s="1"/>
  <c r="V52" i="109" s="1"/>
  <c r="L52" i="109"/>
  <c r="K52" i="109"/>
  <c r="H52" i="109"/>
  <c r="M52" i="109" s="1"/>
  <c r="AP51" i="109"/>
  <c r="AH51" i="109"/>
  <c r="AK51" i="109" s="1"/>
  <c r="AL51" i="109" s="1"/>
  <c r="AM51" i="109" s="1"/>
  <c r="AN51" i="109" s="1"/>
  <c r="AD51" i="109"/>
  <c r="AC51" i="109"/>
  <c r="AB51" i="109"/>
  <c r="Y51" i="109"/>
  <c r="Q51" i="109"/>
  <c r="T51" i="109" s="1"/>
  <c r="U51" i="109" s="1"/>
  <c r="V51" i="109" s="1"/>
  <c r="L51" i="109"/>
  <c r="K51" i="109"/>
  <c r="H51" i="109"/>
  <c r="M51" i="109" s="1"/>
  <c r="AP50" i="109"/>
  <c r="AH50" i="109"/>
  <c r="AK50" i="109" s="1"/>
  <c r="AL50" i="109" s="1"/>
  <c r="AM50" i="109" s="1"/>
  <c r="AN50" i="109" s="1"/>
  <c r="AD50" i="109"/>
  <c r="AC50" i="109"/>
  <c r="AB50" i="109"/>
  <c r="Y50" i="109"/>
  <c r="Q50" i="109"/>
  <c r="T50" i="109" s="1"/>
  <c r="U50" i="109" s="1"/>
  <c r="V50" i="109" s="1"/>
  <c r="L50" i="109"/>
  <c r="K50" i="109"/>
  <c r="H50" i="109"/>
  <c r="M50" i="109" s="1"/>
  <c r="AP49" i="109"/>
  <c r="AH49" i="109"/>
  <c r="AK49" i="109" s="1"/>
  <c r="AL49" i="109" s="1"/>
  <c r="AM49" i="109" s="1"/>
  <c r="AN49" i="109" s="1"/>
  <c r="AD49" i="109"/>
  <c r="AC49" i="109"/>
  <c r="AB49" i="109"/>
  <c r="Y49" i="109"/>
  <c r="Q49" i="109"/>
  <c r="T49" i="109" s="1"/>
  <c r="U49" i="109" s="1"/>
  <c r="V49" i="109" s="1"/>
  <c r="L49" i="109"/>
  <c r="K49" i="109"/>
  <c r="H49" i="109"/>
  <c r="M49" i="109" s="1"/>
  <c r="AP48" i="109"/>
  <c r="AH48" i="109"/>
  <c r="AK48" i="109" s="1"/>
  <c r="AL48" i="109" s="1"/>
  <c r="AM48" i="109" s="1"/>
  <c r="AN48" i="109" s="1"/>
  <c r="AD48" i="109"/>
  <c r="AC48" i="109"/>
  <c r="AB48" i="109"/>
  <c r="Y48" i="109"/>
  <c r="Q48" i="109"/>
  <c r="T48" i="109" s="1"/>
  <c r="U48" i="109" s="1"/>
  <c r="V48" i="109" s="1"/>
  <c r="L48" i="109"/>
  <c r="K48" i="109"/>
  <c r="H48" i="109"/>
  <c r="M48" i="109" s="1"/>
  <c r="AP47" i="109"/>
  <c r="AH47" i="109"/>
  <c r="AK47" i="109" s="1"/>
  <c r="AL47" i="109" s="1"/>
  <c r="AM47" i="109" s="1"/>
  <c r="AN47" i="109" s="1"/>
  <c r="AD47" i="109"/>
  <c r="AC47" i="109"/>
  <c r="AB47" i="109"/>
  <c r="Y47" i="109"/>
  <c r="Q47" i="109"/>
  <c r="T47" i="109" s="1"/>
  <c r="U47" i="109" s="1"/>
  <c r="V47" i="109" s="1"/>
  <c r="L47" i="109"/>
  <c r="K47" i="109"/>
  <c r="H47" i="109"/>
  <c r="M47" i="109" s="1"/>
  <c r="AP46" i="109"/>
  <c r="AH46" i="109"/>
  <c r="AK46" i="109" s="1"/>
  <c r="AL46" i="109" s="1"/>
  <c r="AM46" i="109" s="1"/>
  <c r="AN46" i="109" s="1"/>
  <c r="AD46" i="109"/>
  <c r="AC46" i="109"/>
  <c r="AB46" i="109"/>
  <c r="Y46" i="109"/>
  <c r="W46" i="109"/>
  <c r="Q46" i="109"/>
  <c r="T46" i="109" s="1"/>
  <c r="U46" i="109" s="1"/>
  <c r="V46" i="109" s="1"/>
  <c r="L46" i="109"/>
  <c r="K46" i="109"/>
  <c r="H46" i="109"/>
  <c r="M46" i="109" s="1"/>
  <c r="AP45" i="109"/>
  <c r="AH45" i="109"/>
  <c r="AK45" i="109" s="1"/>
  <c r="AL45" i="109" s="1"/>
  <c r="AM45" i="109" s="1"/>
  <c r="AN45" i="109" s="1"/>
  <c r="AD45" i="109"/>
  <c r="AC45" i="109"/>
  <c r="AB45" i="109"/>
  <c r="Y45" i="109"/>
  <c r="Q45" i="109"/>
  <c r="T45" i="109" s="1"/>
  <c r="U45" i="109" s="1"/>
  <c r="V45" i="109" s="1"/>
  <c r="L45" i="109"/>
  <c r="K45" i="109"/>
  <c r="H45" i="109"/>
  <c r="M45" i="109" s="1"/>
  <c r="AP44" i="109"/>
  <c r="AH44" i="109"/>
  <c r="AK44" i="109" s="1"/>
  <c r="AL44" i="109" s="1"/>
  <c r="AM44" i="109" s="1"/>
  <c r="AN44" i="109" s="1"/>
  <c r="AD44" i="109"/>
  <c r="AC44" i="109"/>
  <c r="AB44" i="109"/>
  <c r="Y44" i="109"/>
  <c r="W44" i="109"/>
  <c r="Q44" i="109"/>
  <c r="T44" i="109" s="1"/>
  <c r="U44" i="109" s="1"/>
  <c r="V44" i="109" s="1"/>
  <c r="L44" i="109"/>
  <c r="K44" i="109"/>
  <c r="H44" i="109"/>
  <c r="M44" i="109" s="1"/>
  <c r="AP43" i="109"/>
  <c r="AH43" i="109"/>
  <c r="AK43" i="109" s="1"/>
  <c r="AL43" i="109" s="1"/>
  <c r="AM43" i="109" s="1"/>
  <c r="AN43" i="109" s="1"/>
  <c r="AD43" i="109"/>
  <c r="AC43" i="109"/>
  <c r="AB43" i="109"/>
  <c r="Y43" i="109"/>
  <c r="Q43" i="109"/>
  <c r="T43" i="109" s="1"/>
  <c r="U43" i="109" s="1"/>
  <c r="V43" i="109" s="1"/>
  <c r="L43" i="109"/>
  <c r="K43" i="109"/>
  <c r="H43" i="109"/>
  <c r="M43" i="109" s="1"/>
  <c r="AP42" i="109"/>
  <c r="AH42" i="109"/>
  <c r="AK42" i="109" s="1"/>
  <c r="AL42" i="109" s="1"/>
  <c r="AM42" i="109" s="1"/>
  <c r="AN42" i="109" s="1"/>
  <c r="AD42" i="109"/>
  <c r="AC42" i="109"/>
  <c r="AB42" i="109"/>
  <c r="Y42" i="109"/>
  <c r="W42" i="109"/>
  <c r="Q42" i="109"/>
  <c r="T42" i="109" s="1"/>
  <c r="U42" i="109" s="1"/>
  <c r="V42" i="109" s="1"/>
  <c r="L42" i="109"/>
  <c r="K42" i="109"/>
  <c r="H42" i="109"/>
  <c r="M42" i="109" s="1"/>
  <c r="AP41" i="109"/>
  <c r="AH41" i="109"/>
  <c r="AK41" i="109" s="1"/>
  <c r="AL41" i="109" s="1"/>
  <c r="AM41" i="109" s="1"/>
  <c r="AN41" i="109" s="1"/>
  <c r="AD41" i="109"/>
  <c r="AC41" i="109"/>
  <c r="AB41" i="109"/>
  <c r="Y41" i="109"/>
  <c r="Q41" i="109"/>
  <c r="T41" i="109" s="1"/>
  <c r="U41" i="109" s="1"/>
  <c r="V41" i="109" s="1"/>
  <c r="L41" i="109"/>
  <c r="K41" i="109"/>
  <c r="H41" i="109"/>
  <c r="M41" i="109" s="1"/>
  <c r="AP40" i="109"/>
  <c r="AH40" i="109"/>
  <c r="AK40" i="109" s="1"/>
  <c r="AL40" i="109" s="1"/>
  <c r="AM40" i="109" s="1"/>
  <c r="AN40" i="109" s="1"/>
  <c r="AD40" i="109"/>
  <c r="AC40" i="109"/>
  <c r="AB40" i="109"/>
  <c r="Y40" i="109"/>
  <c r="Q40" i="109"/>
  <c r="T40" i="109" s="1"/>
  <c r="U40" i="109" s="1"/>
  <c r="V40" i="109" s="1"/>
  <c r="L40" i="109"/>
  <c r="K40" i="109"/>
  <c r="H40" i="109"/>
  <c r="M40" i="109" s="1"/>
  <c r="AP39" i="109"/>
  <c r="AH39" i="109"/>
  <c r="AK39" i="109" s="1"/>
  <c r="AL39" i="109" s="1"/>
  <c r="AM39" i="109" s="1"/>
  <c r="AN39" i="109" s="1"/>
  <c r="AD39" i="109"/>
  <c r="AC39" i="109"/>
  <c r="AB39" i="109"/>
  <c r="Y39" i="109"/>
  <c r="Q39" i="109"/>
  <c r="T39" i="109" s="1"/>
  <c r="U39" i="109" s="1"/>
  <c r="V39" i="109" s="1"/>
  <c r="L39" i="109"/>
  <c r="K39" i="109"/>
  <c r="H39" i="109"/>
  <c r="M39" i="109" s="1"/>
  <c r="AP38" i="109"/>
  <c r="AH38" i="109"/>
  <c r="AK38" i="109" s="1"/>
  <c r="AL38" i="109" s="1"/>
  <c r="AM38" i="109" s="1"/>
  <c r="AN38" i="109" s="1"/>
  <c r="AD38" i="109"/>
  <c r="AC38" i="109"/>
  <c r="AB38" i="109"/>
  <c r="Y38" i="109"/>
  <c r="W38" i="109"/>
  <c r="Q38" i="109"/>
  <c r="T38" i="109" s="1"/>
  <c r="U38" i="109" s="1"/>
  <c r="V38" i="109" s="1"/>
  <c r="L38" i="109"/>
  <c r="K38" i="109"/>
  <c r="H38" i="109"/>
  <c r="M38" i="109" s="1"/>
  <c r="AP36" i="109"/>
  <c r="AH36" i="109"/>
  <c r="AK36" i="109" s="1"/>
  <c r="AL36" i="109" s="1"/>
  <c r="AM36" i="109" s="1"/>
  <c r="AN36" i="109" s="1"/>
  <c r="AD36" i="109"/>
  <c r="AC36" i="109"/>
  <c r="AB36" i="109"/>
  <c r="Y36" i="109"/>
  <c r="W36" i="109"/>
  <c r="AO36" i="109" s="1"/>
  <c r="Q36" i="109"/>
  <c r="T36" i="109" s="1"/>
  <c r="U36" i="109" s="1"/>
  <c r="V36" i="109" s="1"/>
  <c r="L36" i="109"/>
  <c r="K36" i="109"/>
  <c r="H36" i="109"/>
  <c r="M36" i="109" s="1"/>
  <c r="AP35" i="109"/>
  <c r="AH35" i="109"/>
  <c r="AK35" i="109" s="1"/>
  <c r="AL35" i="109" s="1"/>
  <c r="AM35" i="109" s="1"/>
  <c r="AN35" i="109" s="1"/>
  <c r="AD35" i="109"/>
  <c r="AC35" i="109"/>
  <c r="AB35" i="109"/>
  <c r="Y35" i="109"/>
  <c r="Q35" i="109"/>
  <c r="T35" i="109" s="1"/>
  <c r="U35" i="109" s="1"/>
  <c r="V35" i="109" s="1"/>
  <c r="L35" i="109"/>
  <c r="K35" i="109"/>
  <c r="H35" i="109"/>
  <c r="M35" i="109" s="1"/>
  <c r="AP34" i="109"/>
  <c r="AH34" i="109"/>
  <c r="AK34" i="109" s="1"/>
  <c r="AL34" i="109" s="1"/>
  <c r="AM34" i="109" s="1"/>
  <c r="AN34" i="109" s="1"/>
  <c r="AD34" i="109"/>
  <c r="AC34" i="109"/>
  <c r="AB34" i="109"/>
  <c r="Y34" i="109"/>
  <c r="Q34" i="109"/>
  <c r="T34" i="109" s="1"/>
  <c r="U34" i="109" s="1"/>
  <c r="V34" i="109" s="1"/>
  <c r="L34" i="109"/>
  <c r="K34" i="109"/>
  <c r="H34" i="109"/>
  <c r="M34" i="109" s="1"/>
  <c r="AP33" i="109"/>
  <c r="AH33" i="109"/>
  <c r="AK33" i="109" s="1"/>
  <c r="AL33" i="109" s="1"/>
  <c r="AM33" i="109" s="1"/>
  <c r="AN33" i="109" s="1"/>
  <c r="AD33" i="109"/>
  <c r="AC33" i="109"/>
  <c r="AB33" i="109"/>
  <c r="Y33" i="109"/>
  <c r="Q33" i="109"/>
  <c r="T33" i="109" s="1"/>
  <c r="U33" i="109" s="1"/>
  <c r="V33" i="109" s="1"/>
  <c r="L33" i="109"/>
  <c r="K33" i="109"/>
  <c r="H33" i="109"/>
  <c r="M33" i="109" s="1"/>
  <c r="AP32" i="109"/>
  <c r="AH32" i="109"/>
  <c r="AK32" i="109" s="1"/>
  <c r="AL32" i="109" s="1"/>
  <c r="AM32" i="109" s="1"/>
  <c r="AN32" i="109" s="1"/>
  <c r="AD32" i="109"/>
  <c r="AC32" i="109"/>
  <c r="AB32" i="109"/>
  <c r="Y32" i="109"/>
  <c r="Q32" i="109"/>
  <c r="T32" i="109" s="1"/>
  <c r="U32" i="109" s="1"/>
  <c r="V32" i="109" s="1"/>
  <c r="L32" i="109"/>
  <c r="K32" i="109"/>
  <c r="H32" i="109"/>
  <c r="M32" i="109" s="1"/>
  <c r="AP31" i="109"/>
  <c r="AH31" i="109"/>
  <c r="AK31" i="109" s="1"/>
  <c r="AL31" i="109" s="1"/>
  <c r="AM31" i="109" s="1"/>
  <c r="AN31" i="109" s="1"/>
  <c r="AD31" i="109"/>
  <c r="AC31" i="109"/>
  <c r="AB31" i="109"/>
  <c r="Y31" i="109"/>
  <c r="Q31" i="109"/>
  <c r="T31" i="109" s="1"/>
  <c r="U31" i="109" s="1"/>
  <c r="V31" i="109" s="1"/>
  <c r="L31" i="109"/>
  <c r="K31" i="109"/>
  <c r="H31" i="109"/>
  <c r="M31" i="109" s="1"/>
  <c r="AP30" i="109"/>
  <c r="AH30" i="109"/>
  <c r="AK30" i="109" s="1"/>
  <c r="AL30" i="109" s="1"/>
  <c r="AM30" i="109" s="1"/>
  <c r="AN30" i="109" s="1"/>
  <c r="AD30" i="109"/>
  <c r="AC30" i="109"/>
  <c r="AB30" i="109"/>
  <c r="Y30" i="109"/>
  <c r="Q30" i="109"/>
  <c r="T30" i="109" s="1"/>
  <c r="U30" i="109" s="1"/>
  <c r="V30" i="109" s="1"/>
  <c r="L30" i="109"/>
  <c r="K30" i="109"/>
  <c r="H30" i="109"/>
  <c r="M30" i="109" s="1"/>
  <c r="AP29" i="109"/>
  <c r="AH29" i="109"/>
  <c r="AK29" i="109" s="1"/>
  <c r="AL29" i="109" s="1"/>
  <c r="AM29" i="109" s="1"/>
  <c r="AN29" i="109" s="1"/>
  <c r="AD29" i="109"/>
  <c r="AC29" i="109"/>
  <c r="AB29" i="109"/>
  <c r="Y29" i="109"/>
  <c r="Q29" i="109"/>
  <c r="T29" i="109" s="1"/>
  <c r="U29" i="109" s="1"/>
  <c r="V29" i="109" s="1"/>
  <c r="L29" i="109"/>
  <c r="K29" i="109"/>
  <c r="H29" i="109"/>
  <c r="M29" i="109" s="1"/>
  <c r="AP28" i="109"/>
  <c r="AH28" i="109"/>
  <c r="AK28" i="109" s="1"/>
  <c r="AL28" i="109" s="1"/>
  <c r="AM28" i="109" s="1"/>
  <c r="AN28" i="109" s="1"/>
  <c r="AD28" i="109"/>
  <c r="AC28" i="109"/>
  <c r="AB28" i="109"/>
  <c r="Y28" i="109"/>
  <c r="Q28" i="109"/>
  <c r="T28" i="109" s="1"/>
  <c r="U28" i="109" s="1"/>
  <c r="V28" i="109" s="1"/>
  <c r="L28" i="109"/>
  <c r="K28" i="109"/>
  <c r="H28" i="109"/>
  <c r="M28" i="109" s="1"/>
  <c r="AP27" i="109"/>
  <c r="AH27" i="109"/>
  <c r="AK27" i="109" s="1"/>
  <c r="AL27" i="109" s="1"/>
  <c r="AM27" i="109" s="1"/>
  <c r="AN27" i="109" s="1"/>
  <c r="AD27" i="109"/>
  <c r="AC27" i="109"/>
  <c r="AB27" i="109"/>
  <c r="Y27" i="109"/>
  <c r="Q27" i="109"/>
  <c r="T27" i="109" s="1"/>
  <c r="U27" i="109" s="1"/>
  <c r="V27" i="109" s="1"/>
  <c r="L27" i="109"/>
  <c r="K27" i="109"/>
  <c r="H27" i="109"/>
  <c r="M27" i="109" s="1"/>
  <c r="AP26" i="109"/>
  <c r="AH26" i="109"/>
  <c r="AK26" i="109" s="1"/>
  <c r="AL26" i="109" s="1"/>
  <c r="AM26" i="109" s="1"/>
  <c r="AN26" i="109" s="1"/>
  <c r="AD26" i="109"/>
  <c r="AC26" i="109"/>
  <c r="AB26" i="109"/>
  <c r="Y26" i="109"/>
  <c r="Q26" i="109"/>
  <c r="T26" i="109" s="1"/>
  <c r="U26" i="109" s="1"/>
  <c r="V26" i="109" s="1"/>
  <c r="L26" i="109"/>
  <c r="K26" i="109"/>
  <c r="H26" i="109"/>
  <c r="M26" i="109" s="1"/>
  <c r="AP25" i="109"/>
  <c r="AH25" i="109"/>
  <c r="AK25" i="109" s="1"/>
  <c r="AL25" i="109" s="1"/>
  <c r="AM25" i="109" s="1"/>
  <c r="AN25" i="109" s="1"/>
  <c r="AD25" i="109"/>
  <c r="AC25" i="109"/>
  <c r="AB25" i="109"/>
  <c r="Y25" i="109"/>
  <c r="Q25" i="109"/>
  <c r="T25" i="109" s="1"/>
  <c r="U25" i="109" s="1"/>
  <c r="V25" i="109" s="1"/>
  <c r="L25" i="109"/>
  <c r="K25" i="109"/>
  <c r="H25" i="109"/>
  <c r="M25" i="109" s="1"/>
  <c r="AP24" i="109"/>
  <c r="AH24" i="109"/>
  <c r="AK24" i="109" s="1"/>
  <c r="AL24" i="109" s="1"/>
  <c r="AM24" i="109" s="1"/>
  <c r="AN24" i="109" s="1"/>
  <c r="AD24" i="109"/>
  <c r="AC24" i="109"/>
  <c r="AB24" i="109"/>
  <c r="Y24" i="109"/>
  <c r="Q24" i="109"/>
  <c r="T24" i="109" s="1"/>
  <c r="U24" i="109" s="1"/>
  <c r="V24" i="109" s="1"/>
  <c r="L24" i="109"/>
  <c r="K24" i="109"/>
  <c r="H24" i="109"/>
  <c r="M24" i="109" s="1"/>
  <c r="AP23" i="109"/>
  <c r="AH23" i="109"/>
  <c r="AK23" i="109" s="1"/>
  <c r="AL23" i="109" s="1"/>
  <c r="AM23" i="109" s="1"/>
  <c r="AN23" i="109" s="1"/>
  <c r="AD23" i="109"/>
  <c r="AC23" i="109"/>
  <c r="AB23" i="109"/>
  <c r="Y23" i="109"/>
  <c r="Q23" i="109"/>
  <c r="T23" i="109" s="1"/>
  <c r="U23" i="109" s="1"/>
  <c r="V23" i="109" s="1"/>
  <c r="L23" i="109"/>
  <c r="K23" i="109"/>
  <c r="H23" i="109"/>
  <c r="M23" i="109" s="1"/>
  <c r="AP22" i="109"/>
  <c r="AH22" i="109"/>
  <c r="AK22" i="109" s="1"/>
  <c r="AL22" i="109" s="1"/>
  <c r="AM22" i="109" s="1"/>
  <c r="AN22" i="109" s="1"/>
  <c r="AD22" i="109"/>
  <c r="AC22" i="109"/>
  <c r="AB22" i="109"/>
  <c r="Y22" i="109"/>
  <c r="Q22" i="109"/>
  <c r="T22" i="109" s="1"/>
  <c r="U22" i="109" s="1"/>
  <c r="V22" i="109" s="1"/>
  <c r="L22" i="109"/>
  <c r="K22" i="109"/>
  <c r="H22" i="109"/>
  <c r="M22" i="109" s="1"/>
  <c r="AP21" i="109"/>
  <c r="AH21" i="109"/>
  <c r="AK21" i="109" s="1"/>
  <c r="AL21" i="109" s="1"/>
  <c r="AM21" i="109" s="1"/>
  <c r="AN21" i="109" s="1"/>
  <c r="AD21" i="109"/>
  <c r="AC21" i="109"/>
  <c r="AB21" i="109"/>
  <c r="Y21" i="109"/>
  <c r="Q21" i="109"/>
  <c r="T21" i="109" s="1"/>
  <c r="U21" i="109" s="1"/>
  <c r="V21" i="109" s="1"/>
  <c r="L21" i="109"/>
  <c r="K21" i="109"/>
  <c r="H21" i="109"/>
  <c r="M21" i="109" s="1"/>
  <c r="AP20" i="109"/>
  <c r="AH20" i="109"/>
  <c r="AK20" i="109" s="1"/>
  <c r="AL20" i="109" s="1"/>
  <c r="AM20" i="109" s="1"/>
  <c r="AN20" i="109" s="1"/>
  <c r="AD20" i="109"/>
  <c r="AC20" i="109"/>
  <c r="AB20" i="109"/>
  <c r="Y20" i="109"/>
  <c r="Q20" i="109"/>
  <c r="T20" i="109" s="1"/>
  <c r="U20" i="109" s="1"/>
  <c r="V20" i="109" s="1"/>
  <c r="L20" i="109"/>
  <c r="K20" i="109"/>
  <c r="H20" i="109"/>
  <c r="M20" i="109" s="1"/>
  <c r="AP19" i="109"/>
  <c r="AH19" i="109"/>
  <c r="AK19" i="109" s="1"/>
  <c r="AL19" i="109" s="1"/>
  <c r="AM19" i="109" s="1"/>
  <c r="AN19" i="109" s="1"/>
  <c r="AD19" i="109"/>
  <c r="AC19" i="109"/>
  <c r="AB19" i="109"/>
  <c r="Y19" i="109"/>
  <c r="Q19" i="109"/>
  <c r="T19" i="109" s="1"/>
  <c r="U19" i="109" s="1"/>
  <c r="V19" i="109" s="1"/>
  <c r="L19" i="109"/>
  <c r="K19" i="109"/>
  <c r="H19" i="109"/>
  <c r="M19" i="109" s="1"/>
  <c r="AP18" i="109"/>
  <c r="AH18" i="109"/>
  <c r="AK18" i="109" s="1"/>
  <c r="AL18" i="109" s="1"/>
  <c r="AM18" i="109" s="1"/>
  <c r="AN18" i="109" s="1"/>
  <c r="AD18" i="109"/>
  <c r="AC18" i="109"/>
  <c r="AB18" i="109"/>
  <c r="Y18" i="109"/>
  <c r="Q18" i="109"/>
  <c r="T18" i="109" s="1"/>
  <c r="U18" i="109" s="1"/>
  <c r="V18" i="109" s="1"/>
  <c r="L18" i="109"/>
  <c r="K18" i="109"/>
  <c r="H18" i="109"/>
  <c r="AP17" i="109"/>
  <c r="AH17" i="109"/>
  <c r="AK17" i="109" s="1"/>
  <c r="AL17" i="109" s="1"/>
  <c r="AM17" i="109" s="1"/>
  <c r="AN17" i="109" s="1"/>
  <c r="AD17" i="109"/>
  <c r="AC17" i="109"/>
  <c r="AB17" i="109"/>
  <c r="Y17" i="109"/>
  <c r="Q17" i="109"/>
  <c r="T17" i="109" s="1"/>
  <c r="U17" i="109" s="1"/>
  <c r="V17" i="109" s="1"/>
  <c r="L17" i="109"/>
  <c r="K17" i="109"/>
  <c r="H17" i="109"/>
  <c r="M17" i="109" s="1"/>
  <c r="AP16" i="109"/>
  <c r="AH16" i="109"/>
  <c r="AK16" i="109" s="1"/>
  <c r="AL16" i="109" s="1"/>
  <c r="AM16" i="109" s="1"/>
  <c r="AN16" i="109" s="1"/>
  <c r="AD16" i="109"/>
  <c r="AC16" i="109"/>
  <c r="AB16" i="109"/>
  <c r="Y16" i="109"/>
  <c r="W16" i="109"/>
  <c r="T16" i="109"/>
  <c r="U16" i="109" s="1"/>
  <c r="V16" i="109" s="1"/>
  <c r="Q16" i="109"/>
  <c r="L16" i="109"/>
  <c r="K16" i="109"/>
  <c r="H16" i="109"/>
  <c r="M16" i="109" s="1"/>
  <c r="AP15" i="109"/>
  <c r="AM15" i="109"/>
  <c r="AN15" i="109" s="1"/>
  <c r="AH15" i="109"/>
  <c r="AK15" i="109" s="1"/>
  <c r="AL15" i="109" s="1"/>
  <c r="AC15" i="109"/>
  <c r="AB15" i="109"/>
  <c r="Y15" i="109"/>
  <c r="AD15" i="109" s="1"/>
  <c r="Q15" i="109"/>
  <c r="T15" i="109" s="1"/>
  <c r="U15" i="109" s="1"/>
  <c r="V15" i="109" s="1"/>
  <c r="W15" i="109" s="1"/>
  <c r="L15" i="109"/>
  <c r="K15" i="109"/>
  <c r="H15" i="109"/>
  <c r="M15" i="109" s="1"/>
  <c r="AP14" i="109"/>
  <c r="AH14" i="109"/>
  <c r="AK14" i="109" s="1"/>
  <c r="AL14" i="109" s="1"/>
  <c r="AM14" i="109" s="1"/>
  <c r="AN14" i="109" s="1"/>
  <c r="AD14" i="109"/>
  <c r="AC14" i="109"/>
  <c r="AB14" i="109"/>
  <c r="Y14" i="109"/>
  <c r="W14" i="109"/>
  <c r="AO14" i="109" s="1"/>
  <c r="T14" i="109"/>
  <c r="U14" i="109" s="1"/>
  <c r="V14" i="109" s="1"/>
  <c r="Q14" i="109"/>
  <c r="L14" i="109"/>
  <c r="K14" i="109"/>
  <c r="H14" i="109"/>
  <c r="M14" i="109" s="1"/>
  <c r="AP13" i="109"/>
  <c r="AM13" i="109"/>
  <c r="AN13" i="109" s="1"/>
  <c r="AH13" i="109"/>
  <c r="AK13" i="109" s="1"/>
  <c r="AL13" i="109" s="1"/>
  <c r="AC13" i="109"/>
  <c r="AB13" i="109"/>
  <c r="Y13" i="109"/>
  <c r="AD13" i="109" s="1"/>
  <c r="Q13" i="109"/>
  <c r="T13" i="109" s="1"/>
  <c r="U13" i="109" s="1"/>
  <c r="V13" i="109" s="1"/>
  <c r="W13" i="109" s="1"/>
  <c r="AO13" i="109" s="1"/>
  <c r="L13" i="109"/>
  <c r="K13" i="109"/>
  <c r="H13" i="109"/>
  <c r="M13" i="109" s="1"/>
  <c r="AP12" i="109"/>
  <c r="AK12" i="109"/>
  <c r="AL12" i="109" s="1"/>
  <c r="AM12" i="109" s="1"/>
  <c r="AN12" i="109" s="1"/>
  <c r="AH12" i="109"/>
  <c r="AC12" i="109"/>
  <c r="AB12" i="109"/>
  <c r="Y12" i="109"/>
  <c r="AD12" i="109" s="1"/>
  <c r="T12" i="109"/>
  <c r="U12" i="109" s="1"/>
  <c r="V12" i="109" s="1"/>
  <c r="Q12" i="109"/>
  <c r="L12" i="109"/>
  <c r="K12" i="109"/>
  <c r="H12" i="109"/>
  <c r="M12" i="109" s="1"/>
  <c r="AP11" i="109"/>
  <c r="AM11" i="109"/>
  <c r="AN11" i="109" s="1"/>
  <c r="AK11" i="109"/>
  <c r="AL11" i="109" s="1"/>
  <c r="AH11" i="109"/>
  <c r="AD11" i="109"/>
  <c r="AC11" i="109"/>
  <c r="AB11" i="109"/>
  <c r="Y11" i="109"/>
  <c r="U11" i="109"/>
  <c r="V11" i="109" s="1"/>
  <c r="W11" i="109" s="1"/>
  <c r="T11" i="109"/>
  <c r="Q11" i="109"/>
  <c r="L11" i="109"/>
  <c r="K11" i="109"/>
  <c r="H11" i="109"/>
  <c r="M11" i="109" s="1"/>
  <c r="AP10" i="109"/>
  <c r="AN10" i="109"/>
  <c r="AH10" i="109"/>
  <c r="AK10" i="109" s="1"/>
  <c r="AL10" i="109" s="1"/>
  <c r="AM10" i="109" s="1"/>
  <c r="AD10" i="109"/>
  <c r="AC10" i="109"/>
  <c r="AB10" i="109"/>
  <c r="Y10" i="109"/>
  <c r="Q10" i="109"/>
  <c r="T10" i="109" s="1"/>
  <c r="U10" i="109" s="1"/>
  <c r="V10" i="109" s="1"/>
  <c r="W10" i="109" s="1"/>
  <c r="AO10" i="109" s="1"/>
  <c r="L10" i="109"/>
  <c r="K10" i="109"/>
  <c r="H10" i="109"/>
  <c r="M10" i="109" s="1"/>
  <c r="AP9" i="109"/>
  <c r="AH9" i="109"/>
  <c r="AK9" i="109" s="1"/>
  <c r="AL9" i="109" s="1"/>
  <c r="AM9" i="109" s="1"/>
  <c r="AC9" i="109"/>
  <c r="AB9" i="109"/>
  <c r="Y9" i="109"/>
  <c r="AD9" i="109" s="1"/>
  <c r="Q9" i="109"/>
  <c r="T9" i="109" s="1"/>
  <c r="U9" i="109" s="1"/>
  <c r="V9" i="109" s="1"/>
  <c r="W9" i="109" s="1"/>
  <c r="L9" i="109"/>
  <c r="K9" i="109"/>
  <c r="H9" i="109"/>
  <c r="M9" i="109" s="1"/>
  <c r="AP8" i="109"/>
  <c r="AK8" i="109"/>
  <c r="AL8" i="109" s="1"/>
  <c r="AM8" i="109" s="1"/>
  <c r="AN8" i="109" s="1"/>
  <c r="AH8" i="109"/>
  <c r="AC8" i="109"/>
  <c r="AB8" i="109"/>
  <c r="Y8" i="109"/>
  <c r="AD8" i="109" s="1"/>
  <c r="U8" i="109"/>
  <c r="V8" i="109" s="1"/>
  <c r="W8" i="109" s="1"/>
  <c r="AO8" i="109" s="1"/>
  <c r="T8" i="109"/>
  <c r="Q8" i="109"/>
  <c r="M8" i="109"/>
  <c r="L8" i="109"/>
  <c r="K8" i="109"/>
  <c r="H8" i="109"/>
  <c r="AP7" i="109"/>
  <c r="AO7" i="109"/>
  <c r="AK7" i="109"/>
  <c r="AL7" i="109" s="1"/>
  <c r="AM7" i="109" s="1"/>
  <c r="AN7" i="109" s="1"/>
  <c r="AH7" i="109"/>
  <c r="AC7" i="109"/>
  <c r="AB7" i="109"/>
  <c r="Y7" i="109"/>
  <c r="AD7" i="109" s="1"/>
  <c r="U7" i="109"/>
  <c r="V7" i="109" s="1"/>
  <c r="W7" i="109" s="1"/>
  <c r="T7" i="109"/>
  <c r="Q7" i="109"/>
  <c r="M7" i="109"/>
  <c r="L7" i="109"/>
  <c r="K7" i="109"/>
  <c r="H7" i="109"/>
  <c r="AP6" i="109"/>
  <c r="AK6" i="109"/>
  <c r="AL6" i="109" s="1"/>
  <c r="AM6" i="109" s="1"/>
  <c r="AN6" i="109" s="1"/>
  <c r="AH6" i="109"/>
  <c r="AC6" i="109"/>
  <c r="AB6" i="109"/>
  <c r="Y6" i="109"/>
  <c r="AD6" i="109" s="1"/>
  <c r="U6" i="109"/>
  <c r="V6" i="109" s="1"/>
  <c r="W6" i="109" s="1"/>
  <c r="AO6" i="109" s="1"/>
  <c r="T6" i="109"/>
  <c r="Q6" i="109"/>
  <c r="M6" i="109"/>
  <c r="L6" i="109"/>
  <c r="K6" i="109"/>
  <c r="H6" i="109"/>
  <c r="AP5" i="109"/>
  <c r="AO5" i="109"/>
  <c r="AK5" i="109"/>
  <c r="AL5" i="109" s="1"/>
  <c r="AM5" i="109" s="1"/>
  <c r="AN5" i="109" s="1"/>
  <c r="AH5" i="109"/>
  <c r="AC5" i="109"/>
  <c r="AB5" i="109"/>
  <c r="Y5" i="109"/>
  <c r="AD5" i="109" s="1"/>
  <c r="U5" i="109"/>
  <c r="V5" i="109" s="1"/>
  <c r="W5" i="109" s="1"/>
  <c r="T5" i="109"/>
  <c r="Q5" i="109"/>
  <c r="M5" i="109"/>
  <c r="L5" i="109"/>
  <c r="K5" i="109"/>
  <c r="H5" i="109"/>
  <c r="AP4" i="109"/>
  <c r="AK4" i="109"/>
  <c r="AL4" i="109" s="1"/>
  <c r="AM4" i="109" s="1"/>
  <c r="AN4" i="109" s="1"/>
  <c r="AH4" i="109"/>
  <c r="AC4" i="109"/>
  <c r="AB4" i="109"/>
  <c r="Y4" i="109"/>
  <c r="AD4" i="109" s="1"/>
  <c r="U4" i="109"/>
  <c r="V4" i="109" s="1"/>
  <c r="W4" i="109" s="1"/>
  <c r="AO4" i="109" s="1"/>
  <c r="T4" i="109"/>
  <c r="Q4" i="109"/>
  <c r="M4" i="109"/>
  <c r="L4" i="109"/>
  <c r="K4" i="109"/>
  <c r="H4" i="109"/>
  <c r="AP3" i="109"/>
  <c r="AK3" i="109"/>
  <c r="AL3" i="109" s="1"/>
  <c r="AM3" i="109" s="1"/>
  <c r="AN3" i="109" s="1"/>
  <c r="AH3" i="109"/>
  <c r="AC3" i="109"/>
  <c r="AB3" i="109"/>
  <c r="Y3" i="109"/>
  <c r="AD3" i="109" s="1"/>
  <c r="U3" i="109"/>
  <c r="V3" i="109" s="1"/>
  <c r="T3" i="109"/>
  <c r="Q3" i="109"/>
  <c r="M3" i="109"/>
  <c r="L3" i="109"/>
  <c r="K3" i="109"/>
  <c r="H3" i="109"/>
  <c r="W3" i="109" s="1"/>
  <c r="AO3" i="109" s="1"/>
  <c r="AP23" i="106"/>
  <c r="AH23" i="106"/>
  <c r="AK23" i="106" s="1"/>
  <c r="AL23" i="106" s="1"/>
  <c r="AM23" i="106" s="1"/>
  <c r="AN23" i="106" s="1"/>
  <c r="AD23" i="106"/>
  <c r="AC23" i="106"/>
  <c r="AB23" i="106"/>
  <c r="Y23" i="106"/>
  <c r="Q23" i="106"/>
  <c r="T23" i="106" s="1"/>
  <c r="U23" i="106" s="1"/>
  <c r="V23" i="106" s="1"/>
  <c r="W23" i="106" s="1"/>
  <c r="L23" i="106"/>
  <c r="K23" i="106"/>
  <c r="H23" i="106"/>
  <c r="M23" i="106" s="1"/>
  <c r="AP37" i="108"/>
  <c r="AH37" i="108"/>
  <c r="AK37" i="108" s="1"/>
  <c r="AL37" i="108" s="1"/>
  <c r="AM37" i="108" s="1"/>
  <c r="AN37" i="108" s="1"/>
  <c r="AD37" i="108"/>
  <c r="AC37" i="108"/>
  <c r="AB37" i="108"/>
  <c r="Y37" i="108"/>
  <c r="Q37" i="108"/>
  <c r="T37" i="108" s="1"/>
  <c r="U37" i="108" s="1"/>
  <c r="V37" i="108" s="1"/>
  <c r="W37" i="108" s="1"/>
  <c r="L37" i="108"/>
  <c r="K37" i="108"/>
  <c r="H37" i="108"/>
  <c r="M37" i="108" s="1"/>
  <c r="AP31" i="108"/>
  <c r="AK31" i="108"/>
  <c r="AL31" i="108" s="1"/>
  <c r="AM31" i="108" s="1"/>
  <c r="AN31" i="108" s="1"/>
  <c r="AH31" i="108"/>
  <c r="AD31" i="108"/>
  <c r="AC31" i="108"/>
  <c r="AB31" i="108"/>
  <c r="Y31" i="108"/>
  <c r="Q31" i="108"/>
  <c r="T31" i="108" s="1"/>
  <c r="U31" i="108" s="1"/>
  <c r="V31" i="108" s="1"/>
  <c r="W31" i="108" s="1"/>
  <c r="AO31" i="108" s="1"/>
  <c r="L31" i="108"/>
  <c r="K31" i="108"/>
  <c r="H31" i="108"/>
  <c r="M31" i="108" s="1"/>
  <c r="AP30" i="108"/>
  <c r="AK30" i="108"/>
  <c r="AL30" i="108" s="1"/>
  <c r="AM30" i="108" s="1"/>
  <c r="AN30" i="108" s="1"/>
  <c r="AH30" i="108"/>
  <c r="AD30" i="108"/>
  <c r="AC30" i="108"/>
  <c r="AB30" i="108"/>
  <c r="Y30" i="108"/>
  <c r="Q30" i="108"/>
  <c r="T30" i="108" s="1"/>
  <c r="U30" i="108" s="1"/>
  <c r="V30" i="108" s="1"/>
  <c r="W30" i="108" s="1"/>
  <c r="AO30" i="108" s="1"/>
  <c r="L30" i="108"/>
  <c r="K30" i="108"/>
  <c r="H30" i="108"/>
  <c r="M30" i="108" s="1"/>
  <c r="AP29" i="108"/>
  <c r="AK29" i="108"/>
  <c r="AL29" i="108" s="1"/>
  <c r="AM29" i="108" s="1"/>
  <c r="AN29" i="108" s="1"/>
  <c r="AH29" i="108"/>
  <c r="AD29" i="108"/>
  <c r="AC29" i="108"/>
  <c r="AB29" i="108"/>
  <c r="Y29" i="108"/>
  <c r="Q29" i="108"/>
  <c r="T29" i="108" s="1"/>
  <c r="U29" i="108" s="1"/>
  <c r="V29" i="108" s="1"/>
  <c r="W29" i="108" s="1"/>
  <c r="L29" i="108"/>
  <c r="K29" i="108"/>
  <c r="H29" i="108"/>
  <c r="M29" i="108" s="1"/>
  <c r="AP28" i="108"/>
  <c r="AK28" i="108"/>
  <c r="AL28" i="108" s="1"/>
  <c r="AM28" i="108" s="1"/>
  <c r="AN28" i="108" s="1"/>
  <c r="AH28" i="108"/>
  <c r="AD28" i="108"/>
  <c r="AC28" i="108"/>
  <c r="AB28" i="108"/>
  <c r="Y28" i="108"/>
  <c r="Q28" i="108"/>
  <c r="T28" i="108" s="1"/>
  <c r="U28" i="108" s="1"/>
  <c r="V28" i="108" s="1"/>
  <c r="W28" i="108" s="1"/>
  <c r="L28" i="108"/>
  <c r="K28" i="108"/>
  <c r="H28" i="108"/>
  <c r="M28" i="108" s="1"/>
  <c r="AP27" i="108"/>
  <c r="AK27" i="108"/>
  <c r="AL27" i="108" s="1"/>
  <c r="AM27" i="108" s="1"/>
  <c r="AN27" i="108" s="1"/>
  <c r="AH27" i="108"/>
  <c r="AD27" i="108"/>
  <c r="AC27" i="108"/>
  <c r="AB27" i="108"/>
  <c r="Y27" i="108"/>
  <c r="Q27" i="108"/>
  <c r="T27" i="108" s="1"/>
  <c r="U27" i="108" s="1"/>
  <c r="V27" i="108" s="1"/>
  <c r="W27" i="108" s="1"/>
  <c r="AO27" i="108" s="1"/>
  <c r="L27" i="108"/>
  <c r="K27" i="108"/>
  <c r="H27" i="108"/>
  <c r="M27" i="108" s="1"/>
  <c r="AP25" i="108"/>
  <c r="AH25" i="108"/>
  <c r="AK25" i="108" s="1"/>
  <c r="AL25" i="108" s="1"/>
  <c r="AM25" i="108" s="1"/>
  <c r="AN25" i="108" s="1"/>
  <c r="AD25" i="108"/>
  <c r="AC25" i="108"/>
  <c r="AB25" i="108"/>
  <c r="Y25" i="108"/>
  <c r="Q25" i="108"/>
  <c r="T25" i="108" s="1"/>
  <c r="U25" i="108" s="1"/>
  <c r="V25" i="108" s="1"/>
  <c r="W25" i="108" s="1"/>
  <c r="AO25" i="108" s="1"/>
  <c r="L25" i="108"/>
  <c r="K25" i="108"/>
  <c r="H25" i="108"/>
  <c r="M25" i="108" s="1"/>
  <c r="AP24" i="108"/>
  <c r="AH24" i="108"/>
  <c r="AK24" i="108" s="1"/>
  <c r="AL24" i="108" s="1"/>
  <c r="AM24" i="108" s="1"/>
  <c r="AN24" i="108" s="1"/>
  <c r="AD24" i="108"/>
  <c r="AC24" i="108"/>
  <c r="AB24" i="108"/>
  <c r="Y24" i="108"/>
  <c r="Q24" i="108"/>
  <c r="T24" i="108" s="1"/>
  <c r="U24" i="108" s="1"/>
  <c r="V24" i="108" s="1"/>
  <c r="W24" i="108" s="1"/>
  <c r="L24" i="108"/>
  <c r="K24" i="108"/>
  <c r="H24" i="108"/>
  <c r="M24" i="108" s="1"/>
  <c r="AP23" i="108"/>
  <c r="AH23" i="108"/>
  <c r="AK23" i="108" s="1"/>
  <c r="AL23" i="108" s="1"/>
  <c r="AM23" i="108" s="1"/>
  <c r="AN23" i="108" s="1"/>
  <c r="AD23" i="108"/>
  <c r="AC23" i="108"/>
  <c r="AB23" i="108"/>
  <c r="Y23" i="108"/>
  <c r="Q23" i="108"/>
  <c r="T23" i="108" s="1"/>
  <c r="U23" i="108" s="1"/>
  <c r="V23" i="108" s="1"/>
  <c r="W23" i="108" s="1"/>
  <c r="AO23" i="108" s="1"/>
  <c r="L23" i="108"/>
  <c r="K23" i="108"/>
  <c r="H23" i="108"/>
  <c r="M23" i="108" s="1"/>
  <c r="AP22" i="108"/>
  <c r="AH22" i="108"/>
  <c r="AK22" i="108" s="1"/>
  <c r="AL22" i="108" s="1"/>
  <c r="AM22" i="108" s="1"/>
  <c r="AN22" i="108" s="1"/>
  <c r="AD22" i="108"/>
  <c r="AC22" i="108"/>
  <c r="AB22" i="108"/>
  <c r="Y22" i="108"/>
  <c r="Q22" i="108"/>
  <c r="T22" i="108" s="1"/>
  <c r="U22" i="108" s="1"/>
  <c r="V22" i="108" s="1"/>
  <c r="W22" i="108" s="1"/>
  <c r="L22" i="108"/>
  <c r="K22" i="108"/>
  <c r="H22" i="108"/>
  <c r="M22" i="108" s="1"/>
  <c r="AP21" i="108"/>
  <c r="AH21" i="108"/>
  <c r="AK21" i="108" s="1"/>
  <c r="AL21" i="108" s="1"/>
  <c r="AM21" i="108" s="1"/>
  <c r="AN21" i="108" s="1"/>
  <c r="AD21" i="108"/>
  <c r="AC21" i="108"/>
  <c r="AB21" i="108"/>
  <c r="Y21" i="108"/>
  <c r="Q21" i="108"/>
  <c r="T21" i="108" s="1"/>
  <c r="U21" i="108" s="1"/>
  <c r="V21" i="108" s="1"/>
  <c r="W21" i="108" s="1"/>
  <c r="AO21" i="108" s="1"/>
  <c r="L21" i="108"/>
  <c r="K21" i="108"/>
  <c r="H21" i="108"/>
  <c r="M21" i="108" s="1"/>
  <c r="AP20" i="108"/>
  <c r="AH20" i="108"/>
  <c r="AK20" i="108" s="1"/>
  <c r="AL20" i="108" s="1"/>
  <c r="AM20" i="108" s="1"/>
  <c r="AN20" i="108" s="1"/>
  <c r="AD20" i="108"/>
  <c r="AC20" i="108"/>
  <c r="AB20" i="108"/>
  <c r="Y20" i="108"/>
  <c r="Q20" i="108"/>
  <c r="T20" i="108" s="1"/>
  <c r="U20" i="108" s="1"/>
  <c r="V20" i="108" s="1"/>
  <c r="W20" i="108" s="1"/>
  <c r="L20" i="108"/>
  <c r="K20" i="108"/>
  <c r="H20" i="108"/>
  <c r="M20" i="108" s="1"/>
  <c r="AP19" i="108"/>
  <c r="AH19" i="108"/>
  <c r="AK19" i="108" s="1"/>
  <c r="AL19" i="108" s="1"/>
  <c r="AM19" i="108" s="1"/>
  <c r="AN19" i="108" s="1"/>
  <c r="AD19" i="108"/>
  <c r="AC19" i="108"/>
  <c r="AB19" i="108"/>
  <c r="Y19" i="108"/>
  <c r="Q19" i="108"/>
  <c r="T19" i="108" s="1"/>
  <c r="U19" i="108" s="1"/>
  <c r="V19" i="108" s="1"/>
  <c r="W19" i="108" s="1"/>
  <c r="AO19" i="108" s="1"/>
  <c r="L19" i="108"/>
  <c r="K19" i="108"/>
  <c r="H19" i="108"/>
  <c r="M19" i="108" s="1"/>
  <c r="AP18" i="108"/>
  <c r="AH18" i="108"/>
  <c r="AK18" i="108" s="1"/>
  <c r="AL18" i="108" s="1"/>
  <c r="AM18" i="108" s="1"/>
  <c r="AN18" i="108" s="1"/>
  <c r="AD18" i="108"/>
  <c r="AC18" i="108"/>
  <c r="AB18" i="108"/>
  <c r="Y18" i="108"/>
  <c r="Q18" i="108"/>
  <c r="T18" i="108" s="1"/>
  <c r="U18" i="108" s="1"/>
  <c r="V18" i="108" s="1"/>
  <c r="W18" i="108" s="1"/>
  <c r="L18" i="108"/>
  <c r="K18" i="108"/>
  <c r="H18" i="108"/>
  <c r="M18" i="108" s="1"/>
  <c r="AP17" i="108"/>
  <c r="AH17" i="108"/>
  <c r="AK17" i="108" s="1"/>
  <c r="AL17" i="108" s="1"/>
  <c r="AM17" i="108" s="1"/>
  <c r="AN17" i="108" s="1"/>
  <c r="AD17" i="108"/>
  <c r="AC17" i="108"/>
  <c r="AB17" i="108"/>
  <c r="Y17" i="108"/>
  <c r="Q17" i="108"/>
  <c r="T17" i="108" s="1"/>
  <c r="U17" i="108" s="1"/>
  <c r="V17" i="108" s="1"/>
  <c r="W17" i="108" s="1"/>
  <c r="AO17" i="108" s="1"/>
  <c r="L17" i="108"/>
  <c r="K17" i="108"/>
  <c r="H17" i="108"/>
  <c r="M17" i="108" s="1"/>
  <c r="AP16" i="108"/>
  <c r="AH16" i="108"/>
  <c r="AK16" i="108" s="1"/>
  <c r="AL16" i="108" s="1"/>
  <c r="AM16" i="108" s="1"/>
  <c r="AN16" i="108" s="1"/>
  <c r="AD16" i="108"/>
  <c r="AC16" i="108"/>
  <c r="AB16" i="108"/>
  <c r="Y16" i="108"/>
  <c r="Q16" i="108"/>
  <c r="T16" i="108" s="1"/>
  <c r="U16" i="108" s="1"/>
  <c r="V16" i="108" s="1"/>
  <c r="W16" i="108" s="1"/>
  <c r="L16" i="108"/>
  <c r="K16" i="108"/>
  <c r="H16" i="108"/>
  <c r="M16" i="108" s="1"/>
  <c r="AP15" i="108"/>
  <c r="AH15" i="108"/>
  <c r="AK15" i="108" s="1"/>
  <c r="AL15" i="108" s="1"/>
  <c r="AM15" i="108" s="1"/>
  <c r="AN15" i="108" s="1"/>
  <c r="AD15" i="108"/>
  <c r="AC15" i="108"/>
  <c r="AB15" i="108"/>
  <c r="Y15" i="108"/>
  <c r="Q15" i="108"/>
  <c r="T15" i="108" s="1"/>
  <c r="U15" i="108" s="1"/>
  <c r="V15" i="108" s="1"/>
  <c r="W15" i="108" s="1"/>
  <c r="AO15" i="108" s="1"/>
  <c r="L15" i="108"/>
  <c r="K15" i="108"/>
  <c r="H15" i="108"/>
  <c r="M15" i="108" s="1"/>
  <c r="AP14" i="108"/>
  <c r="AH14" i="108"/>
  <c r="AK14" i="108" s="1"/>
  <c r="AL14" i="108" s="1"/>
  <c r="AM14" i="108" s="1"/>
  <c r="AN14" i="108" s="1"/>
  <c r="AD14" i="108"/>
  <c r="AC14" i="108"/>
  <c r="AB14" i="108"/>
  <c r="Y14" i="108"/>
  <c r="Q14" i="108"/>
  <c r="T14" i="108" s="1"/>
  <c r="U14" i="108" s="1"/>
  <c r="V14" i="108" s="1"/>
  <c r="W14" i="108" s="1"/>
  <c r="L14" i="108"/>
  <c r="K14" i="108"/>
  <c r="H14" i="108"/>
  <c r="M14" i="108" s="1"/>
  <c r="AP13" i="108"/>
  <c r="AH13" i="108"/>
  <c r="AK13" i="108" s="1"/>
  <c r="AL13" i="108" s="1"/>
  <c r="AM13" i="108" s="1"/>
  <c r="AN13" i="108" s="1"/>
  <c r="AD13" i="108"/>
  <c r="AC13" i="108"/>
  <c r="AB13" i="108"/>
  <c r="Y13" i="108"/>
  <c r="Q13" i="108"/>
  <c r="T13" i="108" s="1"/>
  <c r="U13" i="108" s="1"/>
  <c r="V13" i="108" s="1"/>
  <c r="W13" i="108" s="1"/>
  <c r="AO13" i="108" s="1"/>
  <c r="L13" i="108"/>
  <c r="K13" i="108"/>
  <c r="H13" i="108"/>
  <c r="M13" i="108" s="1"/>
  <c r="AP12" i="108"/>
  <c r="AH12" i="108"/>
  <c r="AK12" i="108" s="1"/>
  <c r="AL12" i="108" s="1"/>
  <c r="AM12" i="108" s="1"/>
  <c r="AN12" i="108" s="1"/>
  <c r="AD12" i="108"/>
  <c r="AC12" i="108"/>
  <c r="AB12" i="108"/>
  <c r="Y12" i="108"/>
  <c r="Q12" i="108"/>
  <c r="T12" i="108" s="1"/>
  <c r="U12" i="108" s="1"/>
  <c r="V12" i="108" s="1"/>
  <c r="W12" i="108" s="1"/>
  <c r="L12" i="108"/>
  <c r="K12" i="108"/>
  <c r="H12" i="108"/>
  <c r="M12" i="108" s="1"/>
  <c r="AP11" i="108"/>
  <c r="AH11" i="108"/>
  <c r="AK11" i="108" s="1"/>
  <c r="AL11" i="108" s="1"/>
  <c r="AM11" i="108" s="1"/>
  <c r="AN11" i="108" s="1"/>
  <c r="AD11" i="108"/>
  <c r="AC11" i="108"/>
  <c r="AB11" i="108"/>
  <c r="Y11" i="108"/>
  <c r="Q11" i="108"/>
  <c r="T11" i="108" s="1"/>
  <c r="U11" i="108" s="1"/>
  <c r="V11" i="108" s="1"/>
  <c r="W11" i="108" s="1"/>
  <c r="AO11" i="108" s="1"/>
  <c r="L11" i="108"/>
  <c r="K11" i="108"/>
  <c r="H11" i="108"/>
  <c r="M11" i="108" s="1"/>
  <c r="AP10" i="108"/>
  <c r="AK10" i="108"/>
  <c r="AL10" i="108" s="1"/>
  <c r="AM10" i="108" s="1"/>
  <c r="AN10" i="108" s="1"/>
  <c r="AH10" i="108"/>
  <c r="AD10" i="108"/>
  <c r="AC10" i="108"/>
  <c r="AB10" i="108"/>
  <c r="Y10" i="108"/>
  <c r="Q10" i="108"/>
  <c r="T10" i="108" s="1"/>
  <c r="U10" i="108" s="1"/>
  <c r="V10" i="108" s="1"/>
  <c r="W10" i="108" s="1"/>
  <c r="L10" i="108"/>
  <c r="K10" i="108"/>
  <c r="H10" i="108"/>
  <c r="M10" i="108" s="1"/>
  <c r="AP9" i="108"/>
  <c r="AK9" i="108"/>
  <c r="AL9" i="108" s="1"/>
  <c r="AM9" i="108" s="1"/>
  <c r="AN9" i="108" s="1"/>
  <c r="AH9" i="108"/>
  <c r="AD9" i="108"/>
  <c r="AC9" i="108"/>
  <c r="AB9" i="108"/>
  <c r="Y9" i="108"/>
  <c r="Q9" i="108"/>
  <c r="T9" i="108" s="1"/>
  <c r="U9" i="108" s="1"/>
  <c r="V9" i="108" s="1"/>
  <c r="W9" i="108" s="1"/>
  <c r="L9" i="108"/>
  <c r="K9" i="108"/>
  <c r="H9" i="108"/>
  <c r="M9" i="108" s="1"/>
  <c r="AP8" i="108"/>
  <c r="AK8" i="108"/>
  <c r="AL8" i="108" s="1"/>
  <c r="AM8" i="108" s="1"/>
  <c r="AN8" i="108" s="1"/>
  <c r="AH8" i="108"/>
  <c r="AD8" i="108"/>
  <c r="AC8" i="108"/>
  <c r="AB8" i="108"/>
  <c r="Y8" i="108"/>
  <c r="Q8" i="108"/>
  <c r="T8" i="108" s="1"/>
  <c r="U8" i="108" s="1"/>
  <c r="V8" i="108" s="1"/>
  <c r="W8" i="108" s="1"/>
  <c r="AO8" i="108" s="1"/>
  <c r="L8" i="108"/>
  <c r="K8" i="108"/>
  <c r="H8" i="108"/>
  <c r="M8" i="108" s="1"/>
  <c r="AP7" i="108"/>
  <c r="AK7" i="108"/>
  <c r="AL7" i="108" s="1"/>
  <c r="AM7" i="108" s="1"/>
  <c r="AN7" i="108" s="1"/>
  <c r="AH7" i="108"/>
  <c r="AD7" i="108"/>
  <c r="AC7" i="108"/>
  <c r="AB7" i="108"/>
  <c r="Y7" i="108"/>
  <c r="Q7" i="108"/>
  <c r="T7" i="108" s="1"/>
  <c r="U7" i="108" s="1"/>
  <c r="V7" i="108" s="1"/>
  <c r="W7" i="108" s="1"/>
  <c r="AO7" i="108" s="1"/>
  <c r="L7" i="108"/>
  <c r="K7" i="108"/>
  <c r="H7" i="108"/>
  <c r="M7" i="108" s="1"/>
  <c r="AP6" i="108"/>
  <c r="AK6" i="108"/>
  <c r="AL6" i="108" s="1"/>
  <c r="AM6" i="108" s="1"/>
  <c r="AN6" i="108" s="1"/>
  <c r="AH6" i="108"/>
  <c r="AD6" i="108"/>
  <c r="AC6" i="108"/>
  <c r="AB6" i="108"/>
  <c r="Y6" i="108"/>
  <c r="Q6" i="108"/>
  <c r="T6" i="108" s="1"/>
  <c r="U6" i="108" s="1"/>
  <c r="V6" i="108" s="1"/>
  <c r="W6" i="108" s="1"/>
  <c r="L6" i="108"/>
  <c r="K6" i="108"/>
  <c r="H6" i="108"/>
  <c r="M6" i="108" s="1"/>
  <c r="AP5" i="108"/>
  <c r="AK5" i="108"/>
  <c r="AL5" i="108" s="1"/>
  <c r="AM5" i="108" s="1"/>
  <c r="AN5" i="108" s="1"/>
  <c r="AH5" i="108"/>
  <c r="AD5" i="108"/>
  <c r="AC5" i="108"/>
  <c r="AB5" i="108"/>
  <c r="Y5" i="108"/>
  <c r="Q5" i="108"/>
  <c r="T5" i="108" s="1"/>
  <c r="U5" i="108" s="1"/>
  <c r="V5" i="108" s="1"/>
  <c r="W5" i="108" s="1"/>
  <c r="L5" i="108"/>
  <c r="K5" i="108"/>
  <c r="H5" i="108"/>
  <c r="M5" i="108" s="1"/>
  <c r="AP4" i="108"/>
  <c r="AK4" i="108"/>
  <c r="AL4" i="108" s="1"/>
  <c r="AM4" i="108" s="1"/>
  <c r="AN4" i="108" s="1"/>
  <c r="AH4" i="108"/>
  <c r="AD4" i="108"/>
  <c r="AC4" i="108"/>
  <c r="AB4" i="108"/>
  <c r="Y4" i="108"/>
  <c r="Q4" i="108"/>
  <c r="T4" i="108" s="1"/>
  <c r="U4" i="108" s="1"/>
  <c r="V4" i="108" s="1"/>
  <c r="W4" i="108" s="1"/>
  <c r="AO4" i="108" s="1"/>
  <c r="L4" i="108"/>
  <c r="K4" i="108"/>
  <c r="H4" i="108"/>
  <c r="M4" i="108" s="1"/>
  <c r="AP3" i="108"/>
  <c r="AK3" i="108"/>
  <c r="AL3" i="108" s="1"/>
  <c r="AM3" i="108" s="1"/>
  <c r="AN3" i="108" s="1"/>
  <c r="AH3" i="108"/>
  <c r="AD3" i="108"/>
  <c r="AC3" i="108"/>
  <c r="AB3" i="108"/>
  <c r="Y3" i="108"/>
  <c r="Q3" i="108"/>
  <c r="T3" i="108" s="1"/>
  <c r="U3" i="108" s="1"/>
  <c r="V3" i="108" s="1"/>
  <c r="W3" i="108" s="1"/>
  <c r="AO3" i="108" s="1"/>
  <c r="L3" i="108"/>
  <c r="K3" i="108"/>
  <c r="H3" i="108"/>
  <c r="M3" i="108" s="1"/>
  <c r="AP19" i="107"/>
  <c r="AK19" i="107"/>
  <c r="AL19" i="107" s="1"/>
  <c r="AM19" i="107" s="1"/>
  <c r="AN19" i="107" s="1"/>
  <c r="AH19" i="107"/>
  <c r="AD19" i="107"/>
  <c r="AC19" i="107"/>
  <c r="AB19" i="107"/>
  <c r="Y19" i="107"/>
  <c r="Q19" i="107"/>
  <c r="T19" i="107" s="1"/>
  <c r="U19" i="107" s="1"/>
  <c r="V19" i="107" s="1"/>
  <c r="W19" i="107" s="1"/>
  <c r="AO19" i="107" s="1"/>
  <c r="L19" i="107"/>
  <c r="K19" i="107"/>
  <c r="H19" i="107"/>
  <c r="M19" i="107" s="1"/>
  <c r="AP18" i="107"/>
  <c r="AK18" i="107"/>
  <c r="AL18" i="107" s="1"/>
  <c r="AM18" i="107" s="1"/>
  <c r="AN18" i="107" s="1"/>
  <c r="AH18" i="107"/>
  <c r="AD18" i="107"/>
  <c r="AC18" i="107"/>
  <c r="AB18" i="107"/>
  <c r="Y18" i="107"/>
  <c r="Q18" i="107"/>
  <c r="T18" i="107" s="1"/>
  <c r="U18" i="107" s="1"/>
  <c r="V18" i="107" s="1"/>
  <c r="W18" i="107" s="1"/>
  <c r="AO18" i="107" s="1"/>
  <c r="L18" i="107"/>
  <c r="K18" i="107"/>
  <c r="H18" i="107"/>
  <c r="M18" i="107" s="1"/>
  <c r="AP17" i="107"/>
  <c r="AK17" i="107"/>
  <c r="AL17" i="107" s="1"/>
  <c r="AM17" i="107" s="1"/>
  <c r="AN17" i="107" s="1"/>
  <c r="AH17" i="107"/>
  <c r="AD17" i="107"/>
  <c r="AC17" i="107"/>
  <c r="AB17" i="107"/>
  <c r="Y17" i="107"/>
  <c r="Q17" i="107"/>
  <c r="T17" i="107" s="1"/>
  <c r="U17" i="107" s="1"/>
  <c r="V17" i="107" s="1"/>
  <c r="W17" i="107" s="1"/>
  <c r="L17" i="107"/>
  <c r="K17" i="107"/>
  <c r="H17" i="107"/>
  <c r="M17" i="107" s="1"/>
  <c r="AP15" i="107"/>
  <c r="AH15" i="107"/>
  <c r="AK15" i="107" s="1"/>
  <c r="AL15" i="107" s="1"/>
  <c r="AM15" i="107" s="1"/>
  <c r="AN15" i="107" s="1"/>
  <c r="AD15" i="107"/>
  <c r="AC15" i="107"/>
  <c r="AB15" i="107"/>
  <c r="Y15" i="107"/>
  <c r="Q15" i="107"/>
  <c r="T15" i="107" s="1"/>
  <c r="U15" i="107" s="1"/>
  <c r="V15" i="107" s="1"/>
  <c r="W15" i="107" s="1"/>
  <c r="AO15" i="107" s="1"/>
  <c r="L15" i="107"/>
  <c r="K15" i="107"/>
  <c r="H15" i="107"/>
  <c r="M15" i="107" s="1"/>
  <c r="AP14" i="107"/>
  <c r="AK14" i="107"/>
  <c r="AL14" i="107" s="1"/>
  <c r="AM14" i="107" s="1"/>
  <c r="AN14" i="107" s="1"/>
  <c r="AH14" i="107"/>
  <c r="AD14" i="107"/>
  <c r="AC14" i="107"/>
  <c r="AB14" i="107"/>
  <c r="Y14" i="107"/>
  <c r="Q14" i="107"/>
  <c r="T14" i="107" s="1"/>
  <c r="U14" i="107" s="1"/>
  <c r="V14" i="107" s="1"/>
  <c r="W14" i="107" s="1"/>
  <c r="L14" i="107"/>
  <c r="K14" i="107"/>
  <c r="H14" i="107"/>
  <c r="M14" i="107" s="1"/>
  <c r="AP13" i="107"/>
  <c r="AK13" i="107"/>
  <c r="AL13" i="107" s="1"/>
  <c r="AM13" i="107" s="1"/>
  <c r="AN13" i="107" s="1"/>
  <c r="AH13" i="107"/>
  <c r="AD13" i="107"/>
  <c r="AC13" i="107"/>
  <c r="AB13" i="107"/>
  <c r="Y13" i="107"/>
  <c r="Q13" i="107"/>
  <c r="T13" i="107" s="1"/>
  <c r="U13" i="107" s="1"/>
  <c r="V13" i="107" s="1"/>
  <c r="W13" i="107" s="1"/>
  <c r="L13" i="107"/>
  <c r="K13" i="107"/>
  <c r="H13" i="107"/>
  <c r="M13" i="107" s="1"/>
  <c r="AP12" i="107"/>
  <c r="AK12" i="107"/>
  <c r="AL12" i="107" s="1"/>
  <c r="AM12" i="107" s="1"/>
  <c r="AN12" i="107" s="1"/>
  <c r="AH12" i="107"/>
  <c r="AD12" i="107"/>
  <c r="AC12" i="107"/>
  <c r="AB12" i="107"/>
  <c r="Y12" i="107"/>
  <c r="Q12" i="107"/>
  <c r="T12" i="107" s="1"/>
  <c r="U12" i="107" s="1"/>
  <c r="V12" i="107" s="1"/>
  <c r="W12" i="107" s="1"/>
  <c r="AO12" i="107" s="1"/>
  <c r="L12" i="107"/>
  <c r="K12" i="107"/>
  <c r="H12" i="107"/>
  <c r="M12" i="107" s="1"/>
  <c r="AP11" i="107"/>
  <c r="AK11" i="107"/>
  <c r="AL11" i="107" s="1"/>
  <c r="AM11" i="107" s="1"/>
  <c r="AN11" i="107" s="1"/>
  <c r="AH11" i="107"/>
  <c r="AD11" i="107"/>
  <c r="AC11" i="107"/>
  <c r="AB11" i="107"/>
  <c r="Y11" i="107"/>
  <c r="Q11" i="107"/>
  <c r="T11" i="107" s="1"/>
  <c r="U11" i="107" s="1"/>
  <c r="V11" i="107" s="1"/>
  <c r="W11" i="107" s="1"/>
  <c r="AO11" i="107" s="1"/>
  <c r="L11" i="107"/>
  <c r="K11" i="107"/>
  <c r="H11" i="107"/>
  <c r="M11" i="107" s="1"/>
  <c r="AP9" i="107"/>
  <c r="AK9" i="107"/>
  <c r="AL9" i="107" s="1"/>
  <c r="AM9" i="107" s="1"/>
  <c r="AN9" i="107" s="1"/>
  <c r="AH9" i="107"/>
  <c r="AD9" i="107"/>
  <c r="AC9" i="107"/>
  <c r="AB9" i="107"/>
  <c r="Y9" i="107"/>
  <c r="Q9" i="107"/>
  <c r="T9" i="107" s="1"/>
  <c r="U9" i="107" s="1"/>
  <c r="V9" i="107" s="1"/>
  <c r="W9" i="107" s="1"/>
  <c r="AO9" i="107" s="1"/>
  <c r="L9" i="107"/>
  <c r="K9" i="107"/>
  <c r="H9" i="107"/>
  <c r="M9" i="107" s="1"/>
  <c r="AP7" i="107"/>
  <c r="AH7" i="107"/>
  <c r="AK7" i="107" s="1"/>
  <c r="AL7" i="107" s="1"/>
  <c r="AM7" i="107" s="1"/>
  <c r="AN7" i="107" s="1"/>
  <c r="AD7" i="107"/>
  <c r="AC7" i="107"/>
  <c r="AB7" i="107"/>
  <c r="Y7" i="107"/>
  <c r="Q7" i="107"/>
  <c r="T7" i="107" s="1"/>
  <c r="U7" i="107" s="1"/>
  <c r="V7" i="107" s="1"/>
  <c r="W7" i="107" s="1"/>
  <c r="AO7" i="107" s="1"/>
  <c r="L7" i="107"/>
  <c r="K7" i="107"/>
  <c r="H7" i="107"/>
  <c r="M7" i="107" s="1"/>
  <c r="AP6" i="107"/>
  <c r="AH6" i="107"/>
  <c r="AK6" i="107" s="1"/>
  <c r="AL6" i="107" s="1"/>
  <c r="AM6" i="107" s="1"/>
  <c r="AN6" i="107" s="1"/>
  <c r="AD6" i="107"/>
  <c r="AC6" i="107"/>
  <c r="AB6" i="107"/>
  <c r="Y6" i="107"/>
  <c r="Q6" i="107"/>
  <c r="T6" i="107" s="1"/>
  <c r="U6" i="107" s="1"/>
  <c r="V6" i="107" s="1"/>
  <c r="W6" i="107" s="1"/>
  <c r="L6" i="107"/>
  <c r="K6" i="107"/>
  <c r="H6" i="107"/>
  <c r="M6" i="107" s="1"/>
  <c r="AP5" i="107"/>
  <c r="AH5" i="107"/>
  <c r="AK5" i="107" s="1"/>
  <c r="AL5" i="107" s="1"/>
  <c r="AM5" i="107" s="1"/>
  <c r="AN5" i="107" s="1"/>
  <c r="AD5" i="107"/>
  <c r="AC5" i="107"/>
  <c r="AB5" i="107"/>
  <c r="Y5" i="107"/>
  <c r="Q5" i="107"/>
  <c r="T5" i="107" s="1"/>
  <c r="U5" i="107" s="1"/>
  <c r="V5" i="107" s="1"/>
  <c r="W5" i="107" s="1"/>
  <c r="AO5" i="107" s="1"/>
  <c r="L5" i="107"/>
  <c r="K5" i="107"/>
  <c r="H5" i="107"/>
  <c r="M5" i="107" s="1"/>
  <c r="AP4" i="107"/>
  <c r="AH4" i="107"/>
  <c r="AK4" i="107" s="1"/>
  <c r="AL4" i="107" s="1"/>
  <c r="AM4" i="107" s="1"/>
  <c r="AN4" i="107" s="1"/>
  <c r="AD4" i="107"/>
  <c r="AC4" i="107"/>
  <c r="AB4" i="107"/>
  <c r="Y4" i="107"/>
  <c r="Q4" i="107"/>
  <c r="T4" i="107" s="1"/>
  <c r="U4" i="107" s="1"/>
  <c r="V4" i="107" s="1"/>
  <c r="W4" i="107" s="1"/>
  <c r="L4" i="107"/>
  <c r="K4" i="107"/>
  <c r="H4" i="107"/>
  <c r="M4" i="107" s="1"/>
  <c r="AP3" i="107"/>
  <c r="AH3" i="107"/>
  <c r="AK3" i="107" s="1"/>
  <c r="AL3" i="107" s="1"/>
  <c r="AM3" i="107" s="1"/>
  <c r="AN3" i="107" s="1"/>
  <c r="AD3" i="107"/>
  <c r="AC3" i="107"/>
  <c r="AB3" i="107"/>
  <c r="Y3" i="107"/>
  <c r="Q3" i="107"/>
  <c r="T3" i="107" s="1"/>
  <c r="U3" i="107" s="1"/>
  <c r="V3" i="107" s="1"/>
  <c r="W3" i="107" s="1"/>
  <c r="AO3" i="107" s="1"/>
  <c r="L3" i="107"/>
  <c r="K3" i="107"/>
  <c r="H3" i="107"/>
  <c r="M3" i="107" s="1"/>
  <c r="AP18" i="106"/>
  <c r="AH18" i="106"/>
  <c r="AK18" i="106" s="1"/>
  <c r="AL18" i="106" s="1"/>
  <c r="AM18" i="106" s="1"/>
  <c r="AN18" i="106" s="1"/>
  <c r="AD18" i="106"/>
  <c r="AC18" i="106"/>
  <c r="AB18" i="106"/>
  <c r="Y18" i="106"/>
  <c r="Q18" i="106"/>
  <c r="T18" i="106" s="1"/>
  <c r="U18" i="106" s="1"/>
  <c r="V18" i="106" s="1"/>
  <c r="W18" i="106" s="1"/>
  <c r="L18" i="106"/>
  <c r="K18" i="106"/>
  <c r="H18" i="106"/>
  <c r="M18" i="106" s="1"/>
  <c r="AP17" i="106"/>
  <c r="AH17" i="106"/>
  <c r="AK17" i="106" s="1"/>
  <c r="AL17" i="106" s="1"/>
  <c r="AM17" i="106" s="1"/>
  <c r="AN17" i="106" s="1"/>
  <c r="AD17" i="106"/>
  <c r="AC17" i="106"/>
  <c r="AB17" i="106"/>
  <c r="Y17" i="106"/>
  <c r="Q17" i="106"/>
  <c r="T17" i="106" s="1"/>
  <c r="U17" i="106" s="1"/>
  <c r="V17" i="106" s="1"/>
  <c r="W17" i="106" s="1"/>
  <c r="AO17" i="106" s="1"/>
  <c r="L17" i="106"/>
  <c r="K17" i="106"/>
  <c r="H17" i="106"/>
  <c r="M17" i="106" s="1"/>
  <c r="AP16" i="106"/>
  <c r="AH16" i="106"/>
  <c r="AK16" i="106" s="1"/>
  <c r="AL16" i="106" s="1"/>
  <c r="AM16" i="106" s="1"/>
  <c r="AN16" i="106" s="1"/>
  <c r="AD16" i="106"/>
  <c r="AC16" i="106"/>
  <c r="AB16" i="106"/>
  <c r="Y16" i="106"/>
  <c r="Q16" i="106"/>
  <c r="T16" i="106" s="1"/>
  <c r="U16" i="106" s="1"/>
  <c r="V16" i="106" s="1"/>
  <c r="W16" i="106" s="1"/>
  <c r="AO16" i="106" s="1"/>
  <c r="L16" i="106"/>
  <c r="K16" i="106"/>
  <c r="H16" i="106"/>
  <c r="M16" i="106" s="1"/>
  <c r="AP15" i="106"/>
  <c r="AH15" i="106"/>
  <c r="AK15" i="106" s="1"/>
  <c r="AL15" i="106" s="1"/>
  <c r="AM15" i="106" s="1"/>
  <c r="AN15" i="106" s="1"/>
  <c r="AD15" i="106"/>
  <c r="AC15" i="106"/>
  <c r="AB15" i="106"/>
  <c r="Y15" i="106"/>
  <c r="Q15" i="106"/>
  <c r="T15" i="106" s="1"/>
  <c r="U15" i="106" s="1"/>
  <c r="V15" i="106" s="1"/>
  <c r="W15" i="106" s="1"/>
  <c r="L15" i="106"/>
  <c r="K15" i="106"/>
  <c r="H15" i="106"/>
  <c r="M15" i="106" s="1"/>
  <c r="AP14" i="106"/>
  <c r="AH14" i="106"/>
  <c r="AK14" i="106" s="1"/>
  <c r="AL14" i="106" s="1"/>
  <c r="AM14" i="106" s="1"/>
  <c r="AN14" i="106" s="1"/>
  <c r="AD14" i="106"/>
  <c r="AC14" i="106"/>
  <c r="AB14" i="106"/>
  <c r="Y14" i="106"/>
  <c r="Q14" i="106"/>
  <c r="T14" i="106" s="1"/>
  <c r="U14" i="106" s="1"/>
  <c r="V14" i="106" s="1"/>
  <c r="W14" i="106" s="1"/>
  <c r="AO14" i="106" s="1"/>
  <c r="L14" i="106"/>
  <c r="K14" i="106"/>
  <c r="H14" i="106"/>
  <c r="M14" i="106" s="1"/>
  <c r="AP13" i="106"/>
  <c r="AH13" i="106"/>
  <c r="AK13" i="106" s="1"/>
  <c r="AL13" i="106" s="1"/>
  <c r="AM13" i="106" s="1"/>
  <c r="AN13" i="106" s="1"/>
  <c r="AD13" i="106"/>
  <c r="AC13" i="106"/>
  <c r="AB13" i="106"/>
  <c r="Y13" i="106"/>
  <c r="Q13" i="106"/>
  <c r="T13" i="106" s="1"/>
  <c r="U13" i="106" s="1"/>
  <c r="V13" i="106" s="1"/>
  <c r="W13" i="106" s="1"/>
  <c r="L13" i="106"/>
  <c r="K13" i="106"/>
  <c r="H13" i="106"/>
  <c r="M13" i="106" s="1"/>
  <c r="AP12" i="106"/>
  <c r="AH12" i="106"/>
  <c r="AK12" i="106" s="1"/>
  <c r="AL12" i="106" s="1"/>
  <c r="AM12" i="106" s="1"/>
  <c r="AN12" i="106" s="1"/>
  <c r="AD12" i="106"/>
  <c r="AC12" i="106"/>
  <c r="AB12" i="106"/>
  <c r="Y12" i="106"/>
  <c r="Q12" i="106"/>
  <c r="T12" i="106" s="1"/>
  <c r="U12" i="106" s="1"/>
  <c r="V12" i="106" s="1"/>
  <c r="W12" i="106" s="1"/>
  <c r="AO12" i="106" s="1"/>
  <c r="L12" i="106"/>
  <c r="K12" i="106"/>
  <c r="H12" i="106"/>
  <c r="M12" i="106" s="1"/>
  <c r="AP11" i="106"/>
  <c r="AH11" i="106"/>
  <c r="AK11" i="106" s="1"/>
  <c r="AL11" i="106" s="1"/>
  <c r="AM11" i="106" s="1"/>
  <c r="AN11" i="106" s="1"/>
  <c r="AD11" i="106"/>
  <c r="AC11" i="106"/>
  <c r="AB11" i="106"/>
  <c r="Y11" i="106"/>
  <c r="Q11" i="106"/>
  <c r="T11" i="106" s="1"/>
  <c r="U11" i="106" s="1"/>
  <c r="V11" i="106" s="1"/>
  <c r="W11" i="106" s="1"/>
  <c r="L11" i="106"/>
  <c r="K11" i="106"/>
  <c r="H11" i="106"/>
  <c r="M11" i="106" s="1"/>
  <c r="AP10" i="106"/>
  <c r="AH10" i="106"/>
  <c r="AK10" i="106" s="1"/>
  <c r="AL10" i="106" s="1"/>
  <c r="AM10" i="106" s="1"/>
  <c r="AN10" i="106" s="1"/>
  <c r="AD10" i="106"/>
  <c r="AC10" i="106"/>
  <c r="AB10" i="106"/>
  <c r="Y10" i="106"/>
  <c r="Q10" i="106"/>
  <c r="T10" i="106" s="1"/>
  <c r="U10" i="106" s="1"/>
  <c r="V10" i="106" s="1"/>
  <c r="W10" i="106" s="1"/>
  <c r="AO10" i="106" s="1"/>
  <c r="L10" i="106"/>
  <c r="K10" i="106"/>
  <c r="H10" i="106"/>
  <c r="M10" i="106" s="1"/>
  <c r="AP9" i="106"/>
  <c r="AH9" i="106"/>
  <c r="AK9" i="106" s="1"/>
  <c r="AL9" i="106" s="1"/>
  <c r="AM9" i="106" s="1"/>
  <c r="AN9" i="106" s="1"/>
  <c r="AD9" i="106"/>
  <c r="AC9" i="106"/>
  <c r="AB9" i="106"/>
  <c r="Y9" i="106"/>
  <c r="Q9" i="106"/>
  <c r="T9" i="106" s="1"/>
  <c r="U9" i="106" s="1"/>
  <c r="V9" i="106" s="1"/>
  <c r="W9" i="106" s="1"/>
  <c r="L9" i="106"/>
  <c r="K9" i="106"/>
  <c r="H9" i="106"/>
  <c r="M9" i="106" s="1"/>
  <c r="AP8" i="106"/>
  <c r="AH8" i="106"/>
  <c r="AK8" i="106" s="1"/>
  <c r="AL8" i="106" s="1"/>
  <c r="AM8" i="106" s="1"/>
  <c r="AN8" i="106" s="1"/>
  <c r="AD8" i="106"/>
  <c r="AC8" i="106"/>
  <c r="AB8" i="106"/>
  <c r="Y8" i="106"/>
  <c r="Q8" i="106"/>
  <c r="T8" i="106" s="1"/>
  <c r="U8" i="106" s="1"/>
  <c r="V8" i="106" s="1"/>
  <c r="W8" i="106" s="1"/>
  <c r="AO8" i="106" s="1"/>
  <c r="L8" i="106"/>
  <c r="K8" i="106"/>
  <c r="H8" i="106"/>
  <c r="M8" i="106" s="1"/>
  <c r="AP7" i="106"/>
  <c r="AH7" i="106"/>
  <c r="AK7" i="106" s="1"/>
  <c r="AL7" i="106" s="1"/>
  <c r="AM7" i="106" s="1"/>
  <c r="AN7" i="106" s="1"/>
  <c r="AD7" i="106"/>
  <c r="AC7" i="106"/>
  <c r="AB7" i="106"/>
  <c r="Y7" i="106"/>
  <c r="Q7" i="106"/>
  <c r="T7" i="106" s="1"/>
  <c r="U7" i="106" s="1"/>
  <c r="V7" i="106" s="1"/>
  <c r="W7" i="106" s="1"/>
  <c r="L7" i="106"/>
  <c r="K7" i="106"/>
  <c r="H7" i="106"/>
  <c r="M7" i="106" s="1"/>
  <c r="AP6" i="106"/>
  <c r="AH6" i="106"/>
  <c r="AK6" i="106" s="1"/>
  <c r="AL6" i="106" s="1"/>
  <c r="AM6" i="106" s="1"/>
  <c r="AN6" i="106" s="1"/>
  <c r="AD6" i="106"/>
  <c r="AC6" i="106"/>
  <c r="AB6" i="106"/>
  <c r="Y6" i="106"/>
  <c r="Q6" i="106"/>
  <c r="T6" i="106" s="1"/>
  <c r="U6" i="106" s="1"/>
  <c r="V6" i="106" s="1"/>
  <c r="W6" i="106" s="1"/>
  <c r="AO6" i="106" s="1"/>
  <c r="L6" i="106"/>
  <c r="K6" i="106"/>
  <c r="H6" i="106"/>
  <c r="M6" i="106" s="1"/>
  <c r="AP5" i="106"/>
  <c r="AH5" i="106"/>
  <c r="AK5" i="106" s="1"/>
  <c r="AL5" i="106" s="1"/>
  <c r="AM5" i="106" s="1"/>
  <c r="AN5" i="106" s="1"/>
  <c r="AD5" i="106"/>
  <c r="AC5" i="106"/>
  <c r="AB5" i="106"/>
  <c r="Y5" i="106"/>
  <c r="Q5" i="106"/>
  <c r="T5" i="106" s="1"/>
  <c r="U5" i="106" s="1"/>
  <c r="V5" i="106" s="1"/>
  <c r="W5" i="106" s="1"/>
  <c r="L5" i="106"/>
  <c r="K5" i="106"/>
  <c r="H5" i="106"/>
  <c r="M5" i="106" s="1"/>
  <c r="AP4" i="106"/>
  <c r="AH4" i="106"/>
  <c r="AK4" i="106" s="1"/>
  <c r="AL4" i="106" s="1"/>
  <c r="AM4" i="106" s="1"/>
  <c r="AN4" i="106" s="1"/>
  <c r="AD4" i="106"/>
  <c r="AC4" i="106"/>
  <c r="AB4" i="106"/>
  <c r="Y4" i="106"/>
  <c r="Q4" i="106"/>
  <c r="T4" i="106" s="1"/>
  <c r="U4" i="106" s="1"/>
  <c r="V4" i="106" s="1"/>
  <c r="W4" i="106" s="1"/>
  <c r="AO4" i="106" s="1"/>
  <c r="L4" i="106"/>
  <c r="K4" i="106"/>
  <c r="H4" i="106"/>
  <c r="M4" i="106" s="1"/>
  <c r="AP3" i="106"/>
  <c r="AH3" i="106"/>
  <c r="AK3" i="106" s="1"/>
  <c r="AL3" i="106" s="1"/>
  <c r="AM3" i="106" s="1"/>
  <c r="AN3" i="106" s="1"/>
  <c r="AD3" i="106"/>
  <c r="AC3" i="106"/>
  <c r="AB3" i="106"/>
  <c r="Y3" i="106"/>
  <c r="Q3" i="106"/>
  <c r="T3" i="106" s="1"/>
  <c r="U3" i="106" s="1"/>
  <c r="V3" i="106" s="1"/>
  <c r="W3" i="106" s="1"/>
  <c r="L3" i="106"/>
  <c r="K3" i="106"/>
  <c r="H3" i="106"/>
  <c r="M3" i="106" s="1"/>
  <c r="AP33" i="105"/>
  <c r="AH33" i="105"/>
  <c r="AK33" i="105" s="1"/>
  <c r="AL33" i="105" s="1"/>
  <c r="AM33" i="105" s="1"/>
  <c r="AN33" i="105" s="1"/>
  <c r="AD33" i="105"/>
  <c r="AC33" i="105"/>
  <c r="AB33" i="105"/>
  <c r="Y33" i="105"/>
  <c r="Q33" i="105"/>
  <c r="T33" i="105" s="1"/>
  <c r="U33" i="105" s="1"/>
  <c r="V33" i="105" s="1"/>
  <c r="W33" i="105" s="1"/>
  <c r="L33" i="105"/>
  <c r="K33" i="105"/>
  <c r="H33" i="105"/>
  <c r="M33" i="105" s="1"/>
  <c r="AP32" i="105"/>
  <c r="AH32" i="105"/>
  <c r="AK32" i="105" s="1"/>
  <c r="AL32" i="105" s="1"/>
  <c r="AM32" i="105" s="1"/>
  <c r="AN32" i="105" s="1"/>
  <c r="AD32" i="105"/>
  <c r="AC32" i="105"/>
  <c r="AB32" i="105"/>
  <c r="Y32" i="105"/>
  <c r="Q32" i="105"/>
  <c r="T32" i="105" s="1"/>
  <c r="U32" i="105" s="1"/>
  <c r="V32" i="105" s="1"/>
  <c r="W32" i="105" s="1"/>
  <c r="L32" i="105"/>
  <c r="K32" i="105"/>
  <c r="H32" i="105"/>
  <c r="M32" i="105" s="1"/>
  <c r="AP31" i="105"/>
  <c r="AH31" i="105"/>
  <c r="AK31" i="105" s="1"/>
  <c r="AL31" i="105" s="1"/>
  <c r="AM31" i="105" s="1"/>
  <c r="AN31" i="105" s="1"/>
  <c r="AD31" i="105"/>
  <c r="AC31" i="105"/>
  <c r="AB31" i="105"/>
  <c r="Y31" i="105"/>
  <c r="Q31" i="105"/>
  <c r="T31" i="105" s="1"/>
  <c r="U31" i="105" s="1"/>
  <c r="V31" i="105" s="1"/>
  <c r="W31" i="105" s="1"/>
  <c r="L31" i="105"/>
  <c r="K31" i="105"/>
  <c r="H31" i="105"/>
  <c r="M31" i="105" s="1"/>
  <c r="AP30" i="105"/>
  <c r="AH30" i="105"/>
  <c r="AK30" i="105" s="1"/>
  <c r="AL30" i="105" s="1"/>
  <c r="AM30" i="105" s="1"/>
  <c r="AN30" i="105" s="1"/>
  <c r="AD30" i="105"/>
  <c r="AC30" i="105"/>
  <c r="AB30" i="105"/>
  <c r="Y30" i="105"/>
  <c r="Q30" i="105"/>
  <c r="T30" i="105" s="1"/>
  <c r="U30" i="105" s="1"/>
  <c r="V30" i="105" s="1"/>
  <c r="W30" i="105" s="1"/>
  <c r="L30" i="105"/>
  <c r="K30" i="105"/>
  <c r="H30" i="105"/>
  <c r="M30" i="105" s="1"/>
  <c r="AP29" i="105"/>
  <c r="AH29" i="105"/>
  <c r="AK29" i="105" s="1"/>
  <c r="AL29" i="105" s="1"/>
  <c r="AM29" i="105" s="1"/>
  <c r="AN29" i="105" s="1"/>
  <c r="AD29" i="105"/>
  <c r="AC29" i="105"/>
  <c r="AB29" i="105"/>
  <c r="Y29" i="105"/>
  <c r="Q29" i="105"/>
  <c r="T29" i="105" s="1"/>
  <c r="U29" i="105" s="1"/>
  <c r="V29" i="105" s="1"/>
  <c r="W29" i="105" s="1"/>
  <c r="L29" i="105"/>
  <c r="K29" i="105"/>
  <c r="H29" i="105"/>
  <c r="M29" i="105" s="1"/>
  <c r="AP28" i="105"/>
  <c r="AH28" i="105"/>
  <c r="AK28" i="105" s="1"/>
  <c r="AL28" i="105" s="1"/>
  <c r="AM28" i="105" s="1"/>
  <c r="AN28" i="105" s="1"/>
  <c r="AD28" i="105"/>
  <c r="AC28" i="105"/>
  <c r="AB28" i="105"/>
  <c r="Y28" i="105"/>
  <c r="Q28" i="105"/>
  <c r="T28" i="105" s="1"/>
  <c r="U28" i="105" s="1"/>
  <c r="V28" i="105" s="1"/>
  <c r="W28" i="105" s="1"/>
  <c r="L28" i="105"/>
  <c r="K28" i="105"/>
  <c r="H28" i="105"/>
  <c r="M28" i="105" s="1"/>
  <c r="AP27" i="105"/>
  <c r="AH27" i="105"/>
  <c r="AK27" i="105" s="1"/>
  <c r="AL27" i="105" s="1"/>
  <c r="AM27" i="105" s="1"/>
  <c r="AN27" i="105" s="1"/>
  <c r="AD27" i="105"/>
  <c r="AC27" i="105"/>
  <c r="AB27" i="105"/>
  <c r="Y27" i="105"/>
  <c r="Q27" i="105"/>
  <c r="T27" i="105" s="1"/>
  <c r="U27" i="105" s="1"/>
  <c r="V27" i="105" s="1"/>
  <c r="W27" i="105" s="1"/>
  <c r="L27" i="105"/>
  <c r="K27" i="105"/>
  <c r="H27" i="105"/>
  <c r="M27" i="105" s="1"/>
  <c r="AP25" i="105"/>
  <c r="AH25" i="105"/>
  <c r="AK25" i="105" s="1"/>
  <c r="AL25" i="105" s="1"/>
  <c r="AM25" i="105" s="1"/>
  <c r="AN25" i="105" s="1"/>
  <c r="AD25" i="105"/>
  <c r="AC25" i="105"/>
  <c r="AB25" i="105"/>
  <c r="Y25" i="105"/>
  <c r="Q25" i="105"/>
  <c r="T25" i="105" s="1"/>
  <c r="U25" i="105" s="1"/>
  <c r="V25" i="105" s="1"/>
  <c r="W25" i="105" s="1"/>
  <c r="L25" i="105"/>
  <c r="K25" i="105"/>
  <c r="H25" i="105"/>
  <c r="M25" i="105" s="1"/>
  <c r="AP24" i="105"/>
  <c r="AH24" i="105"/>
  <c r="AK24" i="105" s="1"/>
  <c r="AL24" i="105" s="1"/>
  <c r="AM24" i="105" s="1"/>
  <c r="AN24" i="105" s="1"/>
  <c r="AD24" i="105"/>
  <c r="AC24" i="105"/>
  <c r="AB24" i="105"/>
  <c r="Y24" i="105"/>
  <c r="Q24" i="105"/>
  <c r="T24" i="105" s="1"/>
  <c r="U24" i="105" s="1"/>
  <c r="V24" i="105" s="1"/>
  <c r="W24" i="105" s="1"/>
  <c r="L24" i="105"/>
  <c r="K24" i="105"/>
  <c r="H24" i="105"/>
  <c r="M24" i="105" s="1"/>
  <c r="AP23" i="105"/>
  <c r="AH23" i="105"/>
  <c r="AK23" i="105" s="1"/>
  <c r="AL23" i="105" s="1"/>
  <c r="AM23" i="105" s="1"/>
  <c r="AN23" i="105" s="1"/>
  <c r="AD23" i="105"/>
  <c r="AC23" i="105"/>
  <c r="AB23" i="105"/>
  <c r="Y23" i="105"/>
  <c r="Q23" i="105"/>
  <c r="T23" i="105" s="1"/>
  <c r="U23" i="105" s="1"/>
  <c r="V23" i="105" s="1"/>
  <c r="W23" i="105" s="1"/>
  <c r="L23" i="105"/>
  <c r="K23" i="105"/>
  <c r="H23" i="105"/>
  <c r="M23" i="105" s="1"/>
  <c r="AP22" i="105"/>
  <c r="AH22" i="105"/>
  <c r="AK22" i="105" s="1"/>
  <c r="AL22" i="105" s="1"/>
  <c r="AM22" i="105" s="1"/>
  <c r="AN22" i="105" s="1"/>
  <c r="AD22" i="105"/>
  <c r="AC22" i="105"/>
  <c r="AB22" i="105"/>
  <c r="Y22" i="105"/>
  <c r="Q22" i="105"/>
  <c r="T22" i="105" s="1"/>
  <c r="U22" i="105" s="1"/>
  <c r="V22" i="105" s="1"/>
  <c r="W22" i="105" s="1"/>
  <c r="L22" i="105"/>
  <c r="K22" i="105"/>
  <c r="H22" i="105"/>
  <c r="M22" i="105" s="1"/>
  <c r="AP21" i="105"/>
  <c r="AH21" i="105"/>
  <c r="AK21" i="105" s="1"/>
  <c r="AL21" i="105" s="1"/>
  <c r="AM21" i="105" s="1"/>
  <c r="AN21" i="105" s="1"/>
  <c r="AD21" i="105"/>
  <c r="AC21" i="105"/>
  <c r="AB21" i="105"/>
  <c r="Y21" i="105"/>
  <c r="Q21" i="105"/>
  <c r="T21" i="105" s="1"/>
  <c r="U21" i="105" s="1"/>
  <c r="V21" i="105" s="1"/>
  <c r="W21" i="105" s="1"/>
  <c r="L21" i="105"/>
  <c r="K21" i="105"/>
  <c r="H21" i="105"/>
  <c r="M21" i="105" s="1"/>
  <c r="AP20" i="105"/>
  <c r="AK20" i="105"/>
  <c r="AL20" i="105" s="1"/>
  <c r="AM20" i="105" s="1"/>
  <c r="AN20" i="105" s="1"/>
  <c r="AH20" i="105"/>
  <c r="AD20" i="105"/>
  <c r="AC20" i="105"/>
  <c r="AB20" i="105"/>
  <c r="Y20" i="105"/>
  <c r="Q20" i="105"/>
  <c r="T20" i="105" s="1"/>
  <c r="U20" i="105" s="1"/>
  <c r="V20" i="105" s="1"/>
  <c r="W20" i="105" s="1"/>
  <c r="AO20" i="105" s="1"/>
  <c r="L20" i="105"/>
  <c r="K20" i="105"/>
  <c r="H20" i="105"/>
  <c r="M20" i="105" s="1"/>
  <c r="AP18" i="105"/>
  <c r="AH18" i="105"/>
  <c r="AK18" i="105" s="1"/>
  <c r="AL18" i="105" s="1"/>
  <c r="AM18" i="105" s="1"/>
  <c r="AN18" i="105" s="1"/>
  <c r="AD18" i="105"/>
  <c r="AC18" i="105"/>
  <c r="AB18" i="105"/>
  <c r="Y18" i="105"/>
  <c r="Q18" i="105"/>
  <c r="T18" i="105" s="1"/>
  <c r="U18" i="105" s="1"/>
  <c r="V18" i="105" s="1"/>
  <c r="W18" i="105" s="1"/>
  <c r="AO18" i="105" s="1"/>
  <c r="L18" i="105"/>
  <c r="K18" i="105"/>
  <c r="H18" i="105"/>
  <c r="M18" i="105" s="1"/>
  <c r="AP17" i="105"/>
  <c r="AH17" i="105"/>
  <c r="AK17" i="105" s="1"/>
  <c r="AL17" i="105" s="1"/>
  <c r="AM17" i="105" s="1"/>
  <c r="AN17" i="105" s="1"/>
  <c r="AD17" i="105"/>
  <c r="AC17" i="105"/>
  <c r="AB17" i="105"/>
  <c r="Y17" i="105"/>
  <c r="Q17" i="105"/>
  <c r="T17" i="105" s="1"/>
  <c r="U17" i="105" s="1"/>
  <c r="V17" i="105" s="1"/>
  <c r="W17" i="105" s="1"/>
  <c r="L17" i="105"/>
  <c r="K17" i="105"/>
  <c r="H17" i="105"/>
  <c r="M17" i="105" s="1"/>
  <c r="AP16" i="105"/>
  <c r="AH16" i="105"/>
  <c r="AK16" i="105" s="1"/>
  <c r="AL16" i="105" s="1"/>
  <c r="AM16" i="105" s="1"/>
  <c r="AN16" i="105" s="1"/>
  <c r="AD16" i="105"/>
  <c r="AC16" i="105"/>
  <c r="AB16" i="105"/>
  <c r="Y16" i="105"/>
  <c r="Q16" i="105"/>
  <c r="T16" i="105" s="1"/>
  <c r="U16" i="105" s="1"/>
  <c r="V16" i="105" s="1"/>
  <c r="W16" i="105" s="1"/>
  <c r="AO16" i="105" s="1"/>
  <c r="L16" i="105"/>
  <c r="K16" i="105"/>
  <c r="H16" i="105"/>
  <c r="M16" i="105" s="1"/>
  <c r="AP14" i="105"/>
  <c r="AH14" i="105"/>
  <c r="AK14" i="105" s="1"/>
  <c r="AL14" i="105" s="1"/>
  <c r="AM14" i="105" s="1"/>
  <c r="AN14" i="105" s="1"/>
  <c r="AD14" i="105"/>
  <c r="AC14" i="105"/>
  <c r="AB14" i="105"/>
  <c r="Y14" i="105"/>
  <c r="Q14" i="105"/>
  <c r="T14" i="105" s="1"/>
  <c r="U14" i="105" s="1"/>
  <c r="V14" i="105" s="1"/>
  <c r="W14" i="105" s="1"/>
  <c r="AO14" i="105" s="1"/>
  <c r="L14" i="105"/>
  <c r="K14" i="105"/>
  <c r="H14" i="105"/>
  <c r="M14" i="105" s="1"/>
  <c r="AP13" i="105"/>
  <c r="AH13" i="105"/>
  <c r="AK13" i="105" s="1"/>
  <c r="AL13" i="105" s="1"/>
  <c r="AM13" i="105" s="1"/>
  <c r="AN13" i="105" s="1"/>
  <c r="AD13" i="105"/>
  <c r="AC13" i="105"/>
  <c r="AB13" i="105"/>
  <c r="Y13" i="105"/>
  <c r="Q13" i="105"/>
  <c r="T13" i="105" s="1"/>
  <c r="U13" i="105" s="1"/>
  <c r="V13" i="105" s="1"/>
  <c r="W13" i="105" s="1"/>
  <c r="L13" i="105"/>
  <c r="K13" i="105"/>
  <c r="H13" i="105"/>
  <c r="M13" i="105" s="1"/>
  <c r="AP12" i="105"/>
  <c r="AH12" i="105"/>
  <c r="AK12" i="105" s="1"/>
  <c r="AL12" i="105" s="1"/>
  <c r="AM12" i="105" s="1"/>
  <c r="AN12" i="105" s="1"/>
  <c r="AD12" i="105"/>
  <c r="AC12" i="105"/>
  <c r="AB12" i="105"/>
  <c r="Y12" i="105"/>
  <c r="Q12" i="105"/>
  <c r="T12" i="105" s="1"/>
  <c r="U12" i="105" s="1"/>
  <c r="V12" i="105" s="1"/>
  <c r="W12" i="105" s="1"/>
  <c r="AO12" i="105" s="1"/>
  <c r="L12" i="105"/>
  <c r="K12" i="105"/>
  <c r="H12" i="105"/>
  <c r="M12" i="105" s="1"/>
  <c r="AP11" i="105"/>
  <c r="AH11" i="105"/>
  <c r="AK11" i="105" s="1"/>
  <c r="AL11" i="105" s="1"/>
  <c r="AM11" i="105" s="1"/>
  <c r="AN11" i="105" s="1"/>
  <c r="AD11" i="105"/>
  <c r="AC11" i="105"/>
  <c r="AB11" i="105"/>
  <c r="Y11" i="105"/>
  <c r="Q11" i="105"/>
  <c r="T11" i="105" s="1"/>
  <c r="U11" i="105" s="1"/>
  <c r="V11" i="105" s="1"/>
  <c r="W11" i="105" s="1"/>
  <c r="L11" i="105"/>
  <c r="K11" i="105"/>
  <c r="H11" i="105"/>
  <c r="M11" i="105" s="1"/>
  <c r="AP10" i="105"/>
  <c r="AH10" i="105"/>
  <c r="AK10" i="105" s="1"/>
  <c r="AL10" i="105" s="1"/>
  <c r="AM10" i="105" s="1"/>
  <c r="AN10" i="105" s="1"/>
  <c r="AD10" i="105"/>
  <c r="AC10" i="105"/>
  <c r="AB10" i="105"/>
  <c r="Y10" i="105"/>
  <c r="Q10" i="105"/>
  <c r="T10" i="105" s="1"/>
  <c r="U10" i="105" s="1"/>
  <c r="V10" i="105" s="1"/>
  <c r="W10" i="105" s="1"/>
  <c r="AO10" i="105" s="1"/>
  <c r="L10" i="105"/>
  <c r="K10" i="105"/>
  <c r="H10" i="105"/>
  <c r="M10" i="105" s="1"/>
  <c r="AP9" i="105"/>
  <c r="AH9" i="105"/>
  <c r="AK9" i="105" s="1"/>
  <c r="AL9" i="105" s="1"/>
  <c r="AM9" i="105" s="1"/>
  <c r="AN9" i="105" s="1"/>
  <c r="AD9" i="105"/>
  <c r="AC9" i="105"/>
  <c r="AB9" i="105"/>
  <c r="Y9" i="105"/>
  <c r="Q9" i="105"/>
  <c r="T9" i="105" s="1"/>
  <c r="U9" i="105" s="1"/>
  <c r="V9" i="105" s="1"/>
  <c r="W9" i="105" s="1"/>
  <c r="L9" i="105"/>
  <c r="K9" i="105"/>
  <c r="H9" i="105"/>
  <c r="M9" i="105" s="1"/>
  <c r="AP8" i="105"/>
  <c r="AH8" i="105"/>
  <c r="AK8" i="105" s="1"/>
  <c r="AL8" i="105" s="1"/>
  <c r="AM8" i="105" s="1"/>
  <c r="AN8" i="105" s="1"/>
  <c r="AD8" i="105"/>
  <c r="AC8" i="105"/>
  <c r="AB8" i="105"/>
  <c r="Y8" i="105"/>
  <c r="Q8" i="105"/>
  <c r="T8" i="105" s="1"/>
  <c r="U8" i="105" s="1"/>
  <c r="V8" i="105" s="1"/>
  <c r="W8" i="105" s="1"/>
  <c r="AO8" i="105" s="1"/>
  <c r="L8" i="105"/>
  <c r="K8" i="105"/>
  <c r="H8" i="105"/>
  <c r="M8" i="105" s="1"/>
  <c r="AP7" i="105"/>
  <c r="AH7" i="105"/>
  <c r="AK7" i="105" s="1"/>
  <c r="AL7" i="105" s="1"/>
  <c r="AM7" i="105" s="1"/>
  <c r="AN7" i="105" s="1"/>
  <c r="AD7" i="105"/>
  <c r="AC7" i="105"/>
  <c r="AB7" i="105"/>
  <c r="Y7" i="105"/>
  <c r="Q7" i="105"/>
  <c r="T7" i="105" s="1"/>
  <c r="U7" i="105" s="1"/>
  <c r="V7" i="105" s="1"/>
  <c r="W7" i="105" s="1"/>
  <c r="L7" i="105"/>
  <c r="K7" i="105"/>
  <c r="H7" i="105"/>
  <c r="M7" i="105" s="1"/>
  <c r="AP6" i="105"/>
  <c r="AH6" i="105"/>
  <c r="AK6" i="105" s="1"/>
  <c r="AL6" i="105" s="1"/>
  <c r="AM6" i="105" s="1"/>
  <c r="AN6" i="105" s="1"/>
  <c r="AD6" i="105"/>
  <c r="AC6" i="105"/>
  <c r="AB6" i="105"/>
  <c r="Y6" i="105"/>
  <c r="Q6" i="105"/>
  <c r="T6" i="105" s="1"/>
  <c r="U6" i="105" s="1"/>
  <c r="V6" i="105" s="1"/>
  <c r="W6" i="105" s="1"/>
  <c r="AO6" i="105" s="1"/>
  <c r="L6" i="105"/>
  <c r="K6" i="105"/>
  <c r="H6" i="105"/>
  <c r="M6" i="105" s="1"/>
  <c r="AP5" i="105"/>
  <c r="AH5" i="105"/>
  <c r="AK5" i="105" s="1"/>
  <c r="AL5" i="105" s="1"/>
  <c r="AM5" i="105" s="1"/>
  <c r="AN5" i="105" s="1"/>
  <c r="AD5" i="105"/>
  <c r="AC5" i="105"/>
  <c r="AB5" i="105"/>
  <c r="Y5" i="105"/>
  <c r="Q5" i="105"/>
  <c r="T5" i="105" s="1"/>
  <c r="U5" i="105" s="1"/>
  <c r="V5" i="105" s="1"/>
  <c r="W5" i="105" s="1"/>
  <c r="L5" i="105"/>
  <c r="K5" i="105"/>
  <c r="H5" i="105"/>
  <c r="M5" i="105" s="1"/>
  <c r="AP4" i="105"/>
  <c r="AK4" i="105"/>
  <c r="AL4" i="105" s="1"/>
  <c r="AM4" i="105" s="1"/>
  <c r="AN4" i="105" s="1"/>
  <c r="AH4" i="105"/>
  <c r="AD4" i="105"/>
  <c r="AC4" i="105"/>
  <c r="AB4" i="105"/>
  <c r="Y4" i="105"/>
  <c r="Q4" i="105"/>
  <c r="T4" i="105" s="1"/>
  <c r="U4" i="105" s="1"/>
  <c r="V4" i="105" s="1"/>
  <c r="W4" i="105" s="1"/>
  <c r="AO4" i="105" s="1"/>
  <c r="L4" i="105"/>
  <c r="K4" i="105"/>
  <c r="H4" i="105"/>
  <c r="M4" i="105" s="1"/>
  <c r="AP3" i="105"/>
  <c r="AK3" i="105"/>
  <c r="AL3" i="105" s="1"/>
  <c r="AM3" i="105" s="1"/>
  <c r="AN3" i="105" s="1"/>
  <c r="AH3" i="105"/>
  <c r="AD3" i="105"/>
  <c r="AC3" i="105"/>
  <c r="AB3" i="105"/>
  <c r="Y3" i="105"/>
  <c r="Q3" i="105"/>
  <c r="T3" i="105" s="1"/>
  <c r="U3" i="105" s="1"/>
  <c r="V3" i="105" s="1"/>
  <c r="W3" i="105" s="1"/>
  <c r="AO3" i="105" s="1"/>
  <c r="L3" i="105"/>
  <c r="K3" i="105"/>
  <c r="H3" i="105"/>
  <c r="M3" i="105" s="1"/>
  <c r="AP30" i="104"/>
  <c r="AH30" i="104"/>
  <c r="AK30" i="104" s="1"/>
  <c r="AL30" i="104" s="1"/>
  <c r="AM30" i="104" s="1"/>
  <c r="AN30" i="104" s="1"/>
  <c r="AD30" i="104"/>
  <c r="AC30" i="104"/>
  <c r="AB30" i="104"/>
  <c r="Y30" i="104"/>
  <c r="Q30" i="104"/>
  <c r="T30" i="104" s="1"/>
  <c r="U30" i="104" s="1"/>
  <c r="V30" i="104" s="1"/>
  <c r="W30" i="104" s="1"/>
  <c r="AO30" i="104" s="1"/>
  <c r="L30" i="104"/>
  <c r="K30" i="104"/>
  <c r="H30" i="104"/>
  <c r="M30" i="104" s="1"/>
  <c r="AP29" i="104"/>
  <c r="AH29" i="104"/>
  <c r="AK29" i="104" s="1"/>
  <c r="AL29" i="104" s="1"/>
  <c r="AM29" i="104" s="1"/>
  <c r="AN29" i="104" s="1"/>
  <c r="AD29" i="104"/>
  <c r="AC29" i="104"/>
  <c r="AB29" i="104"/>
  <c r="Y29" i="104"/>
  <c r="Q29" i="104"/>
  <c r="T29" i="104" s="1"/>
  <c r="U29" i="104" s="1"/>
  <c r="V29" i="104" s="1"/>
  <c r="W29" i="104" s="1"/>
  <c r="L29" i="104"/>
  <c r="K29" i="104"/>
  <c r="H29" i="104"/>
  <c r="M29" i="104" s="1"/>
  <c r="AP28" i="104"/>
  <c r="AH28" i="104"/>
  <c r="AK28" i="104" s="1"/>
  <c r="AL28" i="104" s="1"/>
  <c r="AM28" i="104" s="1"/>
  <c r="AN28" i="104" s="1"/>
  <c r="AD28" i="104"/>
  <c r="AC28" i="104"/>
  <c r="AB28" i="104"/>
  <c r="Y28" i="104"/>
  <c r="Q28" i="104"/>
  <c r="T28" i="104" s="1"/>
  <c r="U28" i="104" s="1"/>
  <c r="V28" i="104" s="1"/>
  <c r="W28" i="104" s="1"/>
  <c r="AO28" i="104" s="1"/>
  <c r="L28" i="104"/>
  <c r="K28" i="104"/>
  <c r="H28" i="104"/>
  <c r="M28" i="104" s="1"/>
  <c r="AP27" i="104"/>
  <c r="AH27" i="104"/>
  <c r="AK27" i="104" s="1"/>
  <c r="AL27" i="104" s="1"/>
  <c r="AM27" i="104" s="1"/>
  <c r="AN27" i="104" s="1"/>
  <c r="AD27" i="104"/>
  <c r="AC27" i="104"/>
  <c r="AB27" i="104"/>
  <c r="Y27" i="104"/>
  <c r="Q27" i="104"/>
  <c r="T27" i="104" s="1"/>
  <c r="U27" i="104" s="1"/>
  <c r="V27" i="104" s="1"/>
  <c r="L27" i="104"/>
  <c r="K27" i="104"/>
  <c r="H27" i="104"/>
  <c r="M27" i="104" s="1"/>
  <c r="AP26" i="104"/>
  <c r="AH26" i="104"/>
  <c r="AK26" i="104" s="1"/>
  <c r="AL26" i="104" s="1"/>
  <c r="AM26" i="104" s="1"/>
  <c r="AN26" i="104" s="1"/>
  <c r="AD26" i="104"/>
  <c r="AC26" i="104"/>
  <c r="AB26" i="104"/>
  <c r="Y26" i="104"/>
  <c r="Q26" i="104"/>
  <c r="T26" i="104" s="1"/>
  <c r="U26" i="104" s="1"/>
  <c r="V26" i="104" s="1"/>
  <c r="L26" i="104"/>
  <c r="K26" i="104"/>
  <c r="H26" i="104"/>
  <c r="M26" i="104" s="1"/>
  <c r="AP25" i="104"/>
  <c r="AH25" i="104"/>
  <c r="AK25" i="104" s="1"/>
  <c r="AL25" i="104" s="1"/>
  <c r="AM25" i="104" s="1"/>
  <c r="AN25" i="104" s="1"/>
  <c r="AD25" i="104"/>
  <c r="AC25" i="104"/>
  <c r="AB25" i="104"/>
  <c r="Y25" i="104"/>
  <c r="Q25" i="104"/>
  <c r="T25" i="104" s="1"/>
  <c r="U25" i="104" s="1"/>
  <c r="V25" i="104" s="1"/>
  <c r="L25" i="104"/>
  <c r="K25" i="104"/>
  <c r="H25" i="104"/>
  <c r="M25" i="104" s="1"/>
  <c r="AP24" i="104"/>
  <c r="AH24" i="104"/>
  <c r="AK24" i="104" s="1"/>
  <c r="AL24" i="104" s="1"/>
  <c r="AM24" i="104" s="1"/>
  <c r="AN24" i="104" s="1"/>
  <c r="AD24" i="104"/>
  <c r="AC24" i="104"/>
  <c r="AB24" i="104"/>
  <c r="Y24" i="104"/>
  <c r="Q24" i="104"/>
  <c r="T24" i="104" s="1"/>
  <c r="U24" i="104" s="1"/>
  <c r="V24" i="104" s="1"/>
  <c r="L24" i="104"/>
  <c r="K24" i="104"/>
  <c r="H24" i="104"/>
  <c r="M24" i="104" s="1"/>
  <c r="AP23" i="104"/>
  <c r="AH23" i="104"/>
  <c r="AK23" i="104" s="1"/>
  <c r="AL23" i="104" s="1"/>
  <c r="AM23" i="104" s="1"/>
  <c r="AN23" i="104" s="1"/>
  <c r="AD23" i="104"/>
  <c r="AC23" i="104"/>
  <c r="AB23" i="104"/>
  <c r="Y23" i="104"/>
  <c r="Q23" i="104"/>
  <c r="T23" i="104" s="1"/>
  <c r="U23" i="104" s="1"/>
  <c r="V23" i="104" s="1"/>
  <c r="L23" i="104"/>
  <c r="K23" i="104"/>
  <c r="H23" i="104"/>
  <c r="M23" i="104" s="1"/>
  <c r="AP22" i="104"/>
  <c r="AH22" i="104"/>
  <c r="AK22" i="104" s="1"/>
  <c r="AL22" i="104" s="1"/>
  <c r="AM22" i="104" s="1"/>
  <c r="AN22" i="104" s="1"/>
  <c r="AD22" i="104"/>
  <c r="AC22" i="104"/>
  <c r="AB22" i="104"/>
  <c r="Y22" i="104"/>
  <c r="Q22" i="104"/>
  <c r="T22" i="104" s="1"/>
  <c r="U22" i="104" s="1"/>
  <c r="V22" i="104" s="1"/>
  <c r="L22" i="104"/>
  <c r="K22" i="104"/>
  <c r="H22" i="104"/>
  <c r="M22" i="104" s="1"/>
  <c r="AP21" i="104"/>
  <c r="AH21" i="104"/>
  <c r="AK21" i="104" s="1"/>
  <c r="AL21" i="104" s="1"/>
  <c r="AM21" i="104" s="1"/>
  <c r="AN21" i="104" s="1"/>
  <c r="AD21" i="104"/>
  <c r="AC21" i="104"/>
  <c r="AB21" i="104"/>
  <c r="Y21" i="104"/>
  <c r="Q21" i="104"/>
  <c r="T21" i="104" s="1"/>
  <c r="U21" i="104" s="1"/>
  <c r="V21" i="104" s="1"/>
  <c r="L21" i="104"/>
  <c r="K21" i="104"/>
  <c r="H21" i="104"/>
  <c r="M21" i="104" s="1"/>
  <c r="AP20" i="104"/>
  <c r="AH20" i="104"/>
  <c r="AK20" i="104" s="1"/>
  <c r="AL20" i="104" s="1"/>
  <c r="AM20" i="104" s="1"/>
  <c r="AN20" i="104" s="1"/>
  <c r="AD20" i="104"/>
  <c r="AC20" i="104"/>
  <c r="AB20" i="104"/>
  <c r="Y20" i="104"/>
  <c r="Q20" i="104"/>
  <c r="T20" i="104" s="1"/>
  <c r="U20" i="104" s="1"/>
  <c r="V20" i="104" s="1"/>
  <c r="L20" i="104"/>
  <c r="K20" i="104"/>
  <c r="H20" i="104"/>
  <c r="M20" i="104" s="1"/>
  <c r="AP19" i="104"/>
  <c r="AH19" i="104"/>
  <c r="AK19" i="104" s="1"/>
  <c r="AL19" i="104" s="1"/>
  <c r="AM19" i="104" s="1"/>
  <c r="AN19" i="104" s="1"/>
  <c r="AD19" i="104"/>
  <c r="AC19" i="104"/>
  <c r="AB19" i="104"/>
  <c r="Y19" i="104"/>
  <c r="Q19" i="104"/>
  <c r="T19" i="104" s="1"/>
  <c r="U19" i="104" s="1"/>
  <c r="V19" i="104" s="1"/>
  <c r="L19" i="104"/>
  <c r="K19" i="104"/>
  <c r="H19" i="104"/>
  <c r="M19" i="104" s="1"/>
  <c r="AP18" i="104"/>
  <c r="AH18" i="104"/>
  <c r="AK18" i="104" s="1"/>
  <c r="AL18" i="104" s="1"/>
  <c r="AM18" i="104" s="1"/>
  <c r="AN18" i="104" s="1"/>
  <c r="AD18" i="104"/>
  <c r="AC18" i="104"/>
  <c r="AB18" i="104"/>
  <c r="Y18" i="104"/>
  <c r="Q18" i="104"/>
  <c r="T18" i="104" s="1"/>
  <c r="U18" i="104" s="1"/>
  <c r="V18" i="104" s="1"/>
  <c r="L18" i="104"/>
  <c r="K18" i="104"/>
  <c r="H18" i="104"/>
  <c r="M18" i="104" s="1"/>
  <c r="AP17" i="104"/>
  <c r="AH17" i="104"/>
  <c r="AK17" i="104" s="1"/>
  <c r="AL17" i="104" s="1"/>
  <c r="AM17" i="104" s="1"/>
  <c r="AN17" i="104" s="1"/>
  <c r="AD17" i="104"/>
  <c r="AC17" i="104"/>
  <c r="AB17" i="104"/>
  <c r="Y17" i="104"/>
  <c r="Q17" i="104"/>
  <c r="T17" i="104" s="1"/>
  <c r="U17" i="104" s="1"/>
  <c r="V17" i="104" s="1"/>
  <c r="L17" i="104"/>
  <c r="K17" i="104"/>
  <c r="H17" i="104"/>
  <c r="M17" i="104" s="1"/>
  <c r="AP16" i="104"/>
  <c r="AH16" i="104"/>
  <c r="AK16" i="104" s="1"/>
  <c r="AL16" i="104" s="1"/>
  <c r="AM16" i="104" s="1"/>
  <c r="AN16" i="104" s="1"/>
  <c r="AD16" i="104"/>
  <c r="AC16" i="104"/>
  <c r="AB16" i="104"/>
  <c r="Y16" i="104"/>
  <c r="Q16" i="104"/>
  <c r="T16" i="104" s="1"/>
  <c r="U16" i="104" s="1"/>
  <c r="V16" i="104" s="1"/>
  <c r="L16" i="104"/>
  <c r="K16" i="104"/>
  <c r="H16" i="104"/>
  <c r="M16" i="104" s="1"/>
  <c r="AP15" i="104"/>
  <c r="AH15" i="104"/>
  <c r="AK15" i="104" s="1"/>
  <c r="AL15" i="104" s="1"/>
  <c r="AM15" i="104" s="1"/>
  <c r="AN15" i="104" s="1"/>
  <c r="AD15" i="104"/>
  <c r="AC15" i="104"/>
  <c r="AB15" i="104"/>
  <c r="Y15" i="104"/>
  <c r="Q15" i="104"/>
  <c r="T15" i="104" s="1"/>
  <c r="U15" i="104" s="1"/>
  <c r="V15" i="104" s="1"/>
  <c r="L15" i="104"/>
  <c r="K15" i="104"/>
  <c r="H15" i="104"/>
  <c r="M15" i="104" s="1"/>
  <c r="AP14" i="104"/>
  <c r="AH14" i="104"/>
  <c r="AK14" i="104" s="1"/>
  <c r="AL14" i="104" s="1"/>
  <c r="AM14" i="104" s="1"/>
  <c r="AN14" i="104" s="1"/>
  <c r="AD14" i="104"/>
  <c r="AC14" i="104"/>
  <c r="AB14" i="104"/>
  <c r="Y14" i="104"/>
  <c r="Q14" i="104"/>
  <c r="T14" i="104" s="1"/>
  <c r="U14" i="104" s="1"/>
  <c r="V14" i="104" s="1"/>
  <c r="L14" i="104"/>
  <c r="K14" i="104"/>
  <c r="H14" i="104"/>
  <c r="M14" i="104" s="1"/>
  <c r="AP13" i="104"/>
  <c r="AH13" i="104"/>
  <c r="AK13" i="104" s="1"/>
  <c r="AL13" i="104" s="1"/>
  <c r="AM13" i="104" s="1"/>
  <c r="AN13" i="104" s="1"/>
  <c r="AD13" i="104"/>
  <c r="AC13" i="104"/>
  <c r="AB13" i="104"/>
  <c r="Y13" i="104"/>
  <c r="Q13" i="104"/>
  <c r="T13" i="104" s="1"/>
  <c r="U13" i="104" s="1"/>
  <c r="V13" i="104" s="1"/>
  <c r="L13" i="104"/>
  <c r="K13" i="104"/>
  <c r="H13" i="104"/>
  <c r="M13" i="104" s="1"/>
  <c r="AP12" i="104"/>
  <c r="AH12" i="104"/>
  <c r="AK12" i="104" s="1"/>
  <c r="AL12" i="104" s="1"/>
  <c r="AM12" i="104" s="1"/>
  <c r="AN12" i="104" s="1"/>
  <c r="AD12" i="104"/>
  <c r="AC12" i="104"/>
  <c r="AB12" i="104"/>
  <c r="Y12" i="104"/>
  <c r="Q12" i="104"/>
  <c r="T12" i="104" s="1"/>
  <c r="U12" i="104" s="1"/>
  <c r="V12" i="104" s="1"/>
  <c r="L12" i="104"/>
  <c r="K12" i="104"/>
  <c r="H12" i="104"/>
  <c r="M12" i="104" s="1"/>
  <c r="AP11" i="104"/>
  <c r="AK11" i="104"/>
  <c r="AL11" i="104" s="1"/>
  <c r="AM11" i="104" s="1"/>
  <c r="AN11" i="104" s="1"/>
  <c r="AH11" i="104"/>
  <c r="AD11" i="104"/>
  <c r="AC11" i="104"/>
  <c r="AB11" i="104"/>
  <c r="Y11" i="104"/>
  <c r="Q11" i="104"/>
  <c r="T11" i="104" s="1"/>
  <c r="U11" i="104" s="1"/>
  <c r="V11" i="104" s="1"/>
  <c r="W11" i="104" s="1"/>
  <c r="L11" i="104"/>
  <c r="K11" i="104"/>
  <c r="H11" i="104"/>
  <c r="M11" i="104" s="1"/>
  <c r="AP10" i="104"/>
  <c r="AM10" i="104"/>
  <c r="AN10" i="104" s="1"/>
  <c r="AK10" i="104"/>
  <c r="AL10" i="104" s="1"/>
  <c r="AH10" i="104"/>
  <c r="AD10" i="104"/>
  <c r="AC10" i="104"/>
  <c r="AB10" i="104"/>
  <c r="Y10" i="104"/>
  <c r="Q10" i="104"/>
  <c r="T10" i="104" s="1"/>
  <c r="U10" i="104" s="1"/>
  <c r="V10" i="104" s="1"/>
  <c r="W10" i="104" s="1"/>
  <c r="AO10" i="104" s="1"/>
  <c r="L10" i="104"/>
  <c r="K10" i="104"/>
  <c r="H10" i="104"/>
  <c r="M10" i="104" s="1"/>
  <c r="AP9" i="104"/>
  <c r="AM9" i="104"/>
  <c r="AK9" i="104"/>
  <c r="AL9" i="104" s="1"/>
  <c r="AH9" i="104"/>
  <c r="AD9" i="104"/>
  <c r="AC9" i="104"/>
  <c r="AB9" i="104"/>
  <c r="Y9" i="104"/>
  <c r="AN9" i="104" s="1"/>
  <c r="Q9" i="104"/>
  <c r="T9" i="104" s="1"/>
  <c r="U9" i="104" s="1"/>
  <c r="V9" i="104" s="1"/>
  <c r="L9" i="104"/>
  <c r="K9" i="104"/>
  <c r="H9" i="104"/>
  <c r="M9" i="104" s="1"/>
  <c r="AP8" i="104"/>
  <c r="AK8" i="104"/>
  <c r="AL8" i="104" s="1"/>
  <c r="AM8" i="104" s="1"/>
  <c r="AN8" i="104" s="1"/>
  <c r="AH8" i="104"/>
  <c r="AD8" i="104"/>
  <c r="AC8" i="104"/>
  <c r="AB8" i="104"/>
  <c r="Y8" i="104"/>
  <c r="Q8" i="104"/>
  <c r="T8" i="104" s="1"/>
  <c r="U8" i="104" s="1"/>
  <c r="V8" i="104" s="1"/>
  <c r="L8" i="104"/>
  <c r="K8" i="104"/>
  <c r="H8" i="104"/>
  <c r="M8" i="104" s="1"/>
  <c r="AP7" i="104"/>
  <c r="AK7" i="104"/>
  <c r="AL7" i="104" s="1"/>
  <c r="AM7" i="104" s="1"/>
  <c r="AN7" i="104" s="1"/>
  <c r="AH7" i="104"/>
  <c r="AD7" i="104"/>
  <c r="AC7" i="104"/>
  <c r="AB7" i="104"/>
  <c r="Y7" i="104"/>
  <c r="Q7" i="104"/>
  <c r="T7" i="104" s="1"/>
  <c r="U7" i="104" s="1"/>
  <c r="V7" i="104" s="1"/>
  <c r="W7" i="104" s="1"/>
  <c r="AO7" i="104" s="1"/>
  <c r="L7" i="104"/>
  <c r="K7" i="104"/>
  <c r="H7" i="104"/>
  <c r="M7" i="104" s="1"/>
  <c r="AP6" i="104"/>
  <c r="AM6" i="104"/>
  <c r="AK6" i="104"/>
  <c r="AL6" i="104" s="1"/>
  <c r="AH6" i="104"/>
  <c r="AD6" i="104"/>
  <c r="AC6" i="104"/>
  <c r="AB6" i="104"/>
  <c r="Y6" i="104"/>
  <c r="AN6" i="104" s="1"/>
  <c r="W6" i="104"/>
  <c r="AO6" i="104" s="1"/>
  <c r="Q6" i="104"/>
  <c r="T6" i="104" s="1"/>
  <c r="U6" i="104" s="1"/>
  <c r="V6" i="104" s="1"/>
  <c r="L6" i="104"/>
  <c r="K6" i="104"/>
  <c r="H6" i="104"/>
  <c r="M6" i="104" s="1"/>
  <c r="AP5" i="104"/>
  <c r="AM5" i="104"/>
  <c r="AN5" i="104" s="1"/>
  <c r="AK5" i="104"/>
  <c r="AL5" i="104" s="1"/>
  <c r="AH5" i="104"/>
  <c r="AD5" i="104"/>
  <c r="AC5" i="104"/>
  <c r="AB5" i="104"/>
  <c r="Y5" i="104"/>
  <c r="Q5" i="104"/>
  <c r="T5" i="104" s="1"/>
  <c r="U5" i="104" s="1"/>
  <c r="V5" i="104" s="1"/>
  <c r="L5" i="104"/>
  <c r="K5" i="104"/>
  <c r="H5" i="104"/>
  <c r="M5" i="104" s="1"/>
  <c r="AP4" i="104"/>
  <c r="AK4" i="104"/>
  <c r="AL4" i="104" s="1"/>
  <c r="AM4" i="104" s="1"/>
  <c r="AN4" i="104" s="1"/>
  <c r="AH4" i="104"/>
  <c r="AD4" i="104"/>
  <c r="AC4" i="104"/>
  <c r="AB4" i="104"/>
  <c r="Y4" i="104"/>
  <c r="Q4" i="104"/>
  <c r="T4" i="104" s="1"/>
  <c r="U4" i="104" s="1"/>
  <c r="V4" i="104" s="1"/>
  <c r="L4" i="104"/>
  <c r="K4" i="104"/>
  <c r="H4" i="104"/>
  <c r="M4" i="104" s="1"/>
  <c r="AP3" i="104"/>
  <c r="AK3" i="104"/>
  <c r="AL3" i="104" s="1"/>
  <c r="AM3" i="104" s="1"/>
  <c r="AN3" i="104" s="1"/>
  <c r="AH3" i="104"/>
  <c r="AD3" i="104"/>
  <c r="AC3" i="104"/>
  <c r="AB3" i="104"/>
  <c r="Y3" i="104"/>
  <c r="Q3" i="104"/>
  <c r="T3" i="104" s="1"/>
  <c r="U3" i="104" s="1"/>
  <c r="V3" i="104" s="1"/>
  <c r="W3" i="104" s="1"/>
  <c r="AO3" i="104" s="1"/>
  <c r="L3" i="104"/>
  <c r="K3" i="104"/>
  <c r="H3" i="104"/>
  <c r="M3" i="104" s="1"/>
  <c r="AP102" i="103"/>
  <c r="AH102" i="103"/>
  <c r="AK102" i="103" s="1"/>
  <c r="AL102" i="103" s="1"/>
  <c r="AM102" i="103" s="1"/>
  <c r="AN102" i="103" s="1"/>
  <c r="AD102" i="103"/>
  <c r="AC102" i="103"/>
  <c r="AB102" i="103"/>
  <c r="Y102" i="103"/>
  <c r="Q102" i="103"/>
  <c r="T102" i="103" s="1"/>
  <c r="U102" i="103" s="1"/>
  <c r="V102" i="103" s="1"/>
  <c r="W102" i="103" s="1"/>
  <c r="AO102" i="103" s="1"/>
  <c r="L102" i="103"/>
  <c r="K102" i="103"/>
  <c r="H102" i="103"/>
  <c r="M102" i="103" s="1"/>
  <c r="AP101" i="103"/>
  <c r="AH101" i="103"/>
  <c r="AK101" i="103" s="1"/>
  <c r="AL101" i="103" s="1"/>
  <c r="AM101" i="103" s="1"/>
  <c r="AN101" i="103" s="1"/>
  <c r="AD101" i="103"/>
  <c r="AC101" i="103"/>
  <c r="AB101" i="103"/>
  <c r="Y101" i="103"/>
  <c r="Q101" i="103"/>
  <c r="T101" i="103" s="1"/>
  <c r="U101" i="103" s="1"/>
  <c r="V101" i="103" s="1"/>
  <c r="W101" i="103" s="1"/>
  <c r="L101" i="103"/>
  <c r="K101" i="103"/>
  <c r="H101" i="103"/>
  <c r="M101" i="103" s="1"/>
  <c r="AP100" i="103"/>
  <c r="AH100" i="103"/>
  <c r="AK100" i="103" s="1"/>
  <c r="AL100" i="103" s="1"/>
  <c r="AM100" i="103" s="1"/>
  <c r="AN100" i="103" s="1"/>
  <c r="AD100" i="103"/>
  <c r="AC100" i="103"/>
  <c r="AB100" i="103"/>
  <c r="Y100" i="103"/>
  <c r="Q100" i="103"/>
  <c r="T100" i="103" s="1"/>
  <c r="U100" i="103" s="1"/>
  <c r="V100" i="103" s="1"/>
  <c r="W100" i="103" s="1"/>
  <c r="AO100" i="103" s="1"/>
  <c r="L100" i="103"/>
  <c r="K100" i="103"/>
  <c r="H100" i="103"/>
  <c r="M100" i="103" s="1"/>
  <c r="AP99" i="103"/>
  <c r="AH99" i="103"/>
  <c r="AK99" i="103" s="1"/>
  <c r="AL99" i="103" s="1"/>
  <c r="AM99" i="103" s="1"/>
  <c r="AN99" i="103" s="1"/>
  <c r="AD99" i="103"/>
  <c r="AC99" i="103"/>
  <c r="AB99" i="103"/>
  <c r="Y99" i="103"/>
  <c r="Q99" i="103"/>
  <c r="T99" i="103" s="1"/>
  <c r="U99" i="103" s="1"/>
  <c r="V99" i="103" s="1"/>
  <c r="W99" i="103" s="1"/>
  <c r="L99" i="103"/>
  <c r="K99" i="103"/>
  <c r="H99" i="103"/>
  <c r="M99" i="103" s="1"/>
  <c r="AP98" i="103"/>
  <c r="AH98" i="103"/>
  <c r="AK98" i="103" s="1"/>
  <c r="AL98" i="103" s="1"/>
  <c r="AM98" i="103" s="1"/>
  <c r="AN98" i="103" s="1"/>
  <c r="AD98" i="103"/>
  <c r="AC98" i="103"/>
  <c r="AB98" i="103"/>
  <c r="Y98" i="103"/>
  <c r="Q98" i="103"/>
  <c r="T98" i="103" s="1"/>
  <c r="U98" i="103" s="1"/>
  <c r="V98" i="103" s="1"/>
  <c r="W98" i="103" s="1"/>
  <c r="AO98" i="103" s="1"/>
  <c r="L98" i="103"/>
  <c r="K98" i="103"/>
  <c r="H98" i="103"/>
  <c r="M98" i="103" s="1"/>
  <c r="AP97" i="103"/>
  <c r="AH97" i="103"/>
  <c r="AK97" i="103" s="1"/>
  <c r="AL97" i="103" s="1"/>
  <c r="AM97" i="103" s="1"/>
  <c r="AN97" i="103" s="1"/>
  <c r="AD97" i="103"/>
  <c r="AC97" i="103"/>
  <c r="AB97" i="103"/>
  <c r="Y97" i="103"/>
  <c r="Q97" i="103"/>
  <c r="T97" i="103" s="1"/>
  <c r="U97" i="103" s="1"/>
  <c r="V97" i="103" s="1"/>
  <c r="W97" i="103" s="1"/>
  <c r="L97" i="103"/>
  <c r="K97" i="103"/>
  <c r="H97" i="103"/>
  <c r="M97" i="103" s="1"/>
  <c r="AP96" i="103"/>
  <c r="AH96" i="103"/>
  <c r="AK96" i="103" s="1"/>
  <c r="AL96" i="103" s="1"/>
  <c r="AM96" i="103" s="1"/>
  <c r="AN96" i="103" s="1"/>
  <c r="AD96" i="103"/>
  <c r="AC96" i="103"/>
  <c r="AB96" i="103"/>
  <c r="Y96" i="103"/>
  <c r="Q96" i="103"/>
  <c r="T96" i="103" s="1"/>
  <c r="U96" i="103" s="1"/>
  <c r="V96" i="103" s="1"/>
  <c r="W96" i="103" s="1"/>
  <c r="AO96" i="103" s="1"/>
  <c r="L96" i="103"/>
  <c r="K96" i="103"/>
  <c r="H96" i="103"/>
  <c r="M96" i="103" s="1"/>
  <c r="AP95" i="103"/>
  <c r="AH95" i="103"/>
  <c r="AK95" i="103" s="1"/>
  <c r="AL95" i="103" s="1"/>
  <c r="AM95" i="103" s="1"/>
  <c r="AN95" i="103" s="1"/>
  <c r="AD95" i="103"/>
  <c r="AC95" i="103"/>
  <c r="AB95" i="103"/>
  <c r="Y95" i="103"/>
  <c r="Q95" i="103"/>
  <c r="T95" i="103" s="1"/>
  <c r="U95" i="103" s="1"/>
  <c r="V95" i="103" s="1"/>
  <c r="W95" i="103" s="1"/>
  <c r="L95" i="103"/>
  <c r="K95" i="103"/>
  <c r="H95" i="103"/>
  <c r="M95" i="103" s="1"/>
  <c r="AP94" i="103"/>
  <c r="AH94" i="103"/>
  <c r="AK94" i="103" s="1"/>
  <c r="AL94" i="103" s="1"/>
  <c r="AM94" i="103" s="1"/>
  <c r="AN94" i="103" s="1"/>
  <c r="AD94" i="103"/>
  <c r="AC94" i="103"/>
  <c r="AB94" i="103"/>
  <c r="Y94" i="103"/>
  <c r="Q94" i="103"/>
  <c r="T94" i="103" s="1"/>
  <c r="U94" i="103" s="1"/>
  <c r="V94" i="103" s="1"/>
  <c r="W94" i="103" s="1"/>
  <c r="AO94" i="103" s="1"/>
  <c r="L94" i="103"/>
  <c r="K94" i="103"/>
  <c r="H94" i="103"/>
  <c r="M94" i="103" s="1"/>
  <c r="AP93" i="103"/>
  <c r="AH93" i="103"/>
  <c r="AK93" i="103" s="1"/>
  <c r="AL93" i="103" s="1"/>
  <c r="AM93" i="103" s="1"/>
  <c r="AN93" i="103" s="1"/>
  <c r="AD93" i="103"/>
  <c r="AC93" i="103"/>
  <c r="AB93" i="103"/>
  <c r="Y93" i="103"/>
  <c r="Q93" i="103"/>
  <c r="T93" i="103" s="1"/>
  <c r="U93" i="103" s="1"/>
  <c r="V93" i="103" s="1"/>
  <c r="W93" i="103" s="1"/>
  <c r="L93" i="103"/>
  <c r="K93" i="103"/>
  <c r="H93" i="103"/>
  <c r="M93" i="103" s="1"/>
  <c r="AP92" i="103"/>
  <c r="AH92" i="103"/>
  <c r="AK92" i="103" s="1"/>
  <c r="AL92" i="103" s="1"/>
  <c r="AM92" i="103" s="1"/>
  <c r="AN92" i="103" s="1"/>
  <c r="AD92" i="103"/>
  <c r="AC92" i="103"/>
  <c r="AB92" i="103"/>
  <c r="Y92" i="103"/>
  <c r="Q92" i="103"/>
  <c r="T92" i="103" s="1"/>
  <c r="U92" i="103" s="1"/>
  <c r="V92" i="103" s="1"/>
  <c r="W92" i="103" s="1"/>
  <c r="AO92" i="103" s="1"/>
  <c r="L92" i="103"/>
  <c r="K92" i="103"/>
  <c r="H92" i="103"/>
  <c r="M92" i="103" s="1"/>
  <c r="AP91" i="103"/>
  <c r="AH91" i="103"/>
  <c r="AK91" i="103" s="1"/>
  <c r="AL91" i="103" s="1"/>
  <c r="AM91" i="103" s="1"/>
  <c r="AN91" i="103" s="1"/>
  <c r="AD91" i="103"/>
  <c r="AC91" i="103"/>
  <c r="AB91" i="103"/>
  <c r="Y91" i="103"/>
  <c r="Q91" i="103"/>
  <c r="T91" i="103" s="1"/>
  <c r="U91" i="103" s="1"/>
  <c r="V91" i="103" s="1"/>
  <c r="W91" i="103" s="1"/>
  <c r="L91" i="103"/>
  <c r="K91" i="103"/>
  <c r="H91" i="103"/>
  <c r="M91" i="103" s="1"/>
  <c r="AP90" i="103"/>
  <c r="AH90" i="103"/>
  <c r="AK90" i="103" s="1"/>
  <c r="AL90" i="103" s="1"/>
  <c r="AM90" i="103" s="1"/>
  <c r="AN90" i="103" s="1"/>
  <c r="AD90" i="103"/>
  <c r="AC90" i="103"/>
  <c r="AB90" i="103"/>
  <c r="Y90" i="103"/>
  <c r="Q90" i="103"/>
  <c r="T90" i="103" s="1"/>
  <c r="U90" i="103" s="1"/>
  <c r="V90" i="103" s="1"/>
  <c r="W90" i="103" s="1"/>
  <c r="AO90" i="103" s="1"/>
  <c r="L90" i="103"/>
  <c r="K90" i="103"/>
  <c r="H90" i="103"/>
  <c r="M90" i="103" s="1"/>
  <c r="AP89" i="103"/>
  <c r="AH89" i="103"/>
  <c r="AK89" i="103" s="1"/>
  <c r="AL89" i="103" s="1"/>
  <c r="AM89" i="103" s="1"/>
  <c r="AN89" i="103" s="1"/>
  <c r="AD89" i="103"/>
  <c r="AC89" i="103"/>
  <c r="AB89" i="103"/>
  <c r="Y89" i="103"/>
  <c r="Q89" i="103"/>
  <c r="T89" i="103" s="1"/>
  <c r="U89" i="103" s="1"/>
  <c r="V89" i="103" s="1"/>
  <c r="W89" i="103" s="1"/>
  <c r="L89" i="103"/>
  <c r="K89" i="103"/>
  <c r="H89" i="103"/>
  <c r="M89" i="103" s="1"/>
  <c r="AP88" i="103"/>
  <c r="AK88" i="103"/>
  <c r="AL88" i="103" s="1"/>
  <c r="AM88" i="103" s="1"/>
  <c r="AN88" i="103" s="1"/>
  <c r="AH88" i="103"/>
  <c r="AD88" i="103"/>
  <c r="AC88" i="103"/>
  <c r="AB88" i="103"/>
  <c r="Y88" i="103"/>
  <c r="Q88" i="103"/>
  <c r="T88" i="103" s="1"/>
  <c r="U88" i="103" s="1"/>
  <c r="V88" i="103" s="1"/>
  <c r="W88" i="103" s="1"/>
  <c r="AO88" i="103" s="1"/>
  <c r="L88" i="103"/>
  <c r="K88" i="103"/>
  <c r="H88" i="103"/>
  <c r="M88" i="103" s="1"/>
  <c r="AP87" i="103"/>
  <c r="AK87" i="103"/>
  <c r="AL87" i="103" s="1"/>
  <c r="AM87" i="103" s="1"/>
  <c r="AN87" i="103" s="1"/>
  <c r="AH87" i="103"/>
  <c r="AD87" i="103"/>
  <c r="AC87" i="103"/>
  <c r="AB87" i="103"/>
  <c r="Y87" i="103"/>
  <c r="Q87" i="103"/>
  <c r="T87" i="103" s="1"/>
  <c r="U87" i="103" s="1"/>
  <c r="V87" i="103" s="1"/>
  <c r="W87" i="103" s="1"/>
  <c r="AO87" i="103" s="1"/>
  <c r="L87" i="103"/>
  <c r="K87" i="103"/>
  <c r="H87" i="103"/>
  <c r="M87" i="103" s="1"/>
  <c r="AP86" i="103"/>
  <c r="AK86" i="103"/>
  <c r="AL86" i="103" s="1"/>
  <c r="AM86" i="103" s="1"/>
  <c r="AN86" i="103" s="1"/>
  <c r="AH86" i="103"/>
  <c r="AD86" i="103"/>
  <c r="AC86" i="103"/>
  <c r="AB86" i="103"/>
  <c r="Y86" i="103"/>
  <c r="Q86" i="103"/>
  <c r="T86" i="103" s="1"/>
  <c r="U86" i="103" s="1"/>
  <c r="V86" i="103" s="1"/>
  <c r="W86" i="103" s="1"/>
  <c r="L86" i="103"/>
  <c r="K86" i="103"/>
  <c r="H86" i="103"/>
  <c r="M86" i="103" s="1"/>
  <c r="AP85" i="103"/>
  <c r="AK85" i="103"/>
  <c r="AL85" i="103" s="1"/>
  <c r="AM85" i="103" s="1"/>
  <c r="AN85" i="103" s="1"/>
  <c r="AH85" i="103"/>
  <c r="AD85" i="103"/>
  <c r="AC85" i="103"/>
  <c r="AB85" i="103"/>
  <c r="Y85" i="103"/>
  <c r="Q85" i="103"/>
  <c r="T85" i="103" s="1"/>
  <c r="U85" i="103" s="1"/>
  <c r="V85" i="103" s="1"/>
  <c r="W85" i="103" s="1"/>
  <c r="L85" i="103"/>
  <c r="K85" i="103"/>
  <c r="H85" i="103"/>
  <c r="M85" i="103" s="1"/>
  <c r="AP84" i="103"/>
  <c r="AK84" i="103"/>
  <c r="AL84" i="103" s="1"/>
  <c r="AM84" i="103" s="1"/>
  <c r="AN84" i="103" s="1"/>
  <c r="AH84" i="103"/>
  <c r="AD84" i="103"/>
  <c r="AC84" i="103"/>
  <c r="AB84" i="103"/>
  <c r="Y84" i="103"/>
  <c r="Q84" i="103"/>
  <c r="T84" i="103" s="1"/>
  <c r="U84" i="103" s="1"/>
  <c r="V84" i="103" s="1"/>
  <c r="W84" i="103" s="1"/>
  <c r="AO84" i="103" s="1"/>
  <c r="L84" i="103"/>
  <c r="K84" i="103"/>
  <c r="H84" i="103"/>
  <c r="M84" i="103" s="1"/>
  <c r="AP83" i="103"/>
  <c r="AK83" i="103"/>
  <c r="AL83" i="103" s="1"/>
  <c r="AM83" i="103" s="1"/>
  <c r="AN83" i="103" s="1"/>
  <c r="AH83" i="103"/>
  <c r="AD83" i="103"/>
  <c r="AC83" i="103"/>
  <c r="AB83" i="103"/>
  <c r="Y83" i="103"/>
  <c r="Q83" i="103"/>
  <c r="T83" i="103" s="1"/>
  <c r="U83" i="103" s="1"/>
  <c r="V83" i="103" s="1"/>
  <c r="W83" i="103" s="1"/>
  <c r="AO83" i="103" s="1"/>
  <c r="L83" i="103"/>
  <c r="K83" i="103"/>
  <c r="H83" i="103"/>
  <c r="M83" i="103" s="1"/>
  <c r="AP82" i="103"/>
  <c r="AK82" i="103"/>
  <c r="AL82" i="103" s="1"/>
  <c r="AM82" i="103" s="1"/>
  <c r="AN82" i="103" s="1"/>
  <c r="AH82" i="103"/>
  <c r="AD82" i="103"/>
  <c r="AC82" i="103"/>
  <c r="AB82" i="103"/>
  <c r="Y82" i="103"/>
  <c r="Q82" i="103"/>
  <c r="T82" i="103" s="1"/>
  <c r="U82" i="103" s="1"/>
  <c r="V82" i="103" s="1"/>
  <c r="W82" i="103" s="1"/>
  <c r="L82" i="103"/>
  <c r="K82" i="103"/>
  <c r="H82" i="103"/>
  <c r="M82" i="103" s="1"/>
  <c r="AP81" i="103"/>
  <c r="AK81" i="103"/>
  <c r="AL81" i="103" s="1"/>
  <c r="AM81" i="103" s="1"/>
  <c r="AN81" i="103" s="1"/>
  <c r="AH81" i="103"/>
  <c r="AD81" i="103"/>
  <c r="AC81" i="103"/>
  <c r="AB81" i="103"/>
  <c r="Y81" i="103"/>
  <c r="Q81" i="103"/>
  <c r="T81" i="103" s="1"/>
  <c r="U81" i="103" s="1"/>
  <c r="V81" i="103" s="1"/>
  <c r="W81" i="103" s="1"/>
  <c r="L81" i="103"/>
  <c r="K81" i="103"/>
  <c r="H81" i="103"/>
  <c r="M81" i="103" s="1"/>
  <c r="AP80" i="103"/>
  <c r="AK80" i="103"/>
  <c r="AL80" i="103" s="1"/>
  <c r="AM80" i="103" s="1"/>
  <c r="AN80" i="103" s="1"/>
  <c r="AH80" i="103"/>
  <c r="AD80" i="103"/>
  <c r="AC80" i="103"/>
  <c r="AB80" i="103"/>
  <c r="Y80" i="103"/>
  <c r="Q80" i="103"/>
  <c r="T80" i="103" s="1"/>
  <c r="U80" i="103" s="1"/>
  <c r="V80" i="103" s="1"/>
  <c r="W80" i="103" s="1"/>
  <c r="AO80" i="103" s="1"/>
  <c r="L80" i="103"/>
  <c r="K80" i="103"/>
  <c r="H80" i="103"/>
  <c r="M80" i="103" s="1"/>
  <c r="AP78" i="103"/>
  <c r="AK78" i="103"/>
  <c r="AL78" i="103" s="1"/>
  <c r="AM78" i="103" s="1"/>
  <c r="AN78" i="103" s="1"/>
  <c r="AH78" i="103"/>
  <c r="AD78" i="103"/>
  <c r="AC78" i="103"/>
  <c r="AB78" i="103"/>
  <c r="Y78" i="103"/>
  <c r="Q78" i="103"/>
  <c r="T78" i="103" s="1"/>
  <c r="U78" i="103" s="1"/>
  <c r="V78" i="103" s="1"/>
  <c r="W78" i="103" s="1"/>
  <c r="AO78" i="103" s="1"/>
  <c r="L78" i="103"/>
  <c r="K78" i="103"/>
  <c r="H78" i="103"/>
  <c r="M78" i="103" s="1"/>
  <c r="AP77" i="103"/>
  <c r="AK77" i="103"/>
  <c r="AL77" i="103" s="1"/>
  <c r="AM77" i="103" s="1"/>
  <c r="AN77" i="103" s="1"/>
  <c r="AH77" i="103"/>
  <c r="AD77" i="103"/>
  <c r="AC77" i="103"/>
  <c r="AB77" i="103"/>
  <c r="Y77" i="103"/>
  <c r="Q77" i="103"/>
  <c r="T77" i="103" s="1"/>
  <c r="U77" i="103" s="1"/>
  <c r="V77" i="103" s="1"/>
  <c r="W77" i="103" s="1"/>
  <c r="AO77" i="103" s="1"/>
  <c r="L77" i="103"/>
  <c r="K77" i="103"/>
  <c r="H77" i="103"/>
  <c r="M77" i="103" s="1"/>
  <c r="AP76" i="103"/>
  <c r="AK76" i="103"/>
  <c r="AL76" i="103" s="1"/>
  <c r="AM76" i="103" s="1"/>
  <c r="AN76" i="103" s="1"/>
  <c r="AH76" i="103"/>
  <c r="AD76" i="103"/>
  <c r="AC76" i="103"/>
  <c r="AB76" i="103"/>
  <c r="Y76" i="103"/>
  <c r="Q76" i="103"/>
  <c r="T76" i="103" s="1"/>
  <c r="U76" i="103" s="1"/>
  <c r="V76" i="103" s="1"/>
  <c r="W76" i="103" s="1"/>
  <c r="L76" i="103"/>
  <c r="K76" i="103"/>
  <c r="H76" i="103"/>
  <c r="M76" i="103" s="1"/>
  <c r="AP75" i="103"/>
  <c r="AK75" i="103"/>
  <c r="AL75" i="103" s="1"/>
  <c r="AM75" i="103" s="1"/>
  <c r="AN75" i="103" s="1"/>
  <c r="AH75" i="103"/>
  <c r="AD75" i="103"/>
  <c r="AC75" i="103"/>
  <c r="AB75" i="103"/>
  <c r="Y75" i="103"/>
  <c r="Q75" i="103"/>
  <c r="T75" i="103" s="1"/>
  <c r="U75" i="103" s="1"/>
  <c r="V75" i="103" s="1"/>
  <c r="W75" i="103" s="1"/>
  <c r="L75" i="103"/>
  <c r="K75" i="103"/>
  <c r="H75" i="103"/>
  <c r="M75" i="103" s="1"/>
  <c r="AP74" i="103"/>
  <c r="AK74" i="103"/>
  <c r="AL74" i="103" s="1"/>
  <c r="AM74" i="103" s="1"/>
  <c r="AN74" i="103" s="1"/>
  <c r="AH74" i="103"/>
  <c r="AD74" i="103"/>
  <c r="AC74" i="103"/>
  <c r="AB74" i="103"/>
  <c r="Y74" i="103"/>
  <c r="Q74" i="103"/>
  <c r="T74" i="103" s="1"/>
  <c r="U74" i="103" s="1"/>
  <c r="V74" i="103" s="1"/>
  <c r="W74" i="103" s="1"/>
  <c r="AO74" i="103" s="1"/>
  <c r="L74" i="103"/>
  <c r="K74" i="103"/>
  <c r="H74" i="103"/>
  <c r="M74" i="103" s="1"/>
  <c r="AP73" i="103"/>
  <c r="AK73" i="103"/>
  <c r="AL73" i="103" s="1"/>
  <c r="AM73" i="103" s="1"/>
  <c r="AN73" i="103" s="1"/>
  <c r="AH73" i="103"/>
  <c r="AD73" i="103"/>
  <c r="AC73" i="103"/>
  <c r="AB73" i="103"/>
  <c r="Y73" i="103"/>
  <c r="Q73" i="103"/>
  <c r="T73" i="103" s="1"/>
  <c r="U73" i="103" s="1"/>
  <c r="V73" i="103" s="1"/>
  <c r="W73" i="103" s="1"/>
  <c r="AO73" i="103" s="1"/>
  <c r="L73" i="103"/>
  <c r="K73" i="103"/>
  <c r="H73" i="103"/>
  <c r="M73" i="103" s="1"/>
  <c r="AP72" i="103"/>
  <c r="AK72" i="103"/>
  <c r="AL72" i="103" s="1"/>
  <c r="AM72" i="103" s="1"/>
  <c r="AN72" i="103" s="1"/>
  <c r="AH72" i="103"/>
  <c r="AD72" i="103"/>
  <c r="AC72" i="103"/>
  <c r="AB72" i="103"/>
  <c r="Y72" i="103"/>
  <c r="Q72" i="103"/>
  <c r="T72" i="103" s="1"/>
  <c r="U72" i="103" s="1"/>
  <c r="V72" i="103" s="1"/>
  <c r="W72" i="103" s="1"/>
  <c r="L72" i="103"/>
  <c r="K72" i="103"/>
  <c r="H72" i="103"/>
  <c r="M72" i="103" s="1"/>
  <c r="AP71" i="103"/>
  <c r="AK71" i="103"/>
  <c r="AL71" i="103" s="1"/>
  <c r="AM71" i="103" s="1"/>
  <c r="AN71" i="103" s="1"/>
  <c r="AH71" i="103"/>
  <c r="AD71" i="103"/>
  <c r="AC71" i="103"/>
  <c r="AB71" i="103"/>
  <c r="Y71" i="103"/>
  <c r="Q71" i="103"/>
  <c r="T71" i="103" s="1"/>
  <c r="U71" i="103" s="1"/>
  <c r="V71" i="103" s="1"/>
  <c r="W71" i="103" s="1"/>
  <c r="L71" i="103"/>
  <c r="K71" i="103"/>
  <c r="H71" i="103"/>
  <c r="M71" i="103" s="1"/>
  <c r="AP70" i="103"/>
  <c r="AK70" i="103"/>
  <c r="AL70" i="103" s="1"/>
  <c r="AM70" i="103" s="1"/>
  <c r="AN70" i="103" s="1"/>
  <c r="AH70" i="103"/>
  <c r="AD70" i="103"/>
  <c r="AC70" i="103"/>
  <c r="AB70" i="103"/>
  <c r="Y70" i="103"/>
  <c r="Q70" i="103"/>
  <c r="T70" i="103" s="1"/>
  <c r="U70" i="103" s="1"/>
  <c r="V70" i="103" s="1"/>
  <c r="W70" i="103" s="1"/>
  <c r="AO70" i="103" s="1"/>
  <c r="L70" i="103"/>
  <c r="K70" i="103"/>
  <c r="H70" i="103"/>
  <c r="M70" i="103" s="1"/>
  <c r="AP69" i="103"/>
  <c r="AK69" i="103"/>
  <c r="AL69" i="103" s="1"/>
  <c r="AM69" i="103" s="1"/>
  <c r="AN69" i="103" s="1"/>
  <c r="AH69" i="103"/>
  <c r="AD69" i="103"/>
  <c r="AC69" i="103"/>
  <c r="AB69" i="103"/>
  <c r="Y69" i="103"/>
  <c r="Q69" i="103"/>
  <c r="T69" i="103" s="1"/>
  <c r="U69" i="103" s="1"/>
  <c r="V69" i="103" s="1"/>
  <c r="W69" i="103" s="1"/>
  <c r="AO69" i="103" s="1"/>
  <c r="L69" i="103"/>
  <c r="K69" i="103"/>
  <c r="H69" i="103"/>
  <c r="M69" i="103" s="1"/>
  <c r="AP68" i="103"/>
  <c r="AK68" i="103"/>
  <c r="AL68" i="103" s="1"/>
  <c r="AM68" i="103" s="1"/>
  <c r="AN68" i="103" s="1"/>
  <c r="AH68" i="103"/>
  <c r="AD68" i="103"/>
  <c r="AC68" i="103"/>
  <c r="AB68" i="103"/>
  <c r="Y68" i="103"/>
  <c r="Q68" i="103"/>
  <c r="T68" i="103" s="1"/>
  <c r="U68" i="103" s="1"/>
  <c r="V68" i="103" s="1"/>
  <c r="W68" i="103" s="1"/>
  <c r="L68" i="103"/>
  <c r="K68" i="103"/>
  <c r="H68" i="103"/>
  <c r="M68" i="103" s="1"/>
  <c r="AP67" i="103"/>
  <c r="AK67" i="103"/>
  <c r="AL67" i="103" s="1"/>
  <c r="AM67" i="103" s="1"/>
  <c r="AN67" i="103" s="1"/>
  <c r="AH67" i="103"/>
  <c r="AD67" i="103"/>
  <c r="AC67" i="103"/>
  <c r="AB67" i="103"/>
  <c r="Y67" i="103"/>
  <c r="Q67" i="103"/>
  <c r="T67" i="103" s="1"/>
  <c r="U67" i="103" s="1"/>
  <c r="V67" i="103" s="1"/>
  <c r="W67" i="103" s="1"/>
  <c r="L67" i="103"/>
  <c r="K67" i="103"/>
  <c r="H67" i="103"/>
  <c r="M67" i="103" s="1"/>
  <c r="AP66" i="103"/>
  <c r="AK66" i="103"/>
  <c r="AL66" i="103" s="1"/>
  <c r="AM66" i="103" s="1"/>
  <c r="AN66" i="103" s="1"/>
  <c r="AH66" i="103"/>
  <c r="AD66" i="103"/>
  <c r="AC66" i="103"/>
  <c r="AB66" i="103"/>
  <c r="Y66" i="103"/>
  <c r="Q66" i="103"/>
  <c r="T66" i="103" s="1"/>
  <c r="U66" i="103" s="1"/>
  <c r="V66" i="103" s="1"/>
  <c r="W66" i="103" s="1"/>
  <c r="AO66" i="103" s="1"/>
  <c r="L66" i="103"/>
  <c r="K66" i="103"/>
  <c r="H66" i="103"/>
  <c r="M66" i="103" s="1"/>
  <c r="AP65" i="103"/>
  <c r="AK65" i="103"/>
  <c r="AL65" i="103" s="1"/>
  <c r="AM65" i="103" s="1"/>
  <c r="AN65" i="103" s="1"/>
  <c r="AH65" i="103"/>
  <c r="AD65" i="103"/>
  <c r="AC65" i="103"/>
  <c r="AB65" i="103"/>
  <c r="Y65" i="103"/>
  <c r="Q65" i="103"/>
  <c r="T65" i="103" s="1"/>
  <c r="U65" i="103" s="1"/>
  <c r="V65" i="103" s="1"/>
  <c r="W65" i="103" s="1"/>
  <c r="AO65" i="103" s="1"/>
  <c r="L65" i="103"/>
  <c r="K65" i="103"/>
  <c r="H65" i="103"/>
  <c r="M65" i="103" s="1"/>
  <c r="AP64" i="103"/>
  <c r="AK64" i="103"/>
  <c r="AL64" i="103" s="1"/>
  <c r="AM64" i="103" s="1"/>
  <c r="AN64" i="103" s="1"/>
  <c r="AH64" i="103"/>
  <c r="AD64" i="103"/>
  <c r="AC64" i="103"/>
  <c r="AB64" i="103"/>
  <c r="Y64" i="103"/>
  <c r="Q64" i="103"/>
  <c r="T64" i="103" s="1"/>
  <c r="U64" i="103" s="1"/>
  <c r="V64" i="103" s="1"/>
  <c r="W64" i="103" s="1"/>
  <c r="L64" i="103"/>
  <c r="K64" i="103"/>
  <c r="H64" i="103"/>
  <c r="M64" i="103" s="1"/>
  <c r="AP63" i="103"/>
  <c r="AK63" i="103"/>
  <c r="AL63" i="103" s="1"/>
  <c r="AM63" i="103" s="1"/>
  <c r="AN63" i="103" s="1"/>
  <c r="AH63" i="103"/>
  <c r="AD63" i="103"/>
  <c r="AC63" i="103"/>
  <c r="AB63" i="103"/>
  <c r="Y63" i="103"/>
  <c r="Q63" i="103"/>
  <c r="T63" i="103" s="1"/>
  <c r="U63" i="103" s="1"/>
  <c r="V63" i="103" s="1"/>
  <c r="W63" i="103" s="1"/>
  <c r="L63" i="103"/>
  <c r="K63" i="103"/>
  <c r="H63" i="103"/>
  <c r="M63" i="103" s="1"/>
  <c r="AP62" i="103"/>
  <c r="AK62" i="103"/>
  <c r="AL62" i="103" s="1"/>
  <c r="AM62" i="103" s="1"/>
  <c r="AN62" i="103" s="1"/>
  <c r="AH62" i="103"/>
  <c r="AD62" i="103"/>
  <c r="AC62" i="103"/>
  <c r="AB62" i="103"/>
  <c r="Y62" i="103"/>
  <c r="Q62" i="103"/>
  <c r="T62" i="103" s="1"/>
  <c r="U62" i="103" s="1"/>
  <c r="V62" i="103" s="1"/>
  <c r="W62" i="103" s="1"/>
  <c r="AO62" i="103" s="1"/>
  <c r="L62" i="103"/>
  <c r="K62" i="103"/>
  <c r="H62" i="103"/>
  <c r="M62" i="103" s="1"/>
  <c r="AP61" i="103"/>
  <c r="AK61" i="103"/>
  <c r="AL61" i="103" s="1"/>
  <c r="AM61" i="103" s="1"/>
  <c r="AN61" i="103" s="1"/>
  <c r="AH61" i="103"/>
  <c r="AD61" i="103"/>
  <c r="AC61" i="103"/>
  <c r="AB61" i="103"/>
  <c r="Y61" i="103"/>
  <c r="Q61" i="103"/>
  <c r="T61" i="103" s="1"/>
  <c r="U61" i="103" s="1"/>
  <c r="V61" i="103" s="1"/>
  <c r="W61" i="103" s="1"/>
  <c r="AO61" i="103" s="1"/>
  <c r="L61" i="103"/>
  <c r="K61" i="103"/>
  <c r="H61" i="103"/>
  <c r="M61" i="103" s="1"/>
  <c r="AP60" i="103"/>
  <c r="AK60" i="103"/>
  <c r="AL60" i="103" s="1"/>
  <c r="AM60" i="103" s="1"/>
  <c r="AN60" i="103" s="1"/>
  <c r="AH60" i="103"/>
  <c r="AD60" i="103"/>
  <c r="AC60" i="103"/>
  <c r="AB60" i="103"/>
  <c r="Y60" i="103"/>
  <c r="Q60" i="103"/>
  <c r="T60" i="103" s="1"/>
  <c r="U60" i="103" s="1"/>
  <c r="V60" i="103" s="1"/>
  <c r="W60" i="103" s="1"/>
  <c r="L60" i="103"/>
  <c r="K60" i="103"/>
  <c r="H60" i="103"/>
  <c r="M60" i="103" s="1"/>
  <c r="AP59" i="103"/>
  <c r="AK59" i="103"/>
  <c r="AL59" i="103" s="1"/>
  <c r="AM59" i="103" s="1"/>
  <c r="AN59" i="103" s="1"/>
  <c r="AH59" i="103"/>
  <c r="AD59" i="103"/>
  <c r="AC59" i="103"/>
  <c r="AB59" i="103"/>
  <c r="Y59" i="103"/>
  <c r="Q59" i="103"/>
  <c r="T59" i="103" s="1"/>
  <c r="U59" i="103" s="1"/>
  <c r="V59" i="103" s="1"/>
  <c r="W59" i="103" s="1"/>
  <c r="L59" i="103"/>
  <c r="K59" i="103"/>
  <c r="H59" i="103"/>
  <c r="M59" i="103" s="1"/>
  <c r="AP58" i="103"/>
  <c r="AK58" i="103"/>
  <c r="AL58" i="103" s="1"/>
  <c r="AM58" i="103" s="1"/>
  <c r="AN58" i="103" s="1"/>
  <c r="AH58" i="103"/>
  <c r="AD58" i="103"/>
  <c r="AC58" i="103"/>
  <c r="AB58" i="103"/>
  <c r="Y58" i="103"/>
  <c r="Q58" i="103"/>
  <c r="T58" i="103" s="1"/>
  <c r="U58" i="103" s="1"/>
  <c r="V58" i="103" s="1"/>
  <c r="W58" i="103" s="1"/>
  <c r="AO58" i="103" s="1"/>
  <c r="L58" i="103"/>
  <c r="K58" i="103"/>
  <c r="H58" i="103"/>
  <c r="M58" i="103" s="1"/>
  <c r="AP56" i="103"/>
  <c r="AH56" i="103"/>
  <c r="AK56" i="103" s="1"/>
  <c r="AL56" i="103" s="1"/>
  <c r="AM56" i="103" s="1"/>
  <c r="AN56" i="103" s="1"/>
  <c r="AD56" i="103"/>
  <c r="AC56" i="103"/>
  <c r="AB56" i="103"/>
  <c r="Y56" i="103"/>
  <c r="W56" i="103"/>
  <c r="Q56" i="103"/>
  <c r="T56" i="103" s="1"/>
  <c r="U56" i="103" s="1"/>
  <c r="V56" i="103" s="1"/>
  <c r="L56" i="103"/>
  <c r="K56" i="103"/>
  <c r="H56" i="103"/>
  <c r="M56" i="103" s="1"/>
  <c r="AP55" i="103"/>
  <c r="AH55" i="103"/>
  <c r="AK55" i="103" s="1"/>
  <c r="AL55" i="103" s="1"/>
  <c r="AM55" i="103" s="1"/>
  <c r="AN55" i="103" s="1"/>
  <c r="AD55" i="103"/>
  <c r="AC55" i="103"/>
  <c r="AB55" i="103"/>
  <c r="Y55" i="103"/>
  <c r="Q55" i="103"/>
  <c r="T55" i="103" s="1"/>
  <c r="U55" i="103" s="1"/>
  <c r="V55" i="103" s="1"/>
  <c r="L55" i="103"/>
  <c r="K55" i="103"/>
  <c r="H55" i="103"/>
  <c r="M55" i="103" s="1"/>
  <c r="AP54" i="103"/>
  <c r="AH54" i="103"/>
  <c r="AK54" i="103" s="1"/>
  <c r="AL54" i="103" s="1"/>
  <c r="AM54" i="103" s="1"/>
  <c r="AN54" i="103" s="1"/>
  <c r="AD54" i="103"/>
  <c r="AC54" i="103"/>
  <c r="AB54" i="103"/>
  <c r="Y54" i="103"/>
  <c r="W54" i="103"/>
  <c r="Q54" i="103"/>
  <c r="T54" i="103" s="1"/>
  <c r="U54" i="103" s="1"/>
  <c r="V54" i="103" s="1"/>
  <c r="L54" i="103"/>
  <c r="K54" i="103"/>
  <c r="H54" i="103"/>
  <c r="M54" i="103" s="1"/>
  <c r="AP53" i="103"/>
  <c r="AH53" i="103"/>
  <c r="AK53" i="103" s="1"/>
  <c r="AL53" i="103" s="1"/>
  <c r="AM53" i="103" s="1"/>
  <c r="AN53" i="103" s="1"/>
  <c r="AD53" i="103"/>
  <c r="AC53" i="103"/>
  <c r="AB53" i="103"/>
  <c r="Y53" i="103"/>
  <c r="Q53" i="103"/>
  <c r="T53" i="103" s="1"/>
  <c r="U53" i="103" s="1"/>
  <c r="V53" i="103" s="1"/>
  <c r="L53" i="103"/>
  <c r="K53" i="103"/>
  <c r="H53" i="103"/>
  <c r="M53" i="103" s="1"/>
  <c r="AP52" i="103"/>
  <c r="AH52" i="103"/>
  <c r="AK52" i="103" s="1"/>
  <c r="AL52" i="103" s="1"/>
  <c r="AM52" i="103" s="1"/>
  <c r="AN52" i="103" s="1"/>
  <c r="AD52" i="103"/>
  <c r="AC52" i="103"/>
  <c r="AB52" i="103"/>
  <c r="Y52" i="103"/>
  <c r="Q52" i="103"/>
  <c r="T52" i="103" s="1"/>
  <c r="U52" i="103" s="1"/>
  <c r="V52" i="103" s="1"/>
  <c r="L52" i="103"/>
  <c r="K52" i="103"/>
  <c r="H52" i="103"/>
  <c r="M52" i="103" s="1"/>
  <c r="AP51" i="103"/>
  <c r="AH51" i="103"/>
  <c r="AK51" i="103" s="1"/>
  <c r="AL51" i="103" s="1"/>
  <c r="AM51" i="103" s="1"/>
  <c r="AN51" i="103" s="1"/>
  <c r="AD51" i="103"/>
  <c r="AC51" i="103"/>
  <c r="AB51" i="103"/>
  <c r="Y51" i="103"/>
  <c r="W51" i="103"/>
  <c r="Q51" i="103"/>
  <c r="T51" i="103" s="1"/>
  <c r="U51" i="103" s="1"/>
  <c r="V51" i="103" s="1"/>
  <c r="L51" i="103"/>
  <c r="K51" i="103"/>
  <c r="H51" i="103"/>
  <c r="M51" i="103" s="1"/>
  <c r="AP50" i="103"/>
  <c r="AH50" i="103"/>
  <c r="AK50" i="103" s="1"/>
  <c r="AL50" i="103" s="1"/>
  <c r="AM50" i="103" s="1"/>
  <c r="AN50" i="103" s="1"/>
  <c r="AD50" i="103"/>
  <c r="AC50" i="103"/>
  <c r="AB50" i="103"/>
  <c r="Y50" i="103"/>
  <c r="Q50" i="103"/>
  <c r="T50" i="103" s="1"/>
  <c r="U50" i="103" s="1"/>
  <c r="V50" i="103" s="1"/>
  <c r="L50" i="103"/>
  <c r="K50" i="103"/>
  <c r="H50" i="103"/>
  <c r="M50" i="103" s="1"/>
  <c r="AP49" i="103"/>
  <c r="AH49" i="103"/>
  <c r="AK49" i="103" s="1"/>
  <c r="AL49" i="103" s="1"/>
  <c r="AM49" i="103" s="1"/>
  <c r="AN49" i="103" s="1"/>
  <c r="AD49" i="103"/>
  <c r="AC49" i="103"/>
  <c r="AB49" i="103"/>
  <c r="Y49" i="103"/>
  <c r="Q49" i="103"/>
  <c r="T49" i="103" s="1"/>
  <c r="U49" i="103" s="1"/>
  <c r="V49" i="103" s="1"/>
  <c r="L49" i="103"/>
  <c r="K49" i="103"/>
  <c r="H49" i="103"/>
  <c r="M49" i="103" s="1"/>
  <c r="AP48" i="103"/>
  <c r="AH48" i="103"/>
  <c r="AK48" i="103" s="1"/>
  <c r="AL48" i="103" s="1"/>
  <c r="AM48" i="103" s="1"/>
  <c r="AN48" i="103" s="1"/>
  <c r="AD48" i="103"/>
  <c r="AC48" i="103"/>
  <c r="AB48" i="103"/>
  <c r="Y48" i="103"/>
  <c r="Q48" i="103"/>
  <c r="T48" i="103" s="1"/>
  <c r="U48" i="103" s="1"/>
  <c r="V48" i="103" s="1"/>
  <c r="L48" i="103"/>
  <c r="K48" i="103"/>
  <c r="H48" i="103"/>
  <c r="M48" i="103" s="1"/>
  <c r="AP47" i="103"/>
  <c r="AH47" i="103"/>
  <c r="AK47" i="103" s="1"/>
  <c r="AL47" i="103" s="1"/>
  <c r="AM47" i="103" s="1"/>
  <c r="AN47" i="103" s="1"/>
  <c r="AD47" i="103"/>
  <c r="AC47" i="103"/>
  <c r="AB47" i="103"/>
  <c r="Y47" i="103"/>
  <c r="Q47" i="103"/>
  <c r="T47" i="103" s="1"/>
  <c r="U47" i="103" s="1"/>
  <c r="V47" i="103" s="1"/>
  <c r="L47" i="103"/>
  <c r="K47" i="103"/>
  <c r="H47" i="103"/>
  <c r="M47" i="103" s="1"/>
  <c r="AP46" i="103"/>
  <c r="AH46" i="103"/>
  <c r="AK46" i="103" s="1"/>
  <c r="AL46" i="103" s="1"/>
  <c r="AM46" i="103" s="1"/>
  <c r="AN46" i="103" s="1"/>
  <c r="AD46" i="103"/>
  <c r="AC46" i="103"/>
  <c r="AB46" i="103"/>
  <c r="Y46" i="103"/>
  <c r="W46" i="103"/>
  <c r="Q46" i="103"/>
  <c r="T46" i="103" s="1"/>
  <c r="U46" i="103" s="1"/>
  <c r="V46" i="103" s="1"/>
  <c r="L46" i="103"/>
  <c r="K46" i="103"/>
  <c r="H46" i="103"/>
  <c r="M46" i="103" s="1"/>
  <c r="AP45" i="103"/>
  <c r="AH45" i="103"/>
  <c r="AK45" i="103" s="1"/>
  <c r="AL45" i="103" s="1"/>
  <c r="AM45" i="103" s="1"/>
  <c r="AN45" i="103" s="1"/>
  <c r="AD45" i="103"/>
  <c r="AC45" i="103"/>
  <c r="AB45" i="103"/>
  <c r="Y45" i="103"/>
  <c r="Q45" i="103"/>
  <c r="T45" i="103" s="1"/>
  <c r="U45" i="103" s="1"/>
  <c r="V45" i="103" s="1"/>
  <c r="L45" i="103"/>
  <c r="K45" i="103"/>
  <c r="H45" i="103"/>
  <c r="M45" i="103" s="1"/>
  <c r="AP44" i="103"/>
  <c r="AK44" i="103"/>
  <c r="AL44" i="103" s="1"/>
  <c r="AM44" i="103" s="1"/>
  <c r="AN44" i="103" s="1"/>
  <c r="AH44" i="103"/>
  <c r="AD44" i="103"/>
  <c r="AC44" i="103"/>
  <c r="AB44" i="103"/>
  <c r="Y44" i="103"/>
  <c r="W44" i="103"/>
  <c r="T44" i="103"/>
  <c r="U44" i="103" s="1"/>
  <c r="V44" i="103" s="1"/>
  <c r="Q44" i="103"/>
  <c r="L44" i="103"/>
  <c r="K44" i="103"/>
  <c r="H44" i="103"/>
  <c r="M44" i="103" s="1"/>
  <c r="AP43" i="103"/>
  <c r="AM43" i="103"/>
  <c r="AN43" i="103" s="1"/>
  <c r="AH43" i="103"/>
  <c r="AK43" i="103" s="1"/>
  <c r="AL43" i="103" s="1"/>
  <c r="AD43" i="103"/>
  <c r="AC43" i="103"/>
  <c r="AB43" i="103"/>
  <c r="Y43" i="103"/>
  <c r="Q43" i="103"/>
  <c r="T43" i="103" s="1"/>
  <c r="U43" i="103" s="1"/>
  <c r="V43" i="103" s="1"/>
  <c r="W43" i="103" s="1"/>
  <c r="AO43" i="103" s="1"/>
  <c r="L43" i="103"/>
  <c r="K43" i="103"/>
  <c r="H43" i="103"/>
  <c r="M43" i="103" s="1"/>
  <c r="AP42" i="103"/>
  <c r="AM42" i="103"/>
  <c r="AN42" i="103" s="1"/>
  <c r="AH42" i="103"/>
  <c r="AK42" i="103" s="1"/>
  <c r="AL42" i="103" s="1"/>
  <c r="AD42" i="103"/>
  <c r="AC42" i="103"/>
  <c r="AB42" i="103"/>
  <c r="Y42" i="103"/>
  <c r="Q42" i="103"/>
  <c r="T42" i="103" s="1"/>
  <c r="U42" i="103" s="1"/>
  <c r="V42" i="103" s="1"/>
  <c r="W42" i="103" s="1"/>
  <c r="AO42" i="103" s="1"/>
  <c r="L42" i="103"/>
  <c r="K42" i="103"/>
  <c r="H42" i="103"/>
  <c r="M42" i="103" s="1"/>
  <c r="AP41" i="103"/>
  <c r="AM41" i="103"/>
  <c r="AN41" i="103" s="1"/>
  <c r="AH41" i="103"/>
  <c r="AK41" i="103" s="1"/>
  <c r="AL41" i="103" s="1"/>
  <c r="AD41" i="103"/>
  <c r="AC41" i="103"/>
  <c r="AB41" i="103"/>
  <c r="Y41" i="103"/>
  <c r="Q41" i="103"/>
  <c r="T41" i="103" s="1"/>
  <c r="U41" i="103" s="1"/>
  <c r="V41" i="103" s="1"/>
  <c r="W41" i="103" s="1"/>
  <c r="AO41" i="103" s="1"/>
  <c r="L41" i="103"/>
  <c r="K41" i="103"/>
  <c r="H41" i="103"/>
  <c r="M41" i="103" s="1"/>
  <c r="AP40" i="103"/>
  <c r="AM40" i="103"/>
  <c r="AN40" i="103" s="1"/>
  <c r="AH40" i="103"/>
  <c r="AK40" i="103" s="1"/>
  <c r="AL40" i="103" s="1"/>
  <c r="AD40" i="103"/>
  <c r="AC40" i="103"/>
  <c r="AB40" i="103"/>
  <c r="Y40" i="103"/>
  <c r="Q40" i="103"/>
  <c r="T40" i="103" s="1"/>
  <c r="U40" i="103" s="1"/>
  <c r="V40" i="103" s="1"/>
  <c r="W40" i="103" s="1"/>
  <c r="AO40" i="103" s="1"/>
  <c r="L40" i="103"/>
  <c r="K40" i="103"/>
  <c r="H40" i="103"/>
  <c r="M40" i="103" s="1"/>
  <c r="AP39" i="103"/>
  <c r="AM39" i="103"/>
  <c r="AN39" i="103" s="1"/>
  <c r="AH39" i="103"/>
  <c r="AK39" i="103" s="1"/>
  <c r="AL39" i="103" s="1"/>
  <c r="AD39" i="103"/>
  <c r="AC39" i="103"/>
  <c r="AB39" i="103"/>
  <c r="Y39" i="103"/>
  <c r="Q39" i="103"/>
  <c r="T39" i="103" s="1"/>
  <c r="U39" i="103" s="1"/>
  <c r="V39" i="103" s="1"/>
  <c r="W39" i="103" s="1"/>
  <c r="AO39" i="103" s="1"/>
  <c r="L39" i="103"/>
  <c r="K39" i="103"/>
  <c r="H39" i="103"/>
  <c r="M39" i="103" s="1"/>
  <c r="AP38" i="103"/>
  <c r="AM38" i="103"/>
  <c r="AN38" i="103" s="1"/>
  <c r="AH38" i="103"/>
  <c r="AK38" i="103" s="1"/>
  <c r="AL38" i="103" s="1"/>
  <c r="AD38" i="103"/>
  <c r="AC38" i="103"/>
  <c r="AB38" i="103"/>
  <c r="Y38" i="103"/>
  <c r="Q38" i="103"/>
  <c r="T38" i="103" s="1"/>
  <c r="U38" i="103" s="1"/>
  <c r="V38" i="103" s="1"/>
  <c r="W38" i="103" s="1"/>
  <c r="AO38" i="103" s="1"/>
  <c r="L38" i="103"/>
  <c r="K38" i="103"/>
  <c r="H38" i="103"/>
  <c r="M38" i="103" s="1"/>
  <c r="AP37" i="103"/>
  <c r="AM37" i="103"/>
  <c r="AN37" i="103" s="1"/>
  <c r="AH37" i="103"/>
  <c r="AK37" i="103" s="1"/>
  <c r="AL37" i="103" s="1"/>
  <c r="AD37" i="103"/>
  <c r="AC37" i="103"/>
  <c r="AB37" i="103"/>
  <c r="Y37" i="103"/>
  <c r="Q37" i="103"/>
  <c r="T37" i="103" s="1"/>
  <c r="U37" i="103" s="1"/>
  <c r="V37" i="103" s="1"/>
  <c r="W37" i="103" s="1"/>
  <c r="AO37" i="103" s="1"/>
  <c r="L37" i="103"/>
  <c r="K37" i="103"/>
  <c r="H37" i="103"/>
  <c r="M37" i="103" s="1"/>
  <c r="AP36" i="103"/>
  <c r="AM36" i="103"/>
  <c r="AN36" i="103" s="1"/>
  <c r="AH36" i="103"/>
  <c r="AK36" i="103" s="1"/>
  <c r="AL36" i="103" s="1"/>
  <c r="AD36" i="103"/>
  <c r="AC36" i="103"/>
  <c r="AB36" i="103"/>
  <c r="Y36" i="103"/>
  <c r="Q36" i="103"/>
  <c r="T36" i="103" s="1"/>
  <c r="U36" i="103" s="1"/>
  <c r="V36" i="103" s="1"/>
  <c r="W36" i="103" s="1"/>
  <c r="AO36" i="103" s="1"/>
  <c r="L36" i="103"/>
  <c r="K36" i="103"/>
  <c r="H36" i="103"/>
  <c r="M36" i="103" s="1"/>
  <c r="AP35" i="103"/>
  <c r="AM35" i="103"/>
  <c r="AN35" i="103" s="1"/>
  <c r="AH35" i="103"/>
  <c r="AK35" i="103" s="1"/>
  <c r="AL35" i="103" s="1"/>
  <c r="AD35" i="103"/>
  <c r="AC35" i="103"/>
  <c r="AB35" i="103"/>
  <c r="Y35" i="103"/>
  <c r="Q35" i="103"/>
  <c r="T35" i="103" s="1"/>
  <c r="U35" i="103" s="1"/>
  <c r="V35" i="103" s="1"/>
  <c r="W35" i="103" s="1"/>
  <c r="AO35" i="103" s="1"/>
  <c r="L35" i="103"/>
  <c r="K35" i="103"/>
  <c r="H35" i="103"/>
  <c r="M35" i="103" s="1"/>
  <c r="AP34" i="103"/>
  <c r="AM34" i="103"/>
  <c r="AN34" i="103" s="1"/>
  <c r="AH34" i="103"/>
  <c r="AK34" i="103" s="1"/>
  <c r="AL34" i="103" s="1"/>
  <c r="AD34" i="103"/>
  <c r="AC34" i="103"/>
  <c r="AB34" i="103"/>
  <c r="Y34" i="103"/>
  <c r="Q34" i="103"/>
  <c r="T34" i="103" s="1"/>
  <c r="U34" i="103" s="1"/>
  <c r="V34" i="103" s="1"/>
  <c r="W34" i="103" s="1"/>
  <c r="AO34" i="103" s="1"/>
  <c r="L34" i="103"/>
  <c r="K34" i="103"/>
  <c r="H34" i="103"/>
  <c r="M34" i="103" s="1"/>
  <c r="AP33" i="103"/>
  <c r="AM33" i="103"/>
  <c r="AN33" i="103" s="1"/>
  <c r="AH33" i="103"/>
  <c r="AK33" i="103" s="1"/>
  <c r="AL33" i="103" s="1"/>
  <c r="AD33" i="103"/>
  <c r="AC33" i="103"/>
  <c r="AB33" i="103"/>
  <c r="Y33" i="103"/>
  <c r="Q33" i="103"/>
  <c r="T33" i="103" s="1"/>
  <c r="U33" i="103" s="1"/>
  <c r="V33" i="103" s="1"/>
  <c r="W33" i="103" s="1"/>
  <c r="AO33" i="103" s="1"/>
  <c r="L33" i="103"/>
  <c r="K33" i="103"/>
  <c r="H33" i="103"/>
  <c r="M33" i="103" s="1"/>
  <c r="AP32" i="103"/>
  <c r="AH32" i="103"/>
  <c r="AK32" i="103" s="1"/>
  <c r="AL32" i="103" s="1"/>
  <c r="AM32" i="103" s="1"/>
  <c r="AN32" i="103" s="1"/>
  <c r="AD32" i="103"/>
  <c r="AC32" i="103"/>
  <c r="AB32" i="103"/>
  <c r="Y32" i="103"/>
  <c r="W32" i="103"/>
  <c r="T32" i="103"/>
  <c r="U32" i="103" s="1"/>
  <c r="V32" i="103" s="1"/>
  <c r="Q32" i="103"/>
  <c r="L32" i="103"/>
  <c r="K32" i="103"/>
  <c r="H32" i="103"/>
  <c r="M32" i="103" s="1"/>
  <c r="AP31" i="103"/>
  <c r="AM31" i="103"/>
  <c r="AN31" i="103" s="1"/>
  <c r="AH31" i="103"/>
  <c r="AK31" i="103" s="1"/>
  <c r="AL31" i="103" s="1"/>
  <c r="AC31" i="103"/>
  <c r="AB31" i="103"/>
  <c r="Y31" i="103"/>
  <c r="AD31" i="103" s="1"/>
  <c r="Q31" i="103"/>
  <c r="T31" i="103" s="1"/>
  <c r="U31" i="103" s="1"/>
  <c r="V31" i="103" s="1"/>
  <c r="W31" i="103" s="1"/>
  <c r="L31" i="103"/>
  <c r="K31" i="103"/>
  <c r="H31" i="103"/>
  <c r="M31" i="103" s="1"/>
  <c r="AP30" i="103"/>
  <c r="AH30" i="103"/>
  <c r="AK30" i="103" s="1"/>
  <c r="AL30" i="103" s="1"/>
  <c r="AM30" i="103" s="1"/>
  <c r="AN30" i="103" s="1"/>
  <c r="AD30" i="103"/>
  <c r="AC30" i="103"/>
  <c r="AB30" i="103"/>
  <c r="Y30" i="103"/>
  <c r="W30" i="103"/>
  <c r="T30" i="103"/>
  <c r="U30" i="103" s="1"/>
  <c r="V30" i="103" s="1"/>
  <c r="Q30" i="103"/>
  <c r="L30" i="103"/>
  <c r="K30" i="103"/>
  <c r="H30" i="103"/>
  <c r="M30" i="103" s="1"/>
  <c r="AP29" i="103"/>
  <c r="AM29" i="103"/>
  <c r="AN29" i="103" s="1"/>
  <c r="AH29" i="103"/>
  <c r="AK29" i="103" s="1"/>
  <c r="AL29" i="103" s="1"/>
  <c r="AC29" i="103"/>
  <c r="AB29" i="103"/>
  <c r="Y29" i="103"/>
  <c r="AD29" i="103" s="1"/>
  <c r="Q29" i="103"/>
  <c r="T29" i="103" s="1"/>
  <c r="U29" i="103" s="1"/>
  <c r="V29" i="103" s="1"/>
  <c r="W29" i="103" s="1"/>
  <c r="L29" i="103"/>
  <c r="K29" i="103"/>
  <c r="H29" i="103"/>
  <c r="M29" i="103" s="1"/>
  <c r="AP28" i="103"/>
  <c r="AH28" i="103"/>
  <c r="AK28" i="103" s="1"/>
  <c r="AL28" i="103" s="1"/>
  <c r="AM28" i="103" s="1"/>
  <c r="AN28" i="103" s="1"/>
  <c r="AC28" i="103"/>
  <c r="AB28" i="103"/>
  <c r="Y28" i="103"/>
  <c r="AD28" i="103" s="1"/>
  <c r="T28" i="103"/>
  <c r="U28" i="103" s="1"/>
  <c r="V28" i="103" s="1"/>
  <c r="W28" i="103" s="1"/>
  <c r="AO28" i="103" s="1"/>
  <c r="Q28" i="103"/>
  <c r="L28" i="103"/>
  <c r="K28" i="103"/>
  <c r="H28" i="103"/>
  <c r="M28" i="103" s="1"/>
  <c r="AP26" i="103"/>
  <c r="AK26" i="103"/>
  <c r="AL26" i="103" s="1"/>
  <c r="AM26" i="103" s="1"/>
  <c r="AN26" i="103" s="1"/>
  <c r="AH26" i="103"/>
  <c r="AD26" i="103"/>
  <c r="AC26" i="103"/>
  <c r="AB26" i="103"/>
  <c r="Y26" i="103"/>
  <c r="Q26" i="103"/>
  <c r="T26" i="103" s="1"/>
  <c r="U26" i="103" s="1"/>
  <c r="V26" i="103" s="1"/>
  <c r="W26" i="103" s="1"/>
  <c r="AO26" i="103" s="1"/>
  <c r="L26" i="103"/>
  <c r="K26" i="103"/>
  <c r="H26" i="103"/>
  <c r="M26" i="103" s="1"/>
  <c r="AP25" i="103"/>
  <c r="AK25" i="103"/>
  <c r="AL25" i="103" s="1"/>
  <c r="AM25" i="103" s="1"/>
  <c r="AN25" i="103" s="1"/>
  <c r="AH25" i="103"/>
  <c r="AD25" i="103"/>
  <c r="AC25" i="103"/>
  <c r="AB25" i="103"/>
  <c r="Y25" i="103"/>
  <c r="Q25" i="103"/>
  <c r="T25" i="103" s="1"/>
  <c r="U25" i="103" s="1"/>
  <c r="V25" i="103" s="1"/>
  <c r="W25" i="103" s="1"/>
  <c r="AO25" i="103" s="1"/>
  <c r="L25" i="103"/>
  <c r="K25" i="103"/>
  <c r="H25" i="103"/>
  <c r="M25" i="103" s="1"/>
  <c r="AP24" i="103"/>
  <c r="AK24" i="103"/>
  <c r="AL24" i="103" s="1"/>
  <c r="AM24" i="103" s="1"/>
  <c r="AN24" i="103" s="1"/>
  <c r="AH24" i="103"/>
  <c r="AD24" i="103"/>
  <c r="AC24" i="103"/>
  <c r="AB24" i="103"/>
  <c r="Y24" i="103"/>
  <c r="Q24" i="103"/>
  <c r="T24" i="103" s="1"/>
  <c r="U24" i="103" s="1"/>
  <c r="V24" i="103" s="1"/>
  <c r="W24" i="103" s="1"/>
  <c r="L24" i="103"/>
  <c r="K24" i="103"/>
  <c r="H24" i="103"/>
  <c r="M24" i="103" s="1"/>
  <c r="AP23" i="103"/>
  <c r="AK23" i="103"/>
  <c r="AL23" i="103" s="1"/>
  <c r="AM23" i="103" s="1"/>
  <c r="AN23" i="103" s="1"/>
  <c r="AH23" i="103"/>
  <c r="AD23" i="103"/>
  <c r="AC23" i="103"/>
  <c r="AB23" i="103"/>
  <c r="Y23" i="103"/>
  <c r="Q23" i="103"/>
  <c r="T23" i="103" s="1"/>
  <c r="U23" i="103" s="1"/>
  <c r="V23" i="103" s="1"/>
  <c r="W23" i="103" s="1"/>
  <c r="L23" i="103"/>
  <c r="K23" i="103"/>
  <c r="H23" i="103"/>
  <c r="M23" i="103" s="1"/>
  <c r="AP22" i="103"/>
  <c r="AK22" i="103"/>
  <c r="AL22" i="103" s="1"/>
  <c r="AM22" i="103" s="1"/>
  <c r="AN22" i="103" s="1"/>
  <c r="AH22" i="103"/>
  <c r="AD22" i="103"/>
  <c r="AC22" i="103"/>
  <c r="AB22" i="103"/>
  <c r="Y22" i="103"/>
  <c r="Q22" i="103"/>
  <c r="T22" i="103" s="1"/>
  <c r="U22" i="103" s="1"/>
  <c r="V22" i="103" s="1"/>
  <c r="W22" i="103" s="1"/>
  <c r="AO22" i="103" s="1"/>
  <c r="L22" i="103"/>
  <c r="K22" i="103"/>
  <c r="H22" i="103"/>
  <c r="M22" i="103" s="1"/>
  <c r="AP21" i="103"/>
  <c r="AK21" i="103"/>
  <c r="AL21" i="103" s="1"/>
  <c r="AM21" i="103" s="1"/>
  <c r="AN21" i="103" s="1"/>
  <c r="AH21" i="103"/>
  <c r="AD21" i="103"/>
  <c r="AC21" i="103"/>
  <c r="AB21" i="103"/>
  <c r="Y21" i="103"/>
  <c r="Q21" i="103"/>
  <c r="T21" i="103" s="1"/>
  <c r="U21" i="103" s="1"/>
  <c r="V21" i="103" s="1"/>
  <c r="W21" i="103" s="1"/>
  <c r="AO21" i="103" s="1"/>
  <c r="L21" i="103"/>
  <c r="K21" i="103"/>
  <c r="H21" i="103"/>
  <c r="M21" i="103" s="1"/>
  <c r="AP20" i="103"/>
  <c r="AK20" i="103"/>
  <c r="AL20" i="103" s="1"/>
  <c r="AM20" i="103" s="1"/>
  <c r="AN20" i="103" s="1"/>
  <c r="AH20" i="103"/>
  <c r="AD20" i="103"/>
  <c r="AC20" i="103"/>
  <c r="AB20" i="103"/>
  <c r="Y20" i="103"/>
  <c r="Q20" i="103"/>
  <c r="T20" i="103" s="1"/>
  <c r="U20" i="103" s="1"/>
  <c r="V20" i="103" s="1"/>
  <c r="W20" i="103" s="1"/>
  <c r="L20" i="103"/>
  <c r="K20" i="103"/>
  <c r="H20" i="103"/>
  <c r="M20" i="103" s="1"/>
  <c r="AP19" i="103"/>
  <c r="AK19" i="103"/>
  <c r="AL19" i="103" s="1"/>
  <c r="AM19" i="103" s="1"/>
  <c r="AN19" i="103" s="1"/>
  <c r="AH19" i="103"/>
  <c r="AD19" i="103"/>
  <c r="AC19" i="103"/>
  <c r="AB19" i="103"/>
  <c r="Y19" i="103"/>
  <c r="Q19" i="103"/>
  <c r="T19" i="103" s="1"/>
  <c r="U19" i="103" s="1"/>
  <c r="V19" i="103" s="1"/>
  <c r="W19" i="103" s="1"/>
  <c r="L19" i="103"/>
  <c r="K19" i="103"/>
  <c r="H19" i="103"/>
  <c r="M19" i="103" s="1"/>
  <c r="AP18" i="103"/>
  <c r="AK18" i="103"/>
  <c r="AL18" i="103" s="1"/>
  <c r="AM18" i="103" s="1"/>
  <c r="AN18" i="103" s="1"/>
  <c r="AH18" i="103"/>
  <c r="AD18" i="103"/>
  <c r="AC18" i="103"/>
  <c r="AB18" i="103"/>
  <c r="Y18" i="103"/>
  <c r="Q18" i="103"/>
  <c r="T18" i="103" s="1"/>
  <c r="U18" i="103" s="1"/>
  <c r="V18" i="103" s="1"/>
  <c r="W18" i="103" s="1"/>
  <c r="AO18" i="103" s="1"/>
  <c r="L18" i="103"/>
  <c r="K18" i="103"/>
  <c r="H18" i="103"/>
  <c r="M18" i="103" s="1"/>
  <c r="AP17" i="103"/>
  <c r="AK17" i="103"/>
  <c r="AL17" i="103" s="1"/>
  <c r="AM17" i="103" s="1"/>
  <c r="AN17" i="103" s="1"/>
  <c r="AH17" i="103"/>
  <c r="AD17" i="103"/>
  <c r="AC17" i="103"/>
  <c r="AB17" i="103"/>
  <c r="Y17" i="103"/>
  <c r="Q17" i="103"/>
  <c r="T17" i="103" s="1"/>
  <c r="U17" i="103" s="1"/>
  <c r="V17" i="103" s="1"/>
  <c r="W17" i="103" s="1"/>
  <c r="AO17" i="103" s="1"/>
  <c r="L17" i="103"/>
  <c r="K17" i="103"/>
  <c r="H17" i="103"/>
  <c r="M17" i="103" s="1"/>
  <c r="AP16" i="103"/>
  <c r="AK16" i="103"/>
  <c r="AL16" i="103" s="1"/>
  <c r="AM16" i="103" s="1"/>
  <c r="AN16" i="103" s="1"/>
  <c r="AH16" i="103"/>
  <c r="AD16" i="103"/>
  <c r="AC16" i="103"/>
  <c r="AB16" i="103"/>
  <c r="Y16" i="103"/>
  <c r="Q16" i="103"/>
  <c r="T16" i="103" s="1"/>
  <c r="U16" i="103" s="1"/>
  <c r="V16" i="103" s="1"/>
  <c r="W16" i="103" s="1"/>
  <c r="L16" i="103"/>
  <c r="K16" i="103"/>
  <c r="H16" i="103"/>
  <c r="M16" i="103" s="1"/>
  <c r="AP15" i="103"/>
  <c r="AK15" i="103"/>
  <c r="AL15" i="103" s="1"/>
  <c r="AM15" i="103" s="1"/>
  <c r="AN15" i="103" s="1"/>
  <c r="AH15" i="103"/>
  <c r="AD15" i="103"/>
  <c r="AC15" i="103"/>
  <c r="AB15" i="103"/>
  <c r="Y15" i="103"/>
  <c r="Q15" i="103"/>
  <c r="T15" i="103" s="1"/>
  <c r="U15" i="103" s="1"/>
  <c r="V15" i="103" s="1"/>
  <c r="W15" i="103" s="1"/>
  <c r="L15" i="103"/>
  <c r="K15" i="103"/>
  <c r="H15" i="103"/>
  <c r="M15" i="103" s="1"/>
  <c r="AP14" i="103"/>
  <c r="AK14" i="103"/>
  <c r="AL14" i="103" s="1"/>
  <c r="AM14" i="103" s="1"/>
  <c r="AN14" i="103" s="1"/>
  <c r="AH14" i="103"/>
  <c r="AD14" i="103"/>
  <c r="AC14" i="103"/>
  <c r="AB14" i="103"/>
  <c r="Y14" i="103"/>
  <c r="Q14" i="103"/>
  <c r="T14" i="103" s="1"/>
  <c r="U14" i="103" s="1"/>
  <c r="V14" i="103" s="1"/>
  <c r="W14" i="103" s="1"/>
  <c r="AO14" i="103" s="1"/>
  <c r="L14" i="103"/>
  <c r="K14" i="103"/>
  <c r="H14" i="103"/>
  <c r="M14" i="103" s="1"/>
  <c r="AP13" i="103"/>
  <c r="AK13" i="103"/>
  <c r="AL13" i="103" s="1"/>
  <c r="AM13" i="103" s="1"/>
  <c r="AN13" i="103" s="1"/>
  <c r="AH13" i="103"/>
  <c r="AD13" i="103"/>
  <c r="AC13" i="103"/>
  <c r="AB13" i="103"/>
  <c r="Y13" i="103"/>
  <c r="Q13" i="103"/>
  <c r="T13" i="103" s="1"/>
  <c r="U13" i="103" s="1"/>
  <c r="V13" i="103" s="1"/>
  <c r="W13" i="103" s="1"/>
  <c r="AO13" i="103" s="1"/>
  <c r="L13" i="103"/>
  <c r="K13" i="103"/>
  <c r="H13" i="103"/>
  <c r="M13" i="103" s="1"/>
  <c r="AP12" i="103"/>
  <c r="AK12" i="103"/>
  <c r="AL12" i="103" s="1"/>
  <c r="AM12" i="103" s="1"/>
  <c r="AN12" i="103" s="1"/>
  <c r="AH12" i="103"/>
  <c r="AD12" i="103"/>
  <c r="AC12" i="103"/>
  <c r="AB12" i="103"/>
  <c r="Y12" i="103"/>
  <c r="Q12" i="103"/>
  <c r="T12" i="103" s="1"/>
  <c r="U12" i="103" s="1"/>
  <c r="V12" i="103" s="1"/>
  <c r="W12" i="103" s="1"/>
  <c r="L12" i="103"/>
  <c r="K12" i="103"/>
  <c r="H12" i="103"/>
  <c r="M12" i="103" s="1"/>
  <c r="AP11" i="103"/>
  <c r="AK11" i="103"/>
  <c r="AL11" i="103" s="1"/>
  <c r="AM11" i="103" s="1"/>
  <c r="AN11" i="103" s="1"/>
  <c r="AH11" i="103"/>
  <c r="AD11" i="103"/>
  <c r="AC11" i="103"/>
  <c r="AB11" i="103"/>
  <c r="Y11" i="103"/>
  <c r="Q11" i="103"/>
  <c r="T11" i="103" s="1"/>
  <c r="U11" i="103" s="1"/>
  <c r="V11" i="103" s="1"/>
  <c r="W11" i="103" s="1"/>
  <c r="L11" i="103"/>
  <c r="K11" i="103"/>
  <c r="H11" i="103"/>
  <c r="M11" i="103" s="1"/>
  <c r="AP10" i="103"/>
  <c r="AK10" i="103"/>
  <c r="AL10" i="103" s="1"/>
  <c r="AM10" i="103" s="1"/>
  <c r="AN10" i="103" s="1"/>
  <c r="AH10" i="103"/>
  <c r="AD10" i="103"/>
  <c r="AC10" i="103"/>
  <c r="AB10" i="103"/>
  <c r="Y10" i="103"/>
  <c r="Q10" i="103"/>
  <c r="T10" i="103" s="1"/>
  <c r="U10" i="103" s="1"/>
  <c r="V10" i="103" s="1"/>
  <c r="W10" i="103" s="1"/>
  <c r="AO10" i="103" s="1"/>
  <c r="L10" i="103"/>
  <c r="K10" i="103"/>
  <c r="H10" i="103"/>
  <c r="M10" i="103" s="1"/>
  <c r="AP9" i="103"/>
  <c r="AK9" i="103"/>
  <c r="AL9" i="103" s="1"/>
  <c r="AM9" i="103" s="1"/>
  <c r="AN9" i="103" s="1"/>
  <c r="AH9" i="103"/>
  <c r="AD9" i="103"/>
  <c r="AC9" i="103"/>
  <c r="AB9" i="103"/>
  <c r="Y9" i="103"/>
  <c r="Q9" i="103"/>
  <c r="T9" i="103" s="1"/>
  <c r="U9" i="103" s="1"/>
  <c r="V9" i="103" s="1"/>
  <c r="W9" i="103" s="1"/>
  <c r="AO9" i="103" s="1"/>
  <c r="L9" i="103"/>
  <c r="K9" i="103"/>
  <c r="H9" i="103"/>
  <c r="M9" i="103" s="1"/>
  <c r="AP8" i="103"/>
  <c r="AK8" i="103"/>
  <c r="AL8" i="103" s="1"/>
  <c r="AM8" i="103" s="1"/>
  <c r="AN8" i="103" s="1"/>
  <c r="AH8" i="103"/>
  <c r="AD8" i="103"/>
  <c r="AC8" i="103"/>
  <c r="AB8" i="103"/>
  <c r="Y8" i="103"/>
  <c r="Q8" i="103"/>
  <c r="T8" i="103" s="1"/>
  <c r="U8" i="103" s="1"/>
  <c r="V8" i="103" s="1"/>
  <c r="W8" i="103" s="1"/>
  <c r="L8" i="103"/>
  <c r="K8" i="103"/>
  <c r="H8" i="103"/>
  <c r="M8" i="103" s="1"/>
  <c r="AP7" i="103"/>
  <c r="AK7" i="103"/>
  <c r="AL7" i="103" s="1"/>
  <c r="AM7" i="103" s="1"/>
  <c r="AN7" i="103" s="1"/>
  <c r="AH7" i="103"/>
  <c r="AD7" i="103"/>
  <c r="AC7" i="103"/>
  <c r="AB7" i="103"/>
  <c r="Y7" i="103"/>
  <c r="Q7" i="103"/>
  <c r="T7" i="103" s="1"/>
  <c r="U7" i="103" s="1"/>
  <c r="V7" i="103" s="1"/>
  <c r="L7" i="103"/>
  <c r="K7" i="103"/>
  <c r="H7" i="103"/>
  <c r="M7" i="103" s="1"/>
  <c r="AP6" i="103"/>
  <c r="AM6" i="103"/>
  <c r="AN6" i="103" s="1"/>
  <c r="AK6" i="103"/>
  <c r="AL6" i="103" s="1"/>
  <c r="AH6" i="103"/>
  <c r="AD6" i="103"/>
  <c r="AC6" i="103"/>
  <c r="AB6" i="103"/>
  <c r="Y6" i="103"/>
  <c r="Q6" i="103"/>
  <c r="T6" i="103" s="1"/>
  <c r="U6" i="103" s="1"/>
  <c r="V6" i="103" s="1"/>
  <c r="W6" i="103" s="1"/>
  <c r="AO6" i="103" s="1"/>
  <c r="L6" i="103"/>
  <c r="K6" i="103"/>
  <c r="H6" i="103"/>
  <c r="M6" i="103" s="1"/>
  <c r="AP5" i="103"/>
  <c r="AK5" i="103"/>
  <c r="AL5" i="103" s="1"/>
  <c r="AM5" i="103" s="1"/>
  <c r="AN5" i="103" s="1"/>
  <c r="AH5" i="103"/>
  <c r="AD5" i="103"/>
  <c r="AC5" i="103"/>
  <c r="AB5" i="103"/>
  <c r="Y5" i="103"/>
  <c r="Q5" i="103"/>
  <c r="T5" i="103" s="1"/>
  <c r="U5" i="103" s="1"/>
  <c r="V5" i="103" s="1"/>
  <c r="L5" i="103"/>
  <c r="K5" i="103"/>
  <c r="H5" i="103"/>
  <c r="M5" i="103" s="1"/>
  <c r="AP4" i="103"/>
  <c r="AM4" i="103"/>
  <c r="AN4" i="103" s="1"/>
  <c r="AK4" i="103"/>
  <c r="AL4" i="103" s="1"/>
  <c r="AH4" i="103"/>
  <c r="AD4" i="103"/>
  <c r="AC4" i="103"/>
  <c r="AB4" i="103"/>
  <c r="Y4" i="103"/>
  <c r="Q4" i="103"/>
  <c r="T4" i="103" s="1"/>
  <c r="U4" i="103" s="1"/>
  <c r="V4" i="103" s="1"/>
  <c r="W4" i="103" s="1"/>
  <c r="AO4" i="103" s="1"/>
  <c r="L4" i="103"/>
  <c r="K4" i="103"/>
  <c r="H4" i="103"/>
  <c r="M4" i="103" s="1"/>
  <c r="AP3" i="103"/>
  <c r="AK3" i="103"/>
  <c r="AL3" i="103" s="1"/>
  <c r="AM3" i="103" s="1"/>
  <c r="AN3" i="103" s="1"/>
  <c r="AH3" i="103"/>
  <c r="AD3" i="103"/>
  <c r="AC3" i="103"/>
  <c r="AB3" i="103"/>
  <c r="Y3" i="103"/>
  <c r="Q3" i="103"/>
  <c r="T3" i="103" s="1"/>
  <c r="U3" i="103" s="1"/>
  <c r="V3" i="103" s="1"/>
  <c r="L3" i="103"/>
  <c r="K3" i="103"/>
  <c r="H3" i="103"/>
  <c r="M3" i="103" s="1"/>
  <c r="AP7" i="102"/>
  <c r="AH7" i="102"/>
  <c r="AK7" i="102" s="1"/>
  <c r="AL7" i="102" s="1"/>
  <c r="AM7" i="102" s="1"/>
  <c r="AN7" i="102" s="1"/>
  <c r="AD7" i="102"/>
  <c r="AC7" i="102"/>
  <c r="AB7" i="102"/>
  <c r="Y7" i="102"/>
  <c r="Q7" i="102"/>
  <c r="T7" i="102" s="1"/>
  <c r="U7" i="102" s="1"/>
  <c r="V7" i="102" s="1"/>
  <c r="W7" i="102" s="1"/>
  <c r="AO7" i="102" s="1"/>
  <c r="L7" i="102"/>
  <c r="K7" i="102"/>
  <c r="H7" i="102"/>
  <c r="M7" i="102" s="1"/>
  <c r="AP6" i="102"/>
  <c r="AH6" i="102"/>
  <c r="AK6" i="102" s="1"/>
  <c r="AL6" i="102" s="1"/>
  <c r="AM6" i="102" s="1"/>
  <c r="AN6" i="102" s="1"/>
  <c r="AD6" i="102"/>
  <c r="AC6" i="102"/>
  <c r="AB6" i="102"/>
  <c r="Y6" i="102"/>
  <c r="Q6" i="102"/>
  <c r="T6" i="102" s="1"/>
  <c r="U6" i="102" s="1"/>
  <c r="V6" i="102" s="1"/>
  <c r="W6" i="102" s="1"/>
  <c r="L6" i="102"/>
  <c r="K6" i="102"/>
  <c r="H6" i="102"/>
  <c r="M6" i="102" s="1"/>
  <c r="AP5" i="102"/>
  <c r="AH5" i="102"/>
  <c r="AK5" i="102" s="1"/>
  <c r="AL5" i="102" s="1"/>
  <c r="AM5" i="102" s="1"/>
  <c r="AN5" i="102" s="1"/>
  <c r="AD5" i="102"/>
  <c r="AC5" i="102"/>
  <c r="AB5" i="102"/>
  <c r="Y5" i="102"/>
  <c r="Q5" i="102"/>
  <c r="T5" i="102" s="1"/>
  <c r="U5" i="102" s="1"/>
  <c r="V5" i="102" s="1"/>
  <c r="W5" i="102" s="1"/>
  <c r="AO5" i="102" s="1"/>
  <c r="L5" i="102"/>
  <c r="K5" i="102"/>
  <c r="H5" i="102"/>
  <c r="M5" i="102" s="1"/>
  <c r="AP4" i="102"/>
  <c r="AH4" i="102"/>
  <c r="AK4" i="102" s="1"/>
  <c r="AL4" i="102" s="1"/>
  <c r="AM4" i="102" s="1"/>
  <c r="AN4" i="102" s="1"/>
  <c r="AD4" i="102"/>
  <c r="AC4" i="102"/>
  <c r="AB4" i="102"/>
  <c r="Y4" i="102"/>
  <c r="Q4" i="102"/>
  <c r="T4" i="102" s="1"/>
  <c r="U4" i="102" s="1"/>
  <c r="V4" i="102" s="1"/>
  <c r="W4" i="102" s="1"/>
  <c r="L4" i="102"/>
  <c r="K4" i="102"/>
  <c r="H4" i="102"/>
  <c r="M4" i="102" s="1"/>
  <c r="AP3" i="102"/>
  <c r="AH3" i="102"/>
  <c r="AK3" i="102" s="1"/>
  <c r="AL3" i="102" s="1"/>
  <c r="AM3" i="102" s="1"/>
  <c r="AN3" i="102" s="1"/>
  <c r="AD3" i="102"/>
  <c r="AC3" i="102"/>
  <c r="AB3" i="102"/>
  <c r="Y3" i="102"/>
  <c r="Q3" i="102"/>
  <c r="T3" i="102" s="1"/>
  <c r="U3" i="102" s="1"/>
  <c r="V3" i="102" s="1"/>
  <c r="W3" i="102" s="1"/>
  <c r="AO3" i="102" s="1"/>
  <c r="L3" i="102"/>
  <c r="K3" i="102"/>
  <c r="H3" i="102"/>
  <c r="M3" i="102" s="1"/>
  <c r="AP39" i="101"/>
  <c r="AH39" i="101"/>
  <c r="AK39" i="101" s="1"/>
  <c r="AL39" i="101" s="1"/>
  <c r="AM39" i="101" s="1"/>
  <c r="AN39" i="101" s="1"/>
  <c r="AD39" i="101"/>
  <c r="AC39" i="101"/>
  <c r="AB39" i="101"/>
  <c r="Y39" i="101"/>
  <c r="Q39" i="101"/>
  <c r="T39" i="101" s="1"/>
  <c r="U39" i="101" s="1"/>
  <c r="V39" i="101" s="1"/>
  <c r="W39" i="101" s="1"/>
  <c r="AO39" i="101" s="1"/>
  <c r="L39" i="101"/>
  <c r="K39" i="101"/>
  <c r="H39" i="101"/>
  <c r="M39" i="101" s="1"/>
  <c r="AP38" i="101"/>
  <c r="AH38" i="101"/>
  <c r="AK38" i="101" s="1"/>
  <c r="AL38" i="101" s="1"/>
  <c r="AM38" i="101" s="1"/>
  <c r="AN38" i="101" s="1"/>
  <c r="AD38" i="101"/>
  <c r="AC38" i="101"/>
  <c r="AB38" i="101"/>
  <c r="Y38" i="101"/>
  <c r="Q38" i="101"/>
  <c r="T38" i="101" s="1"/>
  <c r="U38" i="101" s="1"/>
  <c r="V38" i="101" s="1"/>
  <c r="W38" i="101" s="1"/>
  <c r="L38" i="101"/>
  <c r="K38" i="101"/>
  <c r="H38" i="101"/>
  <c r="M38" i="101" s="1"/>
  <c r="AP37" i="101"/>
  <c r="AH37" i="101"/>
  <c r="AK37" i="101" s="1"/>
  <c r="AL37" i="101" s="1"/>
  <c r="AM37" i="101" s="1"/>
  <c r="AN37" i="101" s="1"/>
  <c r="AD37" i="101"/>
  <c r="AC37" i="101"/>
  <c r="AB37" i="101"/>
  <c r="Y37" i="101"/>
  <c r="Q37" i="101"/>
  <c r="T37" i="101" s="1"/>
  <c r="U37" i="101" s="1"/>
  <c r="V37" i="101" s="1"/>
  <c r="W37" i="101" s="1"/>
  <c r="AO37" i="101" s="1"/>
  <c r="L37" i="101"/>
  <c r="K37" i="101"/>
  <c r="H37" i="101"/>
  <c r="M37" i="101" s="1"/>
  <c r="AP36" i="101"/>
  <c r="AH36" i="101"/>
  <c r="AK36" i="101" s="1"/>
  <c r="AL36" i="101" s="1"/>
  <c r="AM36" i="101" s="1"/>
  <c r="AN36" i="101" s="1"/>
  <c r="AD36" i="101"/>
  <c r="AC36" i="101"/>
  <c r="AB36" i="101"/>
  <c r="Y36" i="101"/>
  <c r="Q36" i="101"/>
  <c r="T36" i="101" s="1"/>
  <c r="U36" i="101" s="1"/>
  <c r="V36" i="101" s="1"/>
  <c r="W36" i="101" s="1"/>
  <c r="L36" i="101"/>
  <c r="K36" i="101"/>
  <c r="H36" i="101"/>
  <c r="M36" i="101" s="1"/>
  <c r="AP35" i="101"/>
  <c r="AH35" i="101"/>
  <c r="AK35" i="101" s="1"/>
  <c r="AL35" i="101" s="1"/>
  <c r="AM35" i="101" s="1"/>
  <c r="AN35" i="101" s="1"/>
  <c r="AD35" i="101"/>
  <c r="AC35" i="101"/>
  <c r="AB35" i="101"/>
  <c r="Y35" i="101"/>
  <c r="Q35" i="101"/>
  <c r="T35" i="101" s="1"/>
  <c r="U35" i="101" s="1"/>
  <c r="V35" i="101" s="1"/>
  <c r="W35" i="101" s="1"/>
  <c r="AO35" i="101" s="1"/>
  <c r="L35" i="101"/>
  <c r="K35" i="101"/>
  <c r="H35" i="101"/>
  <c r="M35" i="101" s="1"/>
  <c r="AP34" i="101"/>
  <c r="AH34" i="101"/>
  <c r="AK34" i="101" s="1"/>
  <c r="AL34" i="101" s="1"/>
  <c r="AM34" i="101" s="1"/>
  <c r="AN34" i="101" s="1"/>
  <c r="AD34" i="101"/>
  <c r="AC34" i="101"/>
  <c r="AB34" i="101"/>
  <c r="Y34" i="101"/>
  <c r="Q34" i="101"/>
  <c r="T34" i="101" s="1"/>
  <c r="U34" i="101" s="1"/>
  <c r="V34" i="101" s="1"/>
  <c r="W34" i="101" s="1"/>
  <c r="L34" i="101"/>
  <c r="K34" i="101"/>
  <c r="H34" i="101"/>
  <c r="M34" i="101" s="1"/>
  <c r="AP33" i="101"/>
  <c r="AH33" i="101"/>
  <c r="AK33" i="101" s="1"/>
  <c r="AL33" i="101" s="1"/>
  <c r="AM33" i="101" s="1"/>
  <c r="AN33" i="101" s="1"/>
  <c r="AD33" i="101"/>
  <c r="AC33" i="101"/>
  <c r="AB33" i="101"/>
  <c r="Y33" i="101"/>
  <c r="Q33" i="101"/>
  <c r="T33" i="101" s="1"/>
  <c r="U33" i="101" s="1"/>
  <c r="V33" i="101" s="1"/>
  <c r="W33" i="101" s="1"/>
  <c r="AO33" i="101" s="1"/>
  <c r="L33" i="101"/>
  <c r="K33" i="101"/>
  <c r="H33" i="101"/>
  <c r="M33" i="101" s="1"/>
  <c r="AP32" i="101"/>
  <c r="AH32" i="101"/>
  <c r="AK32" i="101" s="1"/>
  <c r="AL32" i="101" s="1"/>
  <c r="AM32" i="101" s="1"/>
  <c r="AN32" i="101" s="1"/>
  <c r="AD32" i="101"/>
  <c r="AC32" i="101"/>
  <c r="AB32" i="101"/>
  <c r="Y32" i="101"/>
  <c r="Q32" i="101"/>
  <c r="T32" i="101" s="1"/>
  <c r="U32" i="101" s="1"/>
  <c r="V32" i="101" s="1"/>
  <c r="W32" i="101" s="1"/>
  <c r="L32" i="101"/>
  <c r="K32" i="101"/>
  <c r="H32" i="101"/>
  <c r="M32" i="101" s="1"/>
  <c r="AP31" i="101"/>
  <c r="AH31" i="101"/>
  <c r="AK31" i="101" s="1"/>
  <c r="AL31" i="101" s="1"/>
  <c r="AM31" i="101" s="1"/>
  <c r="AN31" i="101" s="1"/>
  <c r="AD31" i="101"/>
  <c r="AC31" i="101"/>
  <c r="AB31" i="101"/>
  <c r="Y31" i="101"/>
  <c r="Q31" i="101"/>
  <c r="T31" i="101" s="1"/>
  <c r="U31" i="101" s="1"/>
  <c r="V31" i="101" s="1"/>
  <c r="W31" i="101" s="1"/>
  <c r="AO31" i="101" s="1"/>
  <c r="L31" i="101"/>
  <c r="K31" i="101"/>
  <c r="H31" i="101"/>
  <c r="M31" i="101" s="1"/>
  <c r="AP29" i="101"/>
  <c r="AM29" i="101"/>
  <c r="AN29" i="101" s="1"/>
  <c r="AL29" i="101"/>
  <c r="AK29" i="101"/>
  <c r="AH29" i="101"/>
  <c r="AD29" i="101"/>
  <c r="AC29" i="101"/>
  <c r="AB29" i="101"/>
  <c r="Y29" i="101"/>
  <c r="Q29" i="101"/>
  <c r="T29" i="101" s="1"/>
  <c r="U29" i="101" s="1"/>
  <c r="V29" i="101" s="1"/>
  <c r="W29" i="101" s="1"/>
  <c r="AO29" i="101" s="1"/>
  <c r="L29" i="101"/>
  <c r="K29" i="101"/>
  <c r="H29" i="101"/>
  <c r="M29" i="101" s="1"/>
  <c r="AP28" i="101"/>
  <c r="AM28" i="101"/>
  <c r="AN28" i="101" s="1"/>
  <c r="AL28" i="101"/>
  <c r="AK28" i="101"/>
  <c r="AH28" i="101"/>
  <c r="AD28" i="101"/>
  <c r="AC28" i="101"/>
  <c r="AB28" i="101"/>
  <c r="Y28" i="101"/>
  <c r="Q28" i="101"/>
  <c r="T28" i="101" s="1"/>
  <c r="U28" i="101" s="1"/>
  <c r="V28" i="101" s="1"/>
  <c r="W28" i="101" s="1"/>
  <c r="AO28" i="101" s="1"/>
  <c r="L28" i="101"/>
  <c r="K28" i="101"/>
  <c r="H28" i="101"/>
  <c r="M28" i="101" s="1"/>
  <c r="AP27" i="101"/>
  <c r="AM27" i="101"/>
  <c r="AN27" i="101" s="1"/>
  <c r="AL27" i="101"/>
  <c r="AK27" i="101"/>
  <c r="AH27" i="101"/>
  <c r="AD27" i="101"/>
  <c r="AC27" i="101"/>
  <c r="AB27" i="101"/>
  <c r="Y27" i="101"/>
  <c r="Q27" i="101"/>
  <c r="T27" i="101" s="1"/>
  <c r="U27" i="101" s="1"/>
  <c r="V27" i="101" s="1"/>
  <c r="W27" i="101" s="1"/>
  <c r="AO27" i="101" s="1"/>
  <c r="L27" i="101"/>
  <c r="K27" i="101"/>
  <c r="H27" i="101"/>
  <c r="M27" i="101" s="1"/>
  <c r="AP26" i="101"/>
  <c r="AM26" i="101"/>
  <c r="AN26" i="101" s="1"/>
  <c r="AL26" i="101"/>
  <c r="AK26" i="101"/>
  <c r="AH26" i="101"/>
  <c r="AD26" i="101"/>
  <c r="AC26" i="101"/>
  <c r="AB26" i="101"/>
  <c r="Y26" i="101"/>
  <c r="Q26" i="101"/>
  <c r="T26" i="101" s="1"/>
  <c r="U26" i="101" s="1"/>
  <c r="V26" i="101" s="1"/>
  <c r="W26" i="101" s="1"/>
  <c r="AO26" i="101" s="1"/>
  <c r="L26" i="101"/>
  <c r="K26" i="101"/>
  <c r="H26" i="101"/>
  <c r="M26" i="101" s="1"/>
  <c r="AP25" i="101"/>
  <c r="AM25" i="101"/>
  <c r="AN25" i="101" s="1"/>
  <c r="AL25" i="101"/>
  <c r="AK25" i="101"/>
  <c r="AH25" i="101"/>
  <c r="AD25" i="101"/>
  <c r="AC25" i="101"/>
  <c r="AB25" i="101"/>
  <c r="Y25" i="101"/>
  <c r="Q25" i="101"/>
  <c r="T25" i="101" s="1"/>
  <c r="U25" i="101" s="1"/>
  <c r="V25" i="101" s="1"/>
  <c r="W25" i="101" s="1"/>
  <c r="AO25" i="101" s="1"/>
  <c r="L25" i="101"/>
  <c r="K25" i="101"/>
  <c r="H25" i="101"/>
  <c r="M25" i="101" s="1"/>
  <c r="AP24" i="101"/>
  <c r="AH24" i="101"/>
  <c r="AK24" i="101" s="1"/>
  <c r="AL24" i="101" s="1"/>
  <c r="AM24" i="101" s="1"/>
  <c r="AN24" i="101" s="1"/>
  <c r="AD24" i="101"/>
  <c r="AC24" i="101"/>
  <c r="AB24" i="101"/>
  <c r="Y24" i="101"/>
  <c r="Q24" i="101"/>
  <c r="T24" i="101" s="1"/>
  <c r="U24" i="101" s="1"/>
  <c r="V24" i="101" s="1"/>
  <c r="W24" i="101" s="1"/>
  <c r="AO24" i="101" s="1"/>
  <c r="L24" i="101"/>
  <c r="K24" i="101"/>
  <c r="H24" i="101"/>
  <c r="M24" i="101" s="1"/>
  <c r="AP23" i="101"/>
  <c r="AH23" i="101"/>
  <c r="AK23" i="101" s="1"/>
  <c r="AL23" i="101" s="1"/>
  <c r="AM23" i="101" s="1"/>
  <c r="AN23" i="101" s="1"/>
  <c r="AD23" i="101"/>
  <c r="AC23" i="101"/>
  <c r="AB23" i="101"/>
  <c r="Y23" i="101"/>
  <c r="Q23" i="101"/>
  <c r="T23" i="101" s="1"/>
  <c r="U23" i="101" s="1"/>
  <c r="V23" i="101" s="1"/>
  <c r="W23" i="101" s="1"/>
  <c r="AO23" i="101" s="1"/>
  <c r="L23" i="101"/>
  <c r="K23" i="101"/>
  <c r="H23" i="101"/>
  <c r="M23" i="101" s="1"/>
  <c r="AP22" i="101"/>
  <c r="AH22" i="101"/>
  <c r="AK22" i="101" s="1"/>
  <c r="AL22" i="101" s="1"/>
  <c r="AM22" i="101" s="1"/>
  <c r="AN22" i="101" s="1"/>
  <c r="AD22" i="101"/>
  <c r="AC22" i="101"/>
  <c r="AB22" i="101"/>
  <c r="Y22" i="101"/>
  <c r="Q22" i="101"/>
  <c r="T22" i="101" s="1"/>
  <c r="U22" i="101" s="1"/>
  <c r="V22" i="101" s="1"/>
  <c r="W22" i="101" s="1"/>
  <c r="AO22" i="101" s="1"/>
  <c r="L22" i="101"/>
  <c r="K22" i="101"/>
  <c r="H22" i="101"/>
  <c r="M22" i="101" s="1"/>
  <c r="AP21" i="101"/>
  <c r="AH21" i="101"/>
  <c r="AK21" i="101" s="1"/>
  <c r="AL21" i="101" s="1"/>
  <c r="AM21" i="101" s="1"/>
  <c r="AN21" i="101" s="1"/>
  <c r="AD21" i="101"/>
  <c r="AC21" i="101"/>
  <c r="AB21" i="101"/>
  <c r="Y21" i="101"/>
  <c r="Q21" i="101"/>
  <c r="T21" i="101" s="1"/>
  <c r="U21" i="101" s="1"/>
  <c r="V21" i="101" s="1"/>
  <c r="W21" i="101" s="1"/>
  <c r="AO21" i="101" s="1"/>
  <c r="L21" i="101"/>
  <c r="K21" i="101"/>
  <c r="H21" i="101"/>
  <c r="M21" i="101" s="1"/>
  <c r="AP20" i="101"/>
  <c r="AH20" i="101"/>
  <c r="AK20" i="101" s="1"/>
  <c r="AL20" i="101" s="1"/>
  <c r="AM20" i="101" s="1"/>
  <c r="AN20" i="101" s="1"/>
  <c r="AD20" i="101"/>
  <c r="AC20" i="101"/>
  <c r="AB20" i="101"/>
  <c r="Y20" i="101"/>
  <c r="Q20" i="101"/>
  <c r="T20" i="101" s="1"/>
  <c r="U20" i="101" s="1"/>
  <c r="V20" i="101" s="1"/>
  <c r="W20" i="101" s="1"/>
  <c r="AO20" i="101" s="1"/>
  <c r="L20" i="101"/>
  <c r="K20" i="101"/>
  <c r="H20" i="101"/>
  <c r="M20" i="101" s="1"/>
  <c r="AP18" i="101"/>
  <c r="AH18" i="101"/>
  <c r="AK18" i="101" s="1"/>
  <c r="AL18" i="101" s="1"/>
  <c r="AM18" i="101" s="1"/>
  <c r="AN18" i="101" s="1"/>
  <c r="AD18" i="101"/>
  <c r="AC18" i="101"/>
  <c r="AB18" i="101"/>
  <c r="Y18" i="101"/>
  <c r="Q18" i="101"/>
  <c r="T18" i="101" s="1"/>
  <c r="U18" i="101" s="1"/>
  <c r="V18" i="101" s="1"/>
  <c r="W18" i="101" s="1"/>
  <c r="AO18" i="101" s="1"/>
  <c r="L18" i="101"/>
  <c r="K18" i="101"/>
  <c r="H18" i="101"/>
  <c r="M18" i="101" s="1"/>
  <c r="AP17" i="101"/>
  <c r="AK17" i="101"/>
  <c r="AL17" i="101" s="1"/>
  <c r="AM17" i="101" s="1"/>
  <c r="AN17" i="101" s="1"/>
  <c r="AH17" i="101"/>
  <c r="AD17" i="101"/>
  <c r="AC17" i="101"/>
  <c r="AB17" i="101"/>
  <c r="Y17" i="101"/>
  <c r="Q17" i="101"/>
  <c r="T17" i="101" s="1"/>
  <c r="U17" i="101" s="1"/>
  <c r="V17" i="101" s="1"/>
  <c r="W17" i="101" s="1"/>
  <c r="L17" i="101"/>
  <c r="K17" i="101"/>
  <c r="H17" i="101"/>
  <c r="M17" i="101" s="1"/>
  <c r="AP16" i="101"/>
  <c r="AK16" i="101"/>
  <c r="AL16" i="101" s="1"/>
  <c r="AM16" i="101" s="1"/>
  <c r="AN16" i="101" s="1"/>
  <c r="AH16" i="101"/>
  <c r="AD16" i="101"/>
  <c r="AC16" i="101"/>
  <c r="AB16" i="101"/>
  <c r="Y16" i="101"/>
  <c r="Q16" i="101"/>
  <c r="T16" i="101" s="1"/>
  <c r="U16" i="101" s="1"/>
  <c r="V16" i="101" s="1"/>
  <c r="W16" i="101" s="1"/>
  <c r="L16" i="101"/>
  <c r="K16" i="101"/>
  <c r="H16" i="101"/>
  <c r="M16" i="101" s="1"/>
  <c r="AP15" i="101"/>
  <c r="AK15" i="101"/>
  <c r="AL15" i="101" s="1"/>
  <c r="AM15" i="101" s="1"/>
  <c r="AN15" i="101" s="1"/>
  <c r="AH15" i="101"/>
  <c r="AD15" i="101"/>
  <c r="AC15" i="101"/>
  <c r="AB15" i="101"/>
  <c r="Y15" i="101"/>
  <c r="Q15" i="101"/>
  <c r="T15" i="101" s="1"/>
  <c r="U15" i="101" s="1"/>
  <c r="V15" i="101" s="1"/>
  <c r="W15" i="101" s="1"/>
  <c r="AO15" i="101" s="1"/>
  <c r="L15" i="101"/>
  <c r="K15" i="101"/>
  <c r="H15" i="101"/>
  <c r="M15" i="101" s="1"/>
  <c r="AP14" i="101"/>
  <c r="AK14" i="101"/>
  <c r="AL14" i="101" s="1"/>
  <c r="AM14" i="101" s="1"/>
  <c r="AN14" i="101" s="1"/>
  <c r="AH14" i="101"/>
  <c r="AD14" i="101"/>
  <c r="AC14" i="101"/>
  <c r="AB14" i="101"/>
  <c r="Y14" i="101"/>
  <c r="Q14" i="101"/>
  <c r="T14" i="101" s="1"/>
  <c r="U14" i="101" s="1"/>
  <c r="V14" i="101" s="1"/>
  <c r="W14" i="101" s="1"/>
  <c r="AO14" i="101" s="1"/>
  <c r="L14" i="101"/>
  <c r="K14" i="101"/>
  <c r="H14" i="101"/>
  <c r="M14" i="101" s="1"/>
  <c r="AP13" i="101"/>
  <c r="AK13" i="101"/>
  <c r="AL13" i="101" s="1"/>
  <c r="AM13" i="101" s="1"/>
  <c r="AN13" i="101" s="1"/>
  <c r="AH13" i="101"/>
  <c r="AD13" i="101"/>
  <c r="AC13" i="101"/>
  <c r="AB13" i="101"/>
  <c r="Y13" i="101"/>
  <c r="Q13" i="101"/>
  <c r="T13" i="101" s="1"/>
  <c r="U13" i="101" s="1"/>
  <c r="V13" i="101" s="1"/>
  <c r="W13" i="101" s="1"/>
  <c r="L13" i="101"/>
  <c r="K13" i="101"/>
  <c r="H13" i="101"/>
  <c r="M13" i="101" s="1"/>
  <c r="AP12" i="101"/>
  <c r="AK12" i="101"/>
  <c r="AL12" i="101" s="1"/>
  <c r="AM12" i="101" s="1"/>
  <c r="AN12" i="101" s="1"/>
  <c r="AH12" i="101"/>
  <c r="AD12" i="101"/>
  <c r="AC12" i="101"/>
  <c r="AB12" i="101"/>
  <c r="Y12" i="101"/>
  <c r="Q12" i="101"/>
  <c r="T12" i="101" s="1"/>
  <c r="U12" i="101" s="1"/>
  <c r="V12" i="101" s="1"/>
  <c r="W12" i="101" s="1"/>
  <c r="L12" i="101"/>
  <c r="K12" i="101"/>
  <c r="H12" i="101"/>
  <c r="M12" i="101" s="1"/>
  <c r="AP11" i="101"/>
  <c r="AK11" i="101"/>
  <c r="AL11" i="101" s="1"/>
  <c r="AM11" i="101" s="1"/>
  <c r="AN11" i="101" s="1"/>
  <c r="AH11" i="101"/>
  <c r="AD11" i="101"/>
  <c r="AC11" i="101"/>
  <c r="AB11" i="101"/>
  <c r="Y11" i="101"/>
  <c r="Q11" i="101"/>
  <c r="T11" i="101" s="1"/>
  <c r="U11" i="101" s="1"/>
  <c r="V11" i="101" s="1"/>
  <c r="W11" i="101" s="1"/>
  <c r="AO11" i="101" s="1"/>
  <c r="L11" i="101"/>
  <c r="K11" i="101"/>
  <c r="H11" i="101"/>
  <c r="M11" i="101" s="1"/>
  <c r="AP10" i="101"/>
  <c r="AK10" i="101"/>
  <c r="AL10" i="101" s="1"/>
  <c r="AM10" i="101" s="1"/>
  <c r="AN10" i="101" s="1"/>
  <c r="AH10" i="101"/>
  <c r="AD10" i="101"/>
  <c r="AC10" i="101"/>
  <c r="AB10" i="101"/>
  <c r="Y10" i="101"/>
  <c r="Q10" i="101"/>
  <c r="T10" i="101" s="1"/>
  <c r="U10" i="101" s="1"/>
  <c r="V10" i="101" s="1"/>
  <c r="W10" i="101" s="1"/>
  <c r="AO10" i="101" s="1"/>
  <c r="L10" i="101"/>
  <c r="K10" i="101"/>
  <c r="H10" i="101"/>
  <c r="M10" i="101" s="1"/>
  <c r="AP9" i="101"/>
  <c r="AK9" i="101"/>
  <c r="AL9" i="101" s="1"/>
  <c r="AM9" i="101" s="1"/>
  <c r="AN9" i="101" s="1"/>
  <c r="AH9" i="101"/>
  <c r="AD9" i="101"/>
  <c r="AC9" i="101"/>
  <c r="AB9" i="101"/>
  <c r="Y9" i="101"/>
  <c r="Q9" i="101"/>
  <c r="T9" i="101" s="1"/>
  <c r="U9" i="101" s="1"/>
  <c r="V9" i="101" s="1"/>
  <c r="W9" i="101" s="1"/>
  <c r="L9" i="101"/>
  <c r="K9" i="101"/>
  <c r="H9" i="101"/>
  <c r="M9" i="101" s="1"/>
  <c r="AP8" i="101"/>
  <c r="AH8" i="101"/>
  <c r="AK8" i="101" s="1"/>
  <c r="AL8" i="101" s="1"/>
  <c r="AM8" i="101" s="1"/>
  <c r="AN8" i="101" s="1"/>
  <c r="AD8" i="101"/>
  <c r="AC8" i="101"/>
  <c r="AB8" i="101"/>
  <c r="Y8" i="101"/>
  <c r="Q8" i="101"/>
  <c r="T8" i="101" s="1"/>
  <c r="U8" i="101" s="1"/>
  <c r="V8" i="101" s="1"/>
  <c r="W8" i="101" s="1"/>
  <c r="AO8" i="101" s="1"/>
  <c r="L8" i="101"/>
  <c r="K8" i="101"/>
  <c r="H8" i="101"/>
  <c r="M8" i="101" s="1"/>
  <c r="AP7" i="101"/>
  <c r="AH7" i="101"/>
  <c r="AK7" i="101" s="1"/>
  <c r="AL7" i="101" s="1"/>
  <c r="AM7" i="101" s="1"/>
  <c r="AN7" i="101" s="1"/>
  <c r="AD7" i="101"/>
  <c r="AC7" i="101"/>
  <c r="AB7" i="101"/>
  <c r="Y7" i="101"/>
  <c r="Q7" i="101"/>
  <c r="T7" i="101" s="1"/>
  <c r="U7" i="101" s="1"/>
  <c r="V7" i="101" s="1"/>
  <c r="W7" i="101" s="1"/>
  <c r="AO7" i="101" s="1"/>
  <c r="L7" i="101"/>
  <c r="K7" i="101"/>
  <c r="H7" i="101"/>
  <c r="M7" i="101" s="1"/>
  <c r="AP6" i="101"/>
  <c r="AH6" i="101"/>
  <c r="AK6" i="101" s="1"/>
  <c r="AL6" i="101" s="1"/>
  <c r="AM6" i="101" s="1"/>
  <c r="AN6" i="101" s="1"/>
  <c r="AD6" i="101"/>
  <c r="AC6" i="101"/>
  <c r="AB6" i="101"/>
  <c r="Y6" i="101"/>
  <c r="Q6" i="101"/>
  <c r="T6" i="101" s="1"/>
  <c r="U6" i="101" s="1"/>
  <c r="V6" i="101" s="1"/>
  <c r="W6" i="101" s="1"/>
  <c r="AO6" i="101" s="1"/>
  <c r="L6" i="101"/>
  <c r="K6" i="101"/>
  <c r="H6" i="101"/>
  <c r="M6" i="101" s="1"/>
  <c r="AP5" i="101"/>
  <c r="AH5" i="101"/>
  <c r="AK5" i="101" s="1"/>
  <c r="AL5" i="101" s="1"/>
  <c r="AM5" i="101" s="1"/>
  <c r="AN5" i="101" s="1"/>
  <c r="AD5" i="101"/>
  <c r="AC5" i="101"/>
  <c r="AB5" i="101"/>
  <c r="Y5" i="101"/>
  <c r="Q5" i="101"/>
  <c r="T5" i="101" s="1"/>
  <c r="U5" i="101" s="1"/>
  <c r="V5" i="101" s="1"/>
  <c r="W5" i="101" s="1"/>
  <c r="AO5" i="101" s="1"/>
  <c r="L5" i="101"/>
  <c r="K5" i="101"/>
  <c r="H5" i="101"/>
  <c r="M5" i="101" s="1"/>
  <c r="AP4" i="101"/>
  <c r="AH4" i="101"/>
  <c r="AK4" i="101" s="1"/>
  <c r="AL4" i="101" s="1"/>
  <c r="AM4" i="101" s="1"/>
  <c r="AN4" i="101" s="1"/>
  <c r="AD4" i="101"/>
  <c r="AC4" i="101"/>
  <c r="AB4" i="101"/>
  <c r="Y4" i="101"/>
  <c r="Q4" i="101"/>
  <c r="T4" i="101" s="1"/>
  <c r="U4" i="101" s="1"/>
  <c r="V4" i="101" s="1"/>
  <c r="W4" i="101" s="1"/>
  <c r="AO4" i="101" s="1"/>
  <c r="L4" i="101"/>
  <c r="K4" i="101"/>
  <c r="H4" i="101"/>
  <c r="M4" i="101" s="1"/>
  <c r="AP3" i="101"/>
  <c r="AH3" i="101"/>
  <c r="AK3" i="101" s="1"/>
  <c r="AL3" i="101" s="1"/>
  <c r="AM3" i="101" s="1"/>
  <c r="AN3" i="101" s="1"/>
  <c r="AD3" i="101"/>
  <c r="AC3" i="101"/>
  <c r="AB3" i="101"/>
  <c r="Y3" i="101"/>
  <c r="Q3" i="101"/>
  <c r="T3" i="101" s="1"/>
  <c r="U3" i="101" s="1"/>
  <c r="V3" i="101" s="1"/>
  <c r="W3" i="101" s="1"/>
  <c r="AO3" i="101" s="1"/>
  <c r="L3" i="101"/>
  <c r="K3" i="101"/>
  <c r="H3" i="101"/>
  <c r="M3" i="101" s="1"/>
  <c r="AK28" i="94"/>
  <c r="AL28" i="94" s="1"/>
  <c r="AM28" i="94" s="1"/>
  <c r="AN28" i="94" s="1"/>
  <c r="AH28" i="94"/>
  <c r="AD28" i="94"/>
  <c r="AC28" i="94"/>
  <c r="AB28" i="94"/>
  <c r="Y28" i="94"/>
  <c r="Q28" i="94"/>
  <c r="T28" i="94" s="1"/>
  <c r="U28" i="94" s="1"/>
  <c r="V28" i="94" s="1"/>
  <c r="W28" i="94" s="1"/>
  <c r="M28" i="94"/>
  <c r="L28" i="94"/>
  <c r="K28" i="94"/>
  <c r="H28" i="94"/>
  <c r="AH27" i="94"/>
  <c r="AK27" i="94" s="1"/>
  <c r="AL27" i="94" s="1"/>
  <c r="AM27" i="94" s="1"/>
  <c r="AN27" i="94" s="1"/>
  <c r="AD27" i="94"/>
  <c r="AC27" i="94"/>
  <c r="AB27" i="94"/>
  <c r="Y27" i="94"/>
  <c r="Q27" i="94"/>
  <c r="T27" i="94" s="1"/>
  <c r="U27" i="94" s="1"/>
  <c r="V27" i="94" s="1"/>
  <c r="W27" i="94" s="1"/>
  <c r="L27" i="94"/>
  <c r="K27" i="94"/>
  <c r="H27" i="94"/>
  <c r="M27" i="94" s="1"/>
  <c r="AK26" i="94"/>
  <c r="AL26" i="94" s="1"/>
  <c r="AM26" i="94" s="1"/>
  <c r="AN26" i="94" s="1"/>
  <c r="AH26" i="94"/>
  <c r="AD26" i="94"/>
  <c r="AC26" i="94"/>
  <c r="AB26" i="94"/>
  <c r="Y26" i="94"/>
  <c r="Q26" i="94"/>
  <c r="T26" i="94" s="1"/>
  <c r="U26" i="94" s="1"/>
  <c r="V26" i="94" s="1"/>
  <c r="W26" i="94" s="1"/>
  <c r="L26" i="94"/>
  <c r="K26" i="94"/>
  <c r="H26" i="94"/>
  <c r="M26" i="94" s="1"/>
  <c r="AK25" i="94"/>
  <c r="AL25" i="94" s="1"/>
  <c r="AM25" i="94" s="1"/>
  <c r="AN25" i="94" s="1"/>
  <c r="AH25" i="94"/>
  <c r="AD25" i="94"/>
  <c r="AC25" i="94"/>
  <c r="AB25" i="94"/>
  <c r="Y25" i="94"/>
  <c r="Q25" i="94"/>
  <c r="T25" i="94" s="1"/>
  <c r="U25" i="94" s="1"/>
  <c r="V25" i="94" s="1"/>
  <c r="W25" i="94" s="1"/>
  <c r="L25" i="94"/>
  <c r="K25" i="94"/>
  <c r="H25" i="94"/>
  <c r="M25" i="94" s="1"/>
  <c r="AK23" i="94"/>
  <c r="AL23" i="94" s="1"/>
  <c r="AM23" i="94" s="1"/>
  <c r="AN23" i="94" s="1"/>
  <c r="AH23" i="94"/>
  <c r="AD23" i="94"/>
  <c r="AC23" i="94"/>
  <c r="AB23" i="94"/>
  <c r="Y23" i="94"/>
  <c r="Q23" i="94"/>
  <c r="T23" i="94" s="1"/>
  <c r="U23" i="94" s="1"/>
  <c r="V23" i="94" s="1"/>
  <c r="W23" i="94" s="1"/>
  <c r="L23" i="94"/>
  <c r="K23" i="94"/>
  <c r="H23" i="94"/>
  <c r="M23" i="94" s="1"/>
  <c r="AK22" i="94"/>
  <c r="AL22" i="94" s="1"/>
  <c r="AM22" i="94" s="1"/>
  <c r="AN22" i="94" s="1"/>
  <c r="AH22" i="94"/>
  <c r="AD22" i="94"/>
  <c r="AC22" i="94"/>
  <c r="AB22" i="94"/>
  <c r="Y22" i="94"/>
  <c r="Q22" i="94"/>
  <c r="T22" i="94" s="1"/>
  <c r="U22" i="94" s="1"/>
  <c r="V22" i="94" s="1"/>
  <c r="W22" i="94" s="1"/>
  <c r="L22" i="94"/>
  <c r="K22" i="94"/>
  <c r="H22" i="94"/>
  <c r="M22" i="94" s="1"/>
  <c r="AK21" i="94"/>
  <c r="AL21" i="94" s="1"/>
  <c r="AM21" i="94" s="1"/>
  <c r="AN21" i="94" s="1"/>
  <c r="AH21" i="94"/>
  <c r="AD21" i="94"/>
  <c r="AC21" i="94"/>
  <c r="AB21" i="94"/>
  <c r="Y21" i="94"/>
  <c r="Q21" i="94"/>
  <c r="T21" i="94" s="1"/>
  <c r="U21" i="94" s="1"/>
  <c r="V21" i="94" s="1"/>
  <c r="W21" i="94" s="1"/>
  <c r="L21" i="94"/>
  <c r="K21" i="94"/>
  <c r="H21" i="94"/>
  <c r="M21" i="94" s="1"/>
  <c r="AK20" i="94"/>
  <c r="AL20" i="94" s="1"/>
  <c r="AM20" i="94" s="1"/>
  <c r="AN20" i="94" s="1"/>
  <c r="AH20" i="94"/>
  <c r="AD20" i="94"/>
  <c r="AC20" i="94"/>
  <c r="AB20" i="94"/>
  <c r="Y20" i="94"/>
  <c r="Q20" i="94"/>
  <c r="T20" i="94" s="1"/>
  <c r="U20" i="94" s="1"/>
  <c r="V20" i="94" s="1"/>
  <c r="W20" i="94" s="1"/>
  <c r="L20" i="94"/>
  <c r="K20" i="94"/>
  <c r="H20" i="94"/>
  <c r="M20" i="94" s="1"/>
  <c r="AK19" i="94"/>
  <c r="AL19" i="94" s="1"/>
  <c r="AM19" i="94" s="1"/>
  <c r="AN19" i="94" s="1"/>
  <c r="AH19" i="94"/>
  <c r="AD19" i="94"/>
  <c r="AC19" i="94"/>
  <c r="AB19" i="94"/>
  <c r="Y19" i="94"/>
  <c r="Q19" i="94"/>
  <c r="T19" i="94" s="1"/>
  <c r="U19" i="94" s="1"/>
  <c r="V19" i="94" s="1"/>
  <c r="W19" i="94" s="1"/>
  <c r="L19" i="94"/>
  <c r="K19" i="94"/>
  <c r="H19" i="94"/>
  <c r="M19" i="94" s="1"/>
  <c r="AK18" i="94"/>
  <c r="AL18" i="94" s="1"/>
  <c r="AM18" i="94" s="1"/>
  <c r="AN18" i="94" s="1"/>
  <c r="AH18" i="94"/>
  <c r="AD18" i="94"/>
  <c r="AC18" i="94"/>
  <c r="AB18" i="94"/>
  <c r="Y18" i="94"/>
  <c r="Q18" i="94"/>
  <c r="T18" i="94" s="1"/>
  <c r="U18" i="94" s="1"/>
  <c r="V18" i="94" s="1"/>
  <c r="W18" i="94" s="1"/>
  <c r="L18" i="94"/>
  <c r="K18" i="94"/>
  <c r="H18" i="94"/>
  <c r="M18" i="94" s="1"/>
  <c r="AK16" i="94"/>
  <c r="AL16" i="94" s="1"/>
  <c r="AM16" i="94" s="1"/>
  <c r="AN16" i="94" s="1"/>
  <c r="AH16" i="94"/>
  <c r="AD16" i="94"/>
  <c r="AC16" i="94"/>
  <c r="AB16" i="94"/>
  <c r="Y16" i="94"/>
  <c r="Q16" i="94"/>
  <c r="T16" i="94" s="1"/>
  <c r="U16" i="94" s="1"/>
  <c r="V16" i="94" s="1"/>
  <c r="W16" i="94" s="1"/>
  <c r="L16" i="94"/>
  <c r="K16" i="94"/>
  <c r="H16" i="94"/>
  <c r="M16" i="94" s="1"/>
  <c r="AK14" i="94"/>
  <c r="AL14" i="94" s="1"/>
  <c r="AM14" i="94" s="1"/>
  <c r="AN14" i="94" s="1"/>
  <c r="AH14" i="94"/>
  <c r="AD14" i="94"/>
  <c r="AC14" i="94"/>
  <c r="AB14" i="94"/>
  <c r="Y14" i="94"/>
  <c r="Q14" i="94"/>
  <c r="T14" i="94" s="1"/>
  <c r="U14" i="94" s="1"/>
  <c r="V14" i="94" s="1"/>
  <c r="W14" i="94" s="1"/>
  <c r="L14" i="94"/>
  <c r="K14" i="94"/>
  <c r="H14" i="94"/>
  <c r="M14" i="94" s="1"/>
  <c r="AK13" i="94"/>
  <c r="AL13" i="94" s="1"/>
  <c r="AM13" i="94" s="1"/>
  <c r="AN13" i="94" s="1"/>
  <c r="AH13" i="94"/>
  <c r="AD13" i="94"/>
  <c r="AC13" i="94"/>
  <c r="AB13" i="94"/>
  <c r="Y13" i="94"/>
  <c r="Q13" i="94"/>
  <c r="T13" i="94" s="1"/>
  <c r="U13" i="94" s="1"/>
  <c r="V13" i="94" s="1"/>
  <c r="W13" i="94" s="1"/>
  <c r="L13" i="94"/>
  <c r="K13" i="94"/>
  <c r="H13" i="94"/>
  <c r="M13" i="94" s="1"/>
  <c r="AK12" i="94"/>
  <c r="AL12" i="94" s="1"/>
  <c r="AM12" i="94" s="1"/>
  <c r="AN12" i="94" s="1"/>
  <c r="AH12" i="94"/>
  <c r="AD12" i="94"/>
  <c r="AC12" i="94"/>
  <c r="AB12" i="94"/>
  <c r="Y12" i="94"/>
  <c r="Q12" i="94"/>
  <c r="T12" i="94" s="1"/>
  <c r="U12" i="94" s="1"/>
  <c r="V12" i="94" s="1"/>
  <c r="W12" i="94" s="1"/>
  <c r="L12" i="94"/>
  <c r="K12" i="94"/>
  <c r="H12" i="94"/>
  <c r="M12" i="94" s="1"/>
  <c r="AK11" i="94"/>
  <c r="AL11" i="94" s="1"/>
  <c r="AM11" i="94" s="1"/>
  <c r="AN11" i="94" s="1"/>
  <c r="AH11" i="94"/>
  <c r="AD11" i="94"/>
  <c r="AC11" i="94"/>
  <c r="AB11" i="94"/>
  <c r="Y11" i="94"/>
  <c r="Q11" i="94"/>
  <c r="T11" i="94" s="1"/>
  <c r="U11" i="94" s="1"/>
  <c r="V11" i="94" s="1"/>
  <c r="W11" i="94" s="1"/>
  <c r="L11" i="94"/>
  <c r="K11" i="94"/>
  <c r="H11" i="94"/>
  <c r="M11" i="94" s="1"/>
  <c r="AK10" i="94"/>
  <c r="AL10" i="94" s="1"/>
  <c r="AM10" i="94" s="1"/>
  <c r="AN10" i="94" s="1"/>
  <c r="AH10" i="94"/>
  <c r="AD10" i="94"/>
  <c r="AC10" i="94"/>
  <c r="AB10" i="94"/>
  <c r="Y10" i="94"/>
  <c r="Q10" i="94"/>
  <c r="T10" i="94" s="1"/>
  <c r="U10" i="94" s="1"/>
  <c r="V10" i="94" s="1"/>
  <c r="W10" i="94" s="1"/>
  <c r="L10" i="94"/>
  <c r="K10" i="94"/>
  <c r="H10" i="94"/>
  <c r="M10" i="94" s="1"/>
  <c r="AK9" i="94"/>
  <c r="AL9" i="94" s="1"/>
  <c r="AM9" i="94" s="1"/>
  <c r="AN9" i="94" s="1"/>
  <c r="AH9" i="94"/>
  <c r="AD9" i="94"/>
  <c r="AC9" i="94"/>
  <c r="AB9" i="94"/>
  <c r="Y9" i="94"/>
  <c r="Q9" i="94"/>
  <c r="T9" i="94" s="1"/>
  <c r="U9" i="94" s="1"/>
  <c r="V9" i="94" s="1"/>
  <c r="W9" i="94" s="1"/>
  <c r="L9" i="94"/>
  <c r="K9" i="94"/>
  <c r="H9" i="94"/>
  <c r="M9" i="94" s="1"/>
  <c r="AK8" i="94"/>
  <c r="AL8" i="94" s="1"/>
  <c r="AM8" i="94" s="1"/>
  <c r="AN8" i="94" s="1"/>
  <c r="AH8" i="94"/>
  <c r="AD8" i="94"/>
  <c r="AC8" i="94"/>
  <c r="AB8" i="94"/>
  <c r="Y8" i="94"/>
  <c r="Q8" i="94"/>
  <c r="T8" i="94" s="1"/>
  <c r="U8" i="94" s="1"/>
  <c r="V8" i="94" s="1"/>
  <c r="W8" i="94" s="1"/>
  <c r="L8" i="94"/>
  <c r="K8" i="94"/>
  <c r="H8" i="94"/>
  <c r="M8" i="94" s="1"/>
  <c r="AK7" i="94"/>
  <c r="AL7" i="94" s="1"/>
  <c r="AM7" i="94" s="1"/>
  <c r="AN7" i="94" s="1"/>
  <c r="AH7" i="94"/>
  <c r="AD7" i="94"/>
  <c r="AC7" i="94"/>
  <c r="AB7" i="94"/>
  <c r="Y7" i="94"/>
  <c r="Q7" i="94"/>
  <c r="T7" i="94" s="1"/>
  <c r="U7" i="94" s="1"/>
  <c r="V7" i="94" s="1"/>
  <c r="W7" i="94" s="1"/>
  <c r="L7" i="94"/>
  <c r="K7" i="94"/>
  <c r="H7" i="94"/>
  <c r="M7" i="94" s="1"/>
  <c r="AK5" i="94"/>
  <c r="AL5" i="94" s="1"/>
  <c r="AM5" i="94" s="1"/>
  <c r="AN5" i="94" s="1"/>
  <c r="AH5" i="94"/>
  <c r="AD5" i="94"/>
  <c r="AC5" i="94"/>
  <c r="AB5" i="94"/>
  <c r="Y5" i="94"/>
  <c r="Q5" i="94"/>
  <c r="T5" i="94" s="1"/>
  <c r="U5" i="94" s="1"/>
  <c r="V5" i="94" s="1"/>
  <c r="W5" i="94" s="1"/>
  <c r="L5" i="94"/>
  <c r="K5" i="94"/>
  <c r="H5" i="94"/>
  <c r="M5" i="94" s="1"/>
  <c r="AK3" i="94"/>
  <c r="AL3" i="94" s="1"/>
  <c r="AM3" i="94" s="1"/>
  <c r="AN3" i="94" s="1"/>
  <c r="AH3" i="94"/>
  <c r="AC3" i="94"/>
  <c r="AB3" i="94"/>
  <c r="Y3" i="94"/>
  <c r="AD3" i="94" s="1"/>
  <c r="U3" i="94"/>
  <c r="V3" i="94" s="1"/>
  <c r="W3" i="94" s="1"/>
  <c r="T3" i="94"/>
  <c r="Q3" i="94"/>
  <c r="M3" i="94"/>
  <c r="L3" i="94"/>
  <c r="K3" i="94"/>
  <c r="H3" i="94"/>
  <c r="Q432" i="112"/>
  <c r="T432" i="112" s="1"/>
  <c r="U432" i="112" s="1"/>
  <c r="V432" i="112" s="1"/>
  <c r="L432" i="112"/>
  <c r="K432" i="112"/>
  <c r="H432" i="112"/>
  <c r="M432" i="112" s="1"/>
  <c r="Q431" i="112"/>
  <c r="T431" i="112" s="1"/>
  <c r="U431" i="112" s="1"/>
  <c r="V431" i="112" s="1"/>
  <c r="L431" i="112"/>
  <c r="K431" i="112"/>
  <c r="H431" i="112"/>
  <c r="M431" i="112" s="1"/>
  <c r="Q430" i="112"/>
  <c r="T430" i="112" s="1"/>
  <c r="U430" i="112" s="1"/>
  <c r="V430" i="112" s="1"/>
  <c r="L430" i="112"/>
  <c r="K430" i="112"/>
  <c r="H430" i="112"/>
  <c r="M430" i="112" s="1"/>
  <c r="T424" i="112"/>
  <c r="U424" i="112" s="1"/>
  <c r="V424" i="112" s="1"/>
  <c r="Q424" i="112"/>
  <c r="L424" i="112"/>
  <c r="K424" i="112"/>
  <c r="H424" i="112"/>
  <c r="M424" i="112" s="1"/>
  <c r="Q422" i="112"/>
  <c r="T422" i="112" s="1"/>
  <c r="U422" i="112" s="1"/>
  <c r="V422" i="112" s="1"/>
  <c r="L422" i="112"/>
  <c r="K422" i="112"/>
  <c r="H422" i="112"/>
  <c r="M422" i="112" s="1"/>
  <c r="Q423" i="112"/>
  <c r="T423" i="112" s="1"/>
  <c r="U423" i="112" s="1"/>
  <c r="V423" i="112" s="1"/>
  <c r="L423" i="112"/>
  <c r="K423" i="112"/>
  <c r="H423" i="112"/>
  <c r="M423" i="112" s="1"/>
  <c r="Q419" i="112"/>
  <c r="T419" i="112" s="1"/>
  <c r="U419" i="112" s="1"/>
  <c r="V419" i="112" s="1"/>
  <c r="L419" i="112"/>
  <c r="K419" i="112"/>
  <c r="H419" i="112"/>
  <c r="M419" i="112" s="1"/>
  <c r="Q421" i="112"/>
  <c r="T421" i="112" s="1"/>
  <c r="U421" i="112" s="1"/>
  <c r="V421" i="112" s="1"/>
  <c r="L421" i="112"/>
  <c r="K421" i="112"/>
  <c r="H421" i="112"/>
  <c r="M421" i="112" s="1"/>
  <c r="Q414" i="112"/>
  <c r="T414" i="112" s="1"/>
  <c r="U414" i="112" s="1"/>
  <c r="V414" i="112" s="1"/>
  <c r="L414" i="112"/>
  <c r="K414" i="112"/>
  <c r="H414" i="112"/>
  <c r="M414" i="112" s="1"/>
  <c r="Q418" i="112"/>
  <c r="T418" i="112" s="1"/>
  <c r="U418" i="112" s="1"/>
  <c r="V418" i="112" s="1"/>
  <c r="L418" i="112"/>
  <c r="K418" i="112"/>
  <c r="H418" i="112"/>
  <c r="M418" i="112" s="1"/>
  <c r="Q417" i="112"/>
  <c r="T417" i="112" s="1"/>
  <c r="U417" i="112" s="1"/>
  <c r="V417" i="112" s="1"/>
  <c r="L417" i="112"/>
  <c r="K417" i="112"/>
  <c r="H417" i="112"/>
  <c r="M417" i="112" s="1"/>
  <c r="Q416" i="112"/>
  <c r="T416" i="112" s="1"/>
  <c r="U416" i="112" s="1"/>
  <c r="V416" i="112" s="1"/>
  <c r="L416" i="112"/>
  <c r="K416" i="112"/>
  <c r="H416" i="112"/>
  <c r="M416" i="112" s="1"/>
  <c r="Q413" i="112"/>
  <c r="T413" i="112" s="1"/>
  <c r="U413" i="112" s="1"/>
  <c r="V413" i="112" s="1"/>
  <c r="L413" i="112"/>
  <c r="K413" i="112"/>
  <c r="H413" i="112"/>
  <c r="M413" i="112" s="1"/>
  <c r="Q415" i="112"/>
  <c r="T415" i="112" s="1"/>
  <c r="U415" i="112" s="1"/>
  <c r="V415" i="112" s="1"/>
  <c r="L415" i="112"/>
  <c r="K415" i="112"/>
  <c r="H415" i="112"/>
  <c r="M415" i="112" s="1"/>
  <c r="Q408" i="112"/>
  <c r="T408" i="112" s="1"/>
  <c r="U408" i="112" s="1"/>
  <c r="V408" i="112" s="1"/>
  <c r="L408" i="112"/>
  <c r="K408" i="112"/>
  <c r="H408" i="112"/>
  <c r="M408" i="112" s="1"/>
  <c r="Q411" i="112"/>
  <c r="T411" i="112" s="1"/>
  <c r="U411" i="112" s="1"/>
  <c r="V411" i="112" s="1"/>
  <c r="L411" i="112"/>
  <c r="K411" i="112"/>
  <c r="H411" i="112"/>
  <c r="M411" i="112" s="1"/>
  <c r="Q412" i="112"/>
  <c r="T412" i="112" s="1"/>
  <c r="U412" i="112" s="1"/>
  <c r="V412" i="112" s="1"/>
  <c r="L412" i="112"/>
  <c r="K412" i="112"/>
  <c r="H412" i="112"/>
  <c r="M412" i="112" s="1"/>
  <c r="Q410" i="112"/>
  <c r="T410" i="112" s="1"/>
  <c r="U410" i="112" s="1"/>
  <c r="V410" i="112" s="1"/>
  <c r="L410" i="112"/>
  <c r="K410" i="112"/>
  <c r="H410" i="112"/>
  <c r="M410" i="112" s="1"/>
  <c r="Q407" i="112"/>
  <c r="T407" i="112" s="1"/>
  <c r="U407" i="112" s="1"/>
  <c r="V407" i="112" s="1"/>
  <c r="L407" i="112"/>
  <c r="K407" i="112"/>
  <c r="H407" i="112"/>
  <c r="M407" i="112" s="1"/>
  <c r="Q409" i="112"/>
  <c r="T409" i="112" s="1"/>
  <c r="U409" i="112" s="1"/>
  <c r="V409" i="112" s="1"/>
  <c r="L409" i="112"/>
  <c r="K409" i="112"/>
  <c r="H409" i="112"/>
  <c r="M409" i="112" s="1"/>
  <c r="Q406" i="112"/>
  <c r="T406" i="112" s="1"/>
  <c r="U406" i="112" s="1"/>
  <c r="V406" i="112" s="1"/>
  <c r="L406" i="112"/>
  <c r="K406" i="112"/>
  <c r="H406" i="112"/>
  <c r="M406" i="112" s="1"/>
  <c r="Q405" i="112"/>
  <c r="T405" i="112" s="1"/>
  <c r="U405" i="112" s="1"/>
  <c r="V405" i="112" s="1"/>
  <c r="L405" i="112"/>
  <c r="K405" i="112"/>
  <c r="H405" i="112"/>
  <c r="M405" i="112" s="1"/>
  <c r="Q420" i="112"/>
  <c r="T420" i="112" s="1"/>
  <c r="U420" i="112" s="1"/>
  <c r="V420" i="112" s="1"/>
  <c r="L420" i="112"/>
  <c r="K420" i="112"/>
  <c r="H420" i="112"/>
  <c r="M420" i="112" s="1"/>
  <c r="Q399" i="112"/>
  <c r="T399" i="112" s="1"/>
  <c r="U399" i="112" s="1"/>
  <c r="V399" i="112" s="1"/>
  <c r="L399" i="112"/>
  <c r="K399" i="112"/>
  <c r="H399" i="112"/>
  <c r="M399" i="112" s="1"/>
  <c r="Q397" i="112"/>
  <c r="T397" i="112" s="1"/>
  <c r="U397" i="112" s="1"/>
  <c r="V397" i="112" s="1"/>
  <c r="L397" i="112"/>
  <c r="K397" i="112"/>
  <c r="H397" i="112"/>
  <c r="M397" i="112" s="1"/>
  <c r="Q400" i="112"/>
  <c r="T400" i="112" s="1"/>
  <c r="U400" i="112" s="1"/>
  <c r="V400" i="112" s="1"/>
  <c r="L400" i="112"/>
  <c r="K400" i="112"/>
  <c r="H400" i="112"/>
  <c r="M400" i="112" s="1"/>
  <c r="Q394" i="112"/>
  <c r="T394" i="112" s="1"/>
  <c r="U394" i="112" s="1"/>
  <c r="V394" i="112" s="1"/>
  <c r="L394" i="112"/>
  <c r="K394" i="112"/>
  <c r="H394" i="112"/>
  <c r="M394" i="112" s="1"/>
  <c r="Q395" i="112"/>
  <c r="T395" i="112" s="1"/>
  <c r="U395" i="112" s="1"/>
  <c r="V395" i="112" s="1"/>
  <c r="L395" i="112"/>
  <c r="K395" i="112"/>
  <c r="H395" i="112"/>
  <c r="M395" i="112" s="1"/>
  <c r="Q404" i="112"/>
  <c r="T404" i="112" s="1"/>
  <c r="U404" i="112" s="1"/>
  <c r="V404" i="112" s="1"/>
  <c r="L404" i="112"/>
  <c r="K404" i="112"/>
  <c r="H404" i="112"/>
  <c r="M404" i="112" s="1"/>
  <c r="Q390" i="112"/>
  <c r="T390" i="112" s="1"/>
  <c r="U390" i="112" s="1"/>
  <c r="V390" i="112" s="1"/>
  <c r="L390" i="112"/>
  <c r="K390" i="112"/>
  <c r="H390" i="112"/>
  <c r="M390" i="112" s="1"/>
  <c r="Q392" i="112"/>
  <c r="T392" i="112" s="1"/>
  <c r="U392" i="112" s="1"/>
  <c r="V392" i="112" s="1"/>
  <c r="L392" i="112"/>
  <c r="K392" i="112"/>
  <c r="H392" i="112"/>
  <c r="M392" i="112" s="1"/>
  <c r="Q402" i="112"/>
  <c r="T402" i="112" s="1"/>
  <c r="U402" i="112" s="1"/>
  <c r="V402" i="112" s="1"/>
  <c r="L402" i="112"/>
  <c r="K402" i="112"/>
  <c r="H402" i="112"/>
  <c r="M402" i="112" s="1"/>
  <c r="Q393" i="112"/>
  <c r="T393" i="112" s="1"/>
  <c r="U393" i="112" s="1"/>
  <c r="V393" i="112" s="1"/>
  <c r="W393" i="112" s="1"/>
  <c r="L393" i="112"/>
  <c r="K393" i="112"/>
  <c r="H393" i="112"/>
  <c r="M393" i="112" s="1"/>
  <c r="Q401" i="112"/>
  <c r="T401" i="112" s="1"/>
  <c r="U401" i="112" s="1"/>
  <c r="V401" i="112" s="1"/>
  <c r="L401" i="112"/>
  <c r="K401" i="112"/>
  <c r="H401" i="112"/>
  <c r="M401" i="112" s="1"/>
  <c r="Q389" i="112"/>
  <c r="T389" i="112" s="1"/>
  <c r="U389" i="112" s="1"/>
  <c r="V389" i="112" s="1"/>
  <c r="L389" i="112"/>
  <c r="K389" i="112"/>
  <c r="H389" i="112"/>
  <c r="M389" i="112" s="1"/>
  <c r="Q396" i="112"/>
  <c r="T396" i="112" s="1"/>
  <c r="U396" i="112" s="1"/>
  <c r="V396" i="112" s="1"/>
  <c r="L396" i="112"/>
  <c r="K396" i="112"/>
  <c r="H396" i="112"/>
  <c r="M396" i="112" s="1"/>
  <c r="Q391" i="112"/>
  <c r="T391" i="112" s="1"/>
  <c r="U391" i="112" s="1"/>
  <c r="V391" i="112" s="1"/>
  <c r="L391" i="112"/>
  <c r="K391" i="112"/>
  <c r="H391" i="112"/>
  <c r="M391" i="112" s="1"/>
  <c r="Q398" i="112"/>
  <c r="T398" i="112" s="1"/>
  <c r="U398" i="112" s="1"/>
  <c r="V398" i="112" s="1"/>
  <c r="L398" i="112"/>
  <c r="K398" i="112"/>
  <c r="H398" i="112"/>
  <c r="M398" i="112" s="1"/>
  <c r="Q403" i="112"/>
  <c r="T403" i="112" s="1"/>
  <c r="U403" i="112" s="1"/>
  <c r="V403" i="112" s="1"/>
  <c r="L403" i="112"/>
  <c r="K403" i="112"/>
  <c r="H403" i="112"/>
  <c r="M403" i="112" s="1"/>
  <c r="Q379" i="112"/>
  <c r="T379" i="112" s="1"/>
  <c r="U379" i="112" s="1"/>
  <c r="V379" i="112" s="1"/>
  <c r="W379" i="112" s="1"/>
  <c r="L379" i="112"/>
  <c r="K379" i="112"/>
  <c r="H379" i="112"/>
  <c r="M379" i="112" s="1"/>
  <c r="Q381" i="112"/>
  <c r="T381" i="112" s="1"/>
  <c r="U381" i="112" s="1"/>
  <c r="V381" i="112" s="1"/>
  <c r="W381" i="112" s="1"/>
  <c r="L381" i="112"/>
  <c r="K381" i="112"/>
  <c r="H381" i="112"/>
  <c r="M381" i="112" s="1"/>
  <c r="Q377" i="112"/>
  <c r="T377" i="112" s="1"/>
  <c r="U377" i="112" s="1"/>
  <c r="V377" i="112" s="1"/>
  <c r="L377" i="112"/>
  <c r="K377" i="112"/>
  <c r="H377" i="112"/>
  <c r="M377" i="112" s="1"/>
  <c r="Q375" i="112"/>
  <c r="T375" i="112" s="1"/>
  <c r="U375" i="112" s="1"/>
  <c r="V375" i="112" s="1"/>
  <c r="L375" i="112"/>
  <c r="K375" i="112"/>
  <c r="H375" i="112"/>
  <c r="M375" i="112" s="1"/>
  <c r="Q382" i="112"/>
  <c r="T382" i="112" s="1"/>
  <c r="U382" i="112" s="1"/>
  <c r="V382" i="112" s="1"/>
  <c r="L382" i="112"/>
  <c r="K382" i="112"/>
  <c r="H382" i="112"/>
  <c r="M382" i="112" s="1"/>
  <c r="Q385" i="112"/>
  <c r="T385" i="112" s="1"/>
  <c r="U385" i="112" s="1"/>
  <c r="V385" i="112" s="1"/>
  <c r="L385" i="112"/>
  <c r="K385" i="112"/>
  <c r="H385" i="112"/>
  <c r="M385" i="112" s="1"/>
  <c r="Q376" i="112"/>
  <c r="T376" i="112" s="1"/>
  <c r="U376" i="112" s="1"/>
  <c r="V376" i="112" s="1"/>
  <c r="L376" i="112"/>
  <c r="K376" i="112"/>
  <c r="H376" i="112"/>
  <c r="M376" i="112" s="1"/>
  <c r="Q374" i="112"/>
  <c r="T374" i="112" s="1"/>
  <c r="U374" i="112" s="1"/>
  <c r="V374" i="112" s="1"/>
  <c r="L374" i="112"/>
  <c r="K374" i="112"/>
  <c r="H374" i="112"/>
  <c r="M374" i="112" s="1"/>
  <c r="Q380" i="112"/>
  <c r="T380" i="112" s="1"/>
  <c r="U380" i="112" s="1"/>
  <c r="V380" i="112" s="1"/>
  <c r="L380" i="112"/>
  <c r="K380" i="112"/>
  <c r="H380" i="112"/>
  <c r="M380" i="112" s="1"/>
  <c r="Q383" i="112"/>
  <c r="T383" i="112" s="1"/>
  <c r="U383" i="112" s="1"/>
  <c r="V383" i="112" s="1"/>
  <c r="L383" i="112"/>
  <c r="K383" i="112"/>
  <c r="H383" i="112"/>
  <c r="M383" i="112" s="1"/>
  <c r="Q378" i="112"/>
  <c r="T378" i="112" s="1"/>
  <c r="U378" i="112" s="1"/>
  <c r="V378" i="112" s="1"/>
  <c r="L378" i="112"/>
  <c r="K378" i="112"/>
  <c r="H378" i="112"/>
  <c r="M378" i="112" s="1"/>
  <c r="Q386" i="112"/>
  <c r="T386" i="112" s="1"/>
  <c r="U386" i="112" s="1"/>
  <c r="V386" i="112" s="1"/>
  <c r="L386" i="112"/>
  <c r="K386" i="112"/>
  <c r="H386" i="112"/>
  <c r="M386" i="112" s="1"/>
  <c r="Q384" i="112"/>
  <c r="T384" i="112" s="1"/>
  <c r="U384" i="112" s="1"/>
  <c r="V384" i="112" s="1"/>
  <c r="L384" i="112"/>
  <c r="K384" i="112"/>
  <c r="H384" i="112"/>
  <c r="M384" i="112" s="1"/>
  <c r="Q387" i="112"/>
  <c r="T387" i="112" s="1"/>
  <c r="U387" i="112" s="1"/>
  <c r="V387" i="112" s="1"/>
  <c r="L387" i="112"/>
  <c r="K387" i="112"/>
  <c r="H387" i="112"/>
  <c r="M387" i="112" s="1"/>
  <c r="Q370" i="112"/>
  <c r="T370" i="112" s="1"/>
  <c r="U370" i="112" s="1"/>
  <c r="V370" i="112" s="1"/>
  <c r="L370" i="112"/>
  <c r="K370" i="112"/>
  <c r="H370" i="112"/>
  <c r="M370" i="112" s="1"/>
  <c r="Q371" i="112"/>
  <c r="T371" i="112" s="1"/>
  <c r="U371" i="112" s="1"/>
  <c r="V371" i="112" s="1"/>
  <c r="L371" i="112"/>
  <c r="K371" i="112"/>
  <c r="H371" i="112"/>
  <c r="M371" i="112" s="1"/>
  <c r="Q372" i="112"/>
  <c r="T372" i="112" s="1"/>
  <c r="U372" i="112" s="1"/>
  <c r="V372" i="112" s="1"/>
  <c r="L372" i="112"/>
  <c r="K372" i="112"/>
  <c r="H372" i="112"/>
  <c r="M372" i="112" s="1"/>
  <c r="Q366" i="112"/>
  <c r="T366" i="112" s="1"/>
  <c r="U366" i="112" s="1"/>
  <c r="V366" i="112" s="1"/>
  <c r="L366" i="112"/>
  <c r="K366" i="112"/>
  <c r="H366" i="112"/>
  <c r="M366" i="112" s="1"/>
  <c r="Q365" i="112"/>
  <c r="T365" i="112" s="1"/>
  <c r="U365" i="112" s="1"/>
  <c r="V365" i="112" s="1"/>
  <c r="L365" i="112"/>
  <c r="K365" i="112"/>
  <c r="H365" i="112"/>
  <c r="M365" i="112" s="1"/>
  <c r="Q367" i="112"/>
  <c r="T367" i="112" s="1"/>
  <c r="U367" i="112" s="1"/>
  <c r="V367" i="112" s="1"/>
  <c r="L367" i="112"/>
  <c r="K367" i="112"/>
  <c r="H367" i="112"/>
  <c r="M367" i="112" s="1"/>
  <c r="Q368" i="112"/>
  <c r="T368" i="112" s="1"/>
  <c r="U368" i="112" s="1"/>
  <c r="V368" i="112" s="1"/>
  <c r="L368" i="112"/>
  <c r="K368" i="112"/>
  <c r="H368" i="112"/>
  <c r="M368" i="112" s="1"/>
  <c r="Q364" i="112"/>
  <c r="T364" i="112" s="1"/>
  <c r="U364" i="112" s="1"/>
  <c r="V364" i="112" s="1"/>
  <c r="L364" i="112"/>
  <c r="K364" i="112"/>
  <c r="H364" i="112"/>
  <c r="M364" i="112" s="1"/>
  <c r="Q362" i="112"/>
  <c r="T362" i="112" s="1"/>
  <c r="U362" i="112" s="1"/>
  <c r="V362" i="112" s="1"/>
  <c r="L362" i="112"/>
  <c r="K362" i="112"/>
  <c r="H362" i="112"/>
  <c r="M362" i="112" s="1"/>
  <c r="Q363" i="112"/>
  <c r="T363" i="112" s="1"/>
  <c r="U363" i="112" s="1"/>
  <c r="V363" i="112" s="1"/>
  <c r="L363" i="112"/>
  <c r="K363" i="112"/>
  <c r="H363" i="112"/>
  <c r="M363" i="112" s="1"/>
  <c r="Q360" i="112"/>
  <c r="T360" i="112" s="1"/>
  <c r="U360" i="112" s="1"/>
  <c r="V360" i="112" s="1"/>
  <c r="L360" i="112"/>
  <c r="K360" i="112"/>
  <c r="H360" i="112"/>
  <c r="M360" i="112" s="1"/>
  <c r="Q361" i="112"/>
  <c r="T361" i="112" s="1"/>
  <c r="U361" i="112" s="1"/>
  <c r="V361" i="112" s="1"/>
  <c r="L361" i="112"/>
  <c r="K361" i="112"/>
  <c r="H361" i="112"/>
  <c r="M361" i="112" s="1"/>
  <c r="Q338" i="112"/>
  <c r="T338" i="112" s="1"/>
  <c r="U338" i="112" s="1"/>
  <c r="V338" i="112" s="1"/>
  <c r="L338" i="112"/>
  <c r="K338" i="112"/>
  <c r="H338" i="112"/>
  <c r="M338" i="112" s="1"/>
  <c r="Q358" i="112"/>
  <c r="T358" i="112" s="1"/>
  <c r="U358" i="112" s="1"/>
  <c r="V358" i="112" s="1"/>
  <c r="L358" i="112"/>
  <c r="K358" i="112"/>
  <c r="H358" i="112"/>
  <c r="M358" i="112" s="1"/>
  <c r="T352" i="112"/>
  <c r="U352" i="112" s="1"/>
  <c r="V352" i="112" s="1"/>
  <c r="Q352" i="112"/>
  <c r="L352" i="112"/>
  <c r="K352" i="112"/>
  <c r="H352" i="112"/>
  <c r="M352" i="112" s="1"/>
  <c r="T356" i="112"/>
  <c r="U356" i="112" s="1"/>
  <c r="V356" i="112" s="1"/>
  <c r="Q356" i="112"/>
  <c r="L356" i="112"/>
  <c r="K356" i="112"/>
  <c r="H356" i="112"/>
  <c r="W356" i="112" s="1"/>
  <c r="Q357" i="112"/>
  <c r="T357" i="112" s="1"/>
  <c r="U357" i="112" s="1"/>
  <c r="V357" i="112" s="1"/>
  <c r="L357" i="112"/>
  <c r="K357" i="112"/>
  <c r="H357" i="112"/>
  <c r="M357" i="112" s="1"/>
  <c r="T348" i="112"/>
  <c r="U348" i="112" s="1"/>
  <c r="V348" i="112" s="1"/>
  <c r="Q348" i="112"/>
  <c r="L348" i="112"/>
  <c r="K348" i="112"/>
  <c r="H348" i="112"/>
  <c r="M348" i="112" s="1"/>
  <c r="Q343" i="112"/>
  <c r="T343" i="112" s="1"/>
  <c r="U343" i="112" s="1"/>
  <c r="V343" i="112" s="1"/>
  <c r="L343" i="112"/>
  <c r="K343" i="112"/>
  <c r="H343" i="112"/>
  <c r="M343" i="112" s="1"/>
  <c r="T353" i="112"/>
  <c r="U353" i="112" s="1"/>
  <c r="V353" i="112" s="1"/>
  <c r="Q353" i="112"/>
  <c r="L353" i="112"/>
  <c r="K353" i="112"/>
  <c r="H353" i="112"/>
  <c r="W353" i="112" s="1"/>
  <c r="Q337" i="112"/>
  <c r="T337" i="112" s="1"/>
  <c r="U337" i="112" s="1"/>
  <c r="V337" i="112" s="1"/>
  <c r="L337" i="112"/>
  <c r="K337" i="112"/>
  <c r="H337" i="112"/>
  <c r="M337" i="112" s="1"/>
  <c r="Q355" i="112"/>
  <c r="T355" i="112" s="1"/>
  <c r="U355" i="112" s="1"/>
  <c r="V355" i="112" s="1"/>
  <c r="L355" i="112"/>
  <c r="K355" i="112"/>
  <c r="H355" i="112"/>
  <c r="M355" i="112" s="1"/>
  <c r="Q344" i="112"/>
  <c r="T344" i="112" s="1"/>
  <c r="U344" i="112" s="1"/>
  <c r="V344" i="112" s="1"/>
  <c r="L344" i="112"/>
  <c r="K344" i="112"/>
  <c r="H344" i="112"/>
  <c r="M344" i="112" s="1"/>
  <c r="Q342" i="112"/>
  <c r="T342" i="112" s="1"/>
  <c r="U342" i="112" s="1"/>
  <c r="V342" i="112" s="1"/>
  <c r="L342" i="112"/>
  <c r="K342" i="112"/>
  <c r="H342" i="112"/>
  <c r="M342" i="112" s="1"/>
  <c r="V336" i="112"/>
  <c r="Q336" i="112"/>
  <c r="T336" i="112" s="1"/>
  <c r="U336" i="112" s="1"/>
  <c r="L336" i="112"/>
  <c r="K336" i="112"/>
  <c r="H336" i="112"/>
  <c r="M336" i="112" s="1"/>
  <c r="Q340" i="112"/>
  <c r="T340" i="112" s="1"/>
  <c r="U340" i="112" s="1"/>
  <c r="V340" i="112" s="1"/>
  <c r="L340" i="112"/>
  <c r="K340" i="112"/>
  <c r="H340" i="112"/>
  <c r="M340" i="112" s="1"/>
  <c r="T350" i="112"/>
  <c r="U350" i="112" s="1"/>
  <c r="V350" i="112" s="1"/>
  <c r="Q350" i="112"/>
  <c r="L350" i="112"/>
  <c r="K350" i="112"/>
  <c r="H350" i="112"/>
  <c r="M350" i="112" s="1"/>
  <c r="Q354" i="112"/>
  <c r="T354" i="112" s="1"/>
  <c r="U354" i="112" s="1"/>
  <c r="V354" i="112" s="1"/>
  <c r="L354" i="112"/>
  <c r="K354" i="112"/>
  <c r="H354" i="112"/>
  <c r="M354" i="112" s="1"/>
  <c r="Q347" i="112"/>
  <c r="T347" i="112" s="1"/>
  <c r="U347" i="112" s="1"/>
  <c r="V347" i="112" s="1"/>
  <c r="L347" i="112"/>
  <c r="K347" i="112"/>
  <c r="H347" i="112"/>
  <c r="M347" i="112" s="1"/>
  <c r="Q346" i="112"/>
  <c r="T346" i="112" s="1"/>
  <c r="U346" i="112" s="1"/>
  <c r="V346" i="112" s="1"/>
  <c r="L346" i="112"/>
  <c r="K346" i="112"/>
  <c r="H346" i="112"/>
  <c r="M346" i="112" s="1"/>
  <c r="Q339" i="112"/>
  <c r="T339" i="112" s="1"/>
  <c r="U339" i="112" s="1"/>
  <c r="V339" i="112" s="1"/>
  <c r="L339" i="112"/>
  <c r="K339" i="112"/>
  <c r="H339" i="112"/>
  <c r="M339" i="112" s="1"/>
  <c r="Q359" i="112"/>
  <c r="T359" i="112" s="1"/>
  <c r="U359" i="112" s="1"/>
  <c r="V359" i="112" s="1"/>
  <c r="L359" i="112"/>
  <c r="K359" i="112"/>
  <c r="H359" i="112"/>
  <c r="M359" i="112" s="1"/>
  <c r="Q345" i="112"/>
  <c r="T345" i="112" s="1"/>
  <c r="U345" i="112" s="1"/>
  <c r="V345" i="112" s="1"/>
  <c r="L345" i="112"/>
  <c r="K345" i="112"/>
  <c r="H345" i="112"/>
  <c r="M345" i="112" s="1"/>
  <c r="T349" i="112"/>
  <c r="U349" i="112" s="1"/>
  <c r="V349" i="112" s="1"/>
  <c r="Q349" i="112"/>
  <c r="L349" i="112"/>
  <c r="K349" i="112"/>
  <c r="H349" i="112"/>
  <c r="W349" i="112" s="1"/>
  <c r="T351" i="112"/>
  <c r="U351" i="112" s="1"/>
  <c r="V351" i="112" s="1"/>
  <c r="Q351" i="112"/>
  <c r="L351" i="112"/>
  <c r="K351" i="112"/>
  <c r="H351" i="112"/>
  <c r="M351" i="112" s="1"/>
  <c r="Q341" i="112"/>
  <c r="T341" i="112" s="1"/>
  <c r="U341" i="112" s="1"/>
  <c r="V341" i="112" s="1"/>
  <c r="L341" i="112"/>
  <c r="K341" i="112"/>
  <c r="H341" i="112"/>
  <c r="M341" i="112" s="1"/>
  <c r="Q322" i="112"/>
  <c r="T322" i="112" s="1"/>
  <c r="U322" i="112" s="1"/>
  <c r="V322" i="112" s="1"/>
  <c r="W322" i="112" s="1"/>
  <c r="L322" i="112"/>
  <c r="K322" i="112"/>
  <c r="H322" i="112"/>
  <c r="M322" i="112" s="1"/>
  <c r="Q318" i="112"/>
  <c r="T318" i="112" s="1"/>
  <c r="U318" i="112" s="1"/>
  <c r="V318" i="112" s="1"/>
  <c r="L318" i="112"/>
  <c r="K318" i="112"/>
  <c r="H318" i="112"/>
  <c r="M318" i="112" s="1"/>
  <c r="Q332" i="112"/>
  <c r="T332" i="112" s="1"/>
  <c r="U332" i="112" s="1"/>
  <c r="V332" i="112" s="1"/>
  <c r="L332" i="112"/>
  <c r="K332" i="112"/>
  <c r="H332" i="112"/>
  <c r="M332" i="112" s="1"/>
  <c r="Q313" i="112"/>
  <c r="T313" i="112" s="1"/>
  <c r="U313" i="112" s="1"/>
  <c r="V313" i="112" s="1"/>
  <c r="L313" i="112"/>
  <c r="K313" i="112"/>
  <c r="H313" i="112"/>
  <c r="M313" i="112" s="1"/>
  <c r="Q335" i="112"/>
  <c r="T335" i="112" s="1"/>
  <c r="U335" i="112" s="1"/>
  <c r="V335" i="112" s="1"/>
  <c r="L335" i="112"/>
  <c r="K335" i="112"/>
  <c r="H335" i="112"/>
  <c r="M335" i="112" s="1"/>
  <c r="Q331" i="112"/>
  <c r="T331" i="112" s="1"/>
  <c r="U331" i="112" s="1"/>
  <c r="V331" i="112" s="1"/>
  <c r="L331" i="112"/>
  <c r="K331" i="112"/>
  <c r="H331" i="112"/>
  <c r="M331" i="112" s="1"/>
  <c r="Q308" i="112"/>
  <c r="T308" i="112" s="1"/>
  <c r="U308" i="112" s="1"/>
  <c r="V308" i="112" s="1"/>
  <c r="L308" i="112"/>
  <c r="K308" i="112"/>
  <c r="H308" i="112"/>
  <c r="M308" i="112" s="1"/>
  <c r="T323" i="112"/>
  <c r="U323" i="112" s="1"/>
  <c r="V323" i="112" s="1"/>
  <c r="Q323" i="112"/>
  <c r="L323" i="112"/>
  <c r="K323" i="112"/>
  <c r="H323" i="112"/>
  <c r="M323" i="112" s="1"/>
  <c r="Q315" i="112"/>
  <c r="T315" i="112" s="1"/>
  <c r="U315" i="112" s="1"/>
  <c r="V315" i="112" s="1"/>
  <c r="L315" i="112"/>
  <c r="K315" i="112"/>
  <c r="H315" i="112"/>
  <c r="M315" i="112" s="1"/>
  <c r="Q334" i="112"/>
  <c r="T334" i="112" s="1"/>
  <c r="U334" i="112" s="1"/>
  <c r="V334" i="112" s="1"/>
  <c r="L334" i="112"/>
  <c r="K334" i="112"/>
  <c r="H334" i="112"/>
  <c r="M334" i="112" s="1"/>
  <c r="Q316" i="112"/>
  <c r="T316" i="112" s="1"/>
  <c r="U316" i="112" s="1"/>
  <c r="V316" i="112" s="1"/>
  <c r="L316" i="112"/>
  <c r="K316" i="112"/>
  <c r="H316" i="112"/>
  <c r="M316" i="112" s="1"/>
  <c r="Q333" i="112"/>
  <c r="T333" i="112" s="1"/>
  <c r="U333" i="112" s="1"/>
  <c r="V333" i="112" s="1"/>
  <c r="L333" i="112"/>
  <c r="K333" i="112"/>
  <c r="H333" i="112"/>
  <c r="M333" i="112" s="1"/>
  <c r="Q325" i="112"/>
  <c r="T325" i="112" s="1"/>
  <c r="U325" i="112" s="1"/>
  <c r="V325" i="112" s="1"/>
  <c r="L325" i="112"/>
  <c r="K325" i="112"/>
  <c r="H325" i="112"/>
  <c r="M325" i="112" s="1"/>
  <c r="Q312" i="112"/>
  <c r="T312" i="112" s="1"/>
  <c r="U312" i="112" s="1"/>
  <c r="V312" i="112" s="1"/>
  <c r="L312" i="112"/>
  <c r="K312" i="112"/>
  <c r="H312" i="112"/>
  <c r="M312" i="112" s="1"/>
  <c r="Q330" i="112"/>
  <c r="T330" i="112" s="1"/>
  <c r="U330" i="112" s="1"/>
  <c r="V330" i="112" s="1"/>
  <c r="L330" i="112"/>
  <c r="K330" i="112"/>
  <c r="H330" i="112"/>
  <c r="M330" i="112" s="1"/>
  <c r="Q320" i="112"/>
  <c r="T320" i="112" s="1"/>
  <c r="U320" i="112" s="1"/>
  <c r="V320" i="112" s="1"/>
  <c r="L320" i="112"/>
  <c r="K320" i="112"/>
  <c r="H320" i="112"/>
  <c r="M320" i="112" s="1"/>
  <c r="Q311" i="112"/>
  <c r="T311" i="112" s="1"/>
  <c r="U311" i="112" s="1"/>
  <c r="V311" i="112" s="1"/>
  <c r="L311" i="112"/>
  <c r="K311" i="112"/>
  <c r="H311" i="112"/>
  <c r="M311" i="112" s="1"/>
  <c r="Q328" i="112"/>
  <c r="T328" i="112" s="1"/>
  <c r="U328" i="112" s="1"/>
  <c r="V328" i="112" s="1"/>
  <c r="L328" i="112"/>
  <c r="K328" i="112"/>
  <c r="H328" i="112"/>
  <c r="M328" i="112" s="1"/>
  <c r="Q326" i="112"/>
  <c r="T326" i="112" s="1"/>
  <c r="U326" i="112" s="1"/>
  <c r="V326" i="112" s="1"/>
  <c r="L326" i="112"/>
  <c r="K326" i="112"/>
  <c r="H326" i="112"/>
  <c r="M326" i="112" s="1"/>
  <c r="Q327" i="112"/>
  <c r="T327" i="112" s="1"/>
  <c r="U327" i="112" s="1"/>
  <c r="V327" i="112" s="1"/>
  <c r="L327" i="112"/>
  <c r="K327" i="112"/>
  <c r="H327" i="112"/>
  <c r="M327" i="112" s="1"/>
  <c r="Q324" i="112"/>
  <c r="T324" i="112" s="1"/>
  <c r="U324" i="112" s="1"/>
  <c r="V324" i="112" s="1"/>
  <c r="L324" i="112"/>
  <c r="K324" i="112"/>
  <c r="H324" i="112"/>
  <c r="M324" i="112" s="1"/>
  <c r="Q329" i="112"/>
  <c r="T329" i="112" s="1"/>
  <c r="U329" i="112" s="1"/>
  <c r="V329" i="112" s="1"/>
  <c r="L329" i="112"/>
  <c r="K329" i="112"/>
  <c r="H329" i="112"/>
  <c r="M329" i="112" s="1"/>
  <c r="Q314" i="112"/>
  <c r="T314" i="112" s="1"/>
  <c r="U314" i="112" s="1"/>
  <c r="V314" i="112" s="1"/>
  <c r="L314" i="112"/>
  <c r="K314" i="112"/>
  <c r="H314" i="112"/>
  <c r="M314" i="112" s="1"/>
  <c r="Q317" i="112"/>
  <c r="T317" i="112" s="1"/>
  <c r="U317" i="112" s="1"/>
  <c r="V317" i="112" s="1"/>
  <c r="L317" i="112"/>
  <c r="K317" i="112"/>
  <c r="H317" i="112"/>
  <c r="M317" i="112" s="1"/>
  <c r="Q321" i="112"/>
  <c r="T321" i="112" s="1"/>
  <c r="U321" i="112" s="1"/>
  <c r="V321" i="112" s="1"/>
  <c r="L321" i="112"/>
  <c r="K321" i="112"/>
  <c r="H321" i="112"/>
  <c r="M321" i="112" s="1"/>
  <c r="Q310" i="112"/>
  <c r="T310" i="112" s="1"/>
  <c r="U310" i="112" s="1"/>
  <c r="V310" i="112" s="1"/>
  <c r="L310" i="112"/>
  <c r="K310" i="112"/>
  <c r="H310" i="112"/>
  <c r="M310" i="112" s="1"/>
  <c r="Q319" i="112"/>
  <c r="T319" i="112" s="1"/>
  <c r="U319" i="112" s="1"/>
  <c r="V319" i="112" s="1"/>
  <c r="L319" i="112"/>
  <c r="K319" i="112"/>
  <c r="H319" i="112"/>
  <c r="M319" i="112" s="1"/>
  <c r="Q309" i="112"/>
  <c r="T309" i="112" s="1"/>
  <c r="U309" i="112" s="1"/>
  <c r="V309" i="112" s="1"/>
  <c r="L309" i="112"/>
  <c r="K309" i="112"/>
  <c r="H309" i="112"/>
  <c r="M309" i="112" s="1"/>
  <c r="Q276" i="112"/>
  <c r="T276" i="112" s="1"/>
  <c r="U276" i="112" s="1"/>
  <c r="V276" i="112" s="1"/>
  <c r="L276" i="112"/>
  <c r="K276" i="112"/>
  <c r="H276" i="112"/>
  <c r="M276" i="112" s="1"/>
  <c r="Q274" i="112"/>
  <c r="T274" i="112" s="1"/>
  <c r="U274" i="112" s="1"/>
  <c r="V274" i="112" s="1"/>
  <c r="L274" i="112"/>
  <c r="K274" i="112"/>
  <c r="H274" i="112"/>
  <c r="W274" i="112" s="1"/>
  <c r="Q291" i="112"/>
  <c r="T291" i="112" s="1"/>
  <c r="U291" i="112" s="1"/>
  <c r="V291" i="112" s="1"/>
  <c r="L291" i="112"/>
  <c r="K291" i="112"/>
  <c r="H291" i="112"/>
  <c r="M291" i="112" s="1"/>
  <c r="Q279" i="112"/>
  <c r="T279" i="112" s="1"/>
  <c r="U279" i="112" s="1"/>
  <c r="V279" i="112" s="1"/>
  <c r="L279" i="112"/>
  <c r="K279" i="112"/>
  <c r="H279" i="112"/>
  <c r="M279" i="112" s="1"/>
  <c r="T286" i="112"/>
  <c r="U286" i="112" s="1"/>
  <c r="V286" i="112" s="1"/>
  <c r="Q286" i="112"/>
  <c r="L286" i="112"/>
  <c r="K286" i="112"/>
  <c r="H286" i="112"/>
  <c r="M286" i="112" s="1"/>
  <c r="Q275" i="112"/>
  <c r="T275" i="112" s="1"/>
  <c r="U275" i="112" s="1"/>
  <c r="V275" i="112" s="1"/>
  <c r="L275" i="112"/>
  <c r="K275" i="112"/>
  <c r="H275" i="112"/>
  <c r="M275" i="112" s="1"/>
  <c r="Q277" i="112"/>
  <c r="T277" i="112" s="1"/>
  <c r="U277" i="112" s="1"/>
  <c r="V277" i="112" s="1"/>
  <c r="L277" i="112"/>
  <c r="K277" i="112"/>
  <c r="H277" i="112"/>
  <c r="M277" i="112" s="1"/>
  <c r="Q305" i="112"/>
  <c r="T305" i="112" s="1"/>
  <c r="U305" i="112" s="1"/>
  <c r="V305" i="112" s="1"/>
  <c r="L305" i="112"/>
  <c r="K305" i="112"/>
  <c r="H305" i="112"/>
  <c r="M305" i="112" s="1"/>
  <c r="Q290" i="112"/>
  <c r="T290" i="112" s="1"/>
  <c r="U290" i="112" s="1"/>
  <c r="V290" i="112" s="1"/>
  <c r="L290" i="112"/>
  <c r="K290" i="112"/>
  <c r="H290" i="112"/>
  <c r="M290" i="112" s="1"/>
  <c r="Q283" i="112"/>
  <c r="T283" i="112" s="1"/>
  <c r="U283" i="112" s="1"/>
  <c r="V283" i="112" s="1"/>
  <c r="L283" i="112"/>
  <c r="K283" i="112"/>
  <c r="H283" i="112"/>
  <c r="M283" i="112" s="1"/>
  <c r="Q282" i="112"/>
  <c r="T282" i="112" s="1"/>
  <c r="U282" i="112" s="1"/>
  <c r="V282" i="112" s="1"/>
  <c r="L282" i="112"/>
  <c r="K282" i="112"/>
  <c r="H282" i="112"/>
  <c r="M282" i="112" s="1"/>
  <c r="Q296" i="112"/>
  <c r="T296" i="112" s="1"/>
  <c r="U296" i="112" s="1"/>
  <c r="V296" i="112" s="1"/>
  <c r="L296" i="112"/>
  <c r="K296" i="112"/>
  <c r="H296" i="112"/>
  <c r="M296" i="112" s="1"/>
  <c r="Q295" i="112"/>
  <c r="T295" i="112" s="1"/>
  <c r="U295" i="112" s="1"/>
  <c r="V295" i="112" s="1"/>
  <c r="L295" i="112"/>
  <c r="K295" i="112"/>
  <c r="H295" i="112"/>
  <c r="M295" i="112" s="1"/>
  <c r="Q289" i="112"/>
  <c r="T289" i="112" s="1"/>
  <c r="U289" i="112" s="1"/>
  <c r="V289" i="112" s="1"/>
  <c r="L289" i="112"/>
  <c r="K289" i="112"/>
  <c r="H289" i="112"/>
  <c r="M289" i="112" s="1"/>
  <c r="Q307" i="112"/>
  <c r="T307" i="112" s="1"/>
  <c r="U307" i="112" s="1"/>
  <c r="V307" i="112" s="1"/>
  <c r="L307" i="112"/>
  <c r="K307" i="112"/>
  <c r="H307" i="112"/>
  <c r="M307" i="112" s="1"/>
  <c r="Q278" i="112"/>
  <c r="T278" i="112" s="1"/>
  <c r="U278" i="112" s="1"/>
  <c r="V278" i="112" s="1"/>
  <c r="L278" i="112"/>
  <c r="K278" i="112"/>
  <c r="H278" i="112"/>
  <c r="M278" i="112" s="1"/>
  <c r="Q299" i="112"/>
  <c r="T299" i="112" s="1"/>
  <c r="U299" i="112" s="1"/>
  <c r="V299" i="112" s="1"/>
  <c r="L299" i="112"/>
  <c r="K299" i="112"/>
  <c r="H299" i="112"/>
  <c r="M299" i="112" s="1"/>
  <c r="Q293" i="112"/>
  <c r="T293" i="112" s="1"/>
  <c r="U293" i="112" s="1"/>
  <c r="V293" i="112" s="1"/>
  <c r="L293" i="112"/>
  <c r="K293" i="112"/>
  <c r="H293" i="112"/>
  <c r="M293" i="112" s="1"/>
  <c r="Q294" i="112"/>
  <c r="T294" i="112" s="1"/>
  <c r="U294" i="112" s="1"/>
  <c r="V294" i="112" s="1"/>
  <c r="L294" i="112"/>
  <c r="K294" i="112"/>
  <c r="H294" i="112"/>
  <c r="M294" i="112" s="1"/>
  <c r="Q297" i="112"/>
  <c r="T297" i="112" s="1"/>
  <c r="U297" i="112" s="1"/>
  <c r="V297" i="112" s="1"/>
  <c r="L297" i="112"/>
  <c r="K297" i="112"/>
  <c r="H297" i="112"/>
  <c r="M297" i="112" s="1"/>
  <c r="Q287" i="112"/>
  <c r="T287" i="112" s="1"/>
  <c r="U287" i="112" s="1"/>
  <c r="V287" i="112" s="1"/>
  <c r="L287" i="112"/>
  <c r="K287" i="112"/>
  <c r="H287" i="112"/>
  <c r="M287" i="112" s="1"/>
  <c r="Q302" i="112"/>
  <c r="T302" i="112" s="1"/>
  <c r="U302" i="112" s="1"/>
  <c r="V302" i="112" s="1"/>
  <c r="L302" i="112"/>
  <c r="K302" i="112"/>
  <c r="H302" i="112"/>
  <c r="M302" i="112" s="1"/>
  <c r="Q284" i="112"/>
  <c r="T284" i="112" s="1"/>
  <c r="U284" i="112" s="1"/>
  <c r="V284" i="112" s="1"/>
  <c r="L284" i="112"/>
  <c r="K284" i="112"/>
  <c r="H284" i="112"/>
  <c r="M284" i="112" s="1"/>
  <c r="Q303" i="112"/>
  <c r="T303" i="112" s="1"/>
  <c r="U303" i="112" s="1"/>
  <c r="V303" i="112" s="1"/>
  <c r="L303" i="112"/>
  <c r="K303" i="112"/>
  <c r="H303" i="112"/>
  <c r="M303" i="112" s="1"/>
  <c r="Q285" i="112"/>
  <c r="T285" i="112" s="1"/>
  <c r="U285" i="112" s="1"/>
  <c r="V285" i="112" s="1"/>
  <c r="L285" i="112"/>
  <c r="K285" i="112"/>
  <c r="H285" i="112"/>
  <c r="M285" i="112" s="1"/>
  <c r="Q304" i="112"/>
  <c r="T304" i="112" s="1"/>
  <c r="U304" i="112" s="1"/>
  <c r="V304" i="112" s="1"/>
  <c r="L304" i="112"/>
  <c r="K304" i="112"/>
  <c r="H304" i="112"/>
  <c r="M304" i="112" s="1"/>
  <c r="Q281" i="112"/>
  <c r="T281" i="112" s="1"/>
  <c r="U281" i="112" s="1"/>
  <c r="V281" i="112" s="1"/>
  <c r="L281" i="112"/>
  <c r="K281" i="112"/>
  <c r="H281" i="112"/>
  <c r="M281" i="112" s="1"/>
  <c r="Q288" i="112"/>
  <c r="T288" i="112" s="1"/>
  <c r="U288" i="112" s="1"/>
  <c r="V288" i="112" s="1"/>
  <c r="L288" i="112"/>
  <c r="K288" i="112"/>
  <c r="H288" i="112"/>
  <c r="M288" i="112" s="1"/>
  <c r="Q300" i="112"/>
  <c r="T300" i="112" s="1"/>
  <c r="U300" i="112" s="1"/>
  <c r="V300" i="112" s="1"/>
  <c r="L300" i="112"/>
  <c r="K300" i="112"/>
  <c r="H300" i="112"/>
  <c r="M300" i="112" s="1"/>
  <c r="Q280" i="112"/>
  <c r="T280" i="112" s="1"/>
  <c r="U280" i="112" s="1"/>
  <c r="V280" i="112" s="1"/>
  <c r="L280" i="112"/>
  <c r="K280" i="112"/>
  <c r="H280" i="112"/>
  <c r="M280" i="112" s="1"/>
  <c r="Q298" i="112"/>
  <c r="T298" i="112" s="1"/>
  <c r="U298" i="112" s="1"/>
  <c r="V298" i="112" s="1"/>
  <c r="L298" i="112"/>
  <c r="K298" i="112"/>
  <c r="H298" i="112"/>
  <c r="M298" i="112" s="1"/>
  <c r="Q301" i="112"/>
  <c r="T301" i="112" s="1"/>
  <c r="U301" i="112" s="1"/>
  <c r="V301" i="112" s="1"/>
  <c r="L301" i="112"/>
  <c r="K301" i="112"/>
  <c r="H301" i="112"/>
  <c r="M301" i="112" s="1"/>
  <c r="Q292" i="112"/>
  <c r="T292" i="112" s="1"/>
  <c r="U292" i="112" s="1"/>
  <c r="V292" i="112" s="1"/>
  <c r="L292" i="112"/>
  <c r="K292" i="112"/>
  <c r="H292" i="112"/>
  <c r="M292" i="112" s="1"/>
  <c r="Q306" i="112"/>
  <c r="T306" i="112" s="1"/>
  <c r="U306" i="112" s="1"/>
  <c r="V306" i="112" s="1"/>
  <c r="L306" i="112"/>
  <c r="K306" i="112"/>
  <c r="H306" i="112"/>
  <c r="M306" i="112" s="1"/>
  <c r="Q270" i="112"/>
  <c r="T270" i="112" s="1"/>
  <c r="U270" i="112" s="1"/>
  <c r="V270" i="112" s="1"/>
  <c r="L270" i="112"/>
  <c r="K270" i="112"/>
  <c r="H270" i="112"/>
  <c r="M270" i="112" s="1"/>
  <c r="Q272" i="112"/>
  <c r="T272" i="112" s="1"/>
  <c r="U272" i="112" s="1"/>
  <c r="V272" i="112" s="1"/>
  <c r="L272" i="112"/>
  <c r="K272" i="112"/>
  <c r="H272" i="112"/>
  <c r="M272" i="112" s="1"/>
  <c r="Q271" i="112"/>
  <c r="T271" i="112" s="1"/>
  <c r="U271" i="112" s="1"/>
  <c r="V271" i="112" s="1"/>
  <c r="L271" i="112"/>
  <c r="K271" i="112"/>
  <c r="H271" i="112"/>
  <c r="M271" i="112" s="1"/>
  <c r="Q268" i="112"/>
  <c r="T268" i="112" s="1"/>
  <c r="U268" i="112" s="1"/>
  <c r="V268" i="112" s="1"/>
  <c r="L268" i="112"/>
  <c r="K268" i="112"/>
  <c r="H268" i="112"/>
  <c r="M268" i="112" s="1"/>
  <c r="Q269" i="112"/>
  <c r="T269" i="112" s="1"/>
  <c r="U269" i="112" s="1"/>
  <c r="V269" i="112" s="1"/>
  <c r="L269" i="112"/>
  <c r="K269" i="112"/>
  <c r="H269" i="112"/>
  <c r="M269" i="112" s="1"/>
  <c r="Q263" i="112"/>
  <c r="T263" i="112" s="1"/>
  <c r="U263" i="112" s="1"/>
  <c r="V263" i="112" s="1"/>
  <c r="L263" i="112"/>
  <c r="K263" i="112"/>
  <c r="H263" i="112"/>
  <c r="M263" i="112" s="1"/>
  <c r="Q261" i="112"/>
  <c r="T261" i="112" s="1"/>
  <c r="U261" i="112" s="1"/>
  <c r="V261" i="112" s="1"/>
  <c r="L261" i="112"/>
  <c r="K261" i="112"/>
  <c r="H261" i="112"/>
  <c r="M261" i="112" s="1"/>
  <c r="Q253" i="112"/>
  <c r="T253" i="112" s="1"/>
  <c r="U253" i="112" s="1"/>
  <c r="V253" i="112" s="1"/>
  <c r="L253" i="112"/>
  <c r="K253" i="112"/>
  <c r="H253" i="112"/>
  <c r="M253" i="112" s="1"/>
  <c r="Q262" i="112"/>
  <c r="T262" i="112" s="1"/>
  <c r="U262" i="112" s="1"/>
  <c r="V262" i="112" s="1"/>
  <c r="L262" i="112"/>
  <c r="K262" i="112"/>
  <c r="H262" i="112"/>
  <c r="M262" i="112" s="1"/>
  <c r="Q250" i="112"/>
  <c r="T250" i="112" s="1"/>
  <c r="U250" i="112" s="1"/>
  <c r="V250" i="112" s="1"/>
  <c r="L250" i="112"/>
  <c r="K250" i="112"/>
  <c r="H250" i="112"/>
  <c r="M250" i="112" s="1"/>
  <c r="Q252" i="112"/>
  <c r="T252" i="112" s="1"/>
  <c r="U252" i="112" s="1"/>
  <c r="V252" i="112" s="1"/>
  <c r="L252" i="112"/>
  <c r="K252" i="112"/>
  <c r="H252" i="112"/>
  <c r="M252" i="112" s="1"/>
  <c r="Q266" i="112"/>
  <c r="T266" i="112" s="1"/>
  <c r="U266" i="112" s="1"/>
  <c r="V266" i="112" s="1"/>
  <c r="L266" i="112"/>
  <c r="K266" i="112"/>
  <c r="H266" i="112"/>
  <c r="M266" i="112" s="1"/>
  <c r="Q257" i="112"/>
  <c r="T257" i="112" s="1"/>
  <c r="U257" i="112" s="1"/>
  <c r="V257" i="112" s="1"/>
  <c r="L257" i="112"/>
  <c r="K257" i="112"/>
  <c r="H257" i="112"/>
  <c r="M257" i="112" s="1"/>
  <c r="Q264" i="112"/>
  <c r="T264" i="112" s="1"/>
  <c r="U264" i="112" s="1"/>
  <c r="V264" i="112" s="1"/>
  <c r="L264" i="112"/>
  <c r="K264" i="112"/>
  <c r="H264" i="112"/>
  <c r="M264" i="112" s="1"/>
  <c r="Q254" i="112"/>
  <c r="T254" i="112" s="1"/>
  <c r="U254" i="112" s="1"/>
  <c r="V254" i="112" s="1"/>
  <c r="L254" i="112"/>
  <c r="K254" i="112"/>
  <c r="H254" i="112"/>
  <c r="M254" i="112" s="1"/>
  <c r="Q255" i="112"/>
  <c r="T255" i="112" s="1"/>
  <c r="U255" i="112" s="1"/>
  <c r="V255" i="112" s="1"/>
  <c r="L255" i="112"/>
  <c r="K255" i="112"/>
  <c r="H255" i="112"/>
  <c r="M255" i="112" s="1"/>
  <c r="Q258" i="112"/>
  <c r="T258" i="112" s="1"/>
  <c r="U258" i="112" s="1"/>
  <c r="V258" i="112" s="1"/>
  <c r="L258" i="112"/>
  <c r="K258" i="112"/>
  <c r="H258" i="112"/>
  <c r="M258" i="112" s="1"/>
  <c r="Q251" i="112"/>
  <c r="T251" i="112" s="1"/>
  <c r="U251" i="112" s="1"/>
  <c r="V251" i="112" s="1"/>
  <c r="L251" i="112"/>
  <c r="K251" i="112"/>
  <c r="H251" i="112"/>
  <c r="M251" i="112" s="1"/>
  <c r="T256" i="112"/>
  <c r="U256" i="112" s="1"/>
  <c r="V256" i="112" s="1"/>
  <c r="Q256" i="112"/>
  <c r="L256" i="112"/>
  <c r="K256" i="112"/>
  <c r="H256" i="112"/>
  <c r="M256" i="112" s="1"/>
  <c r="Q259" i="112"/>
  <c r="T259" i="112" s="1"/>
  <c r="U259" i="112" s="1"/>
  <c r="V259" i="112" s="1"/>
  <c r="L259" i="112"/>
  <c r="K259" i="112"/>
  <c r="H259" i="112"/>
  <c r="M259" i="112" s="1"/>
  <c r="Q265" i="112"/>
  <c r="T265" i="112" s="1"/>
  <c r="U265" i="112" s="1"/>
  <c r="V265" i="112" s="1"/>
  <c r="L265" i="112"/>
  <c r="K265" i="112"/>
  <c r="H265" i="112"/>
  <c r="M265" i="112" s="1"/>
  <c r="Q260" i="112"/>
  <c r="T260" i="112" s="1"/>
  <c r="U260" i="112" s="1"/>
  <c r="V260" i="112" s="1"/>
  <c r="L260" i="112"/>
  <c r="K260" i="112"/>
  <c r="H260" i="112"/>
  <c r="M260" i="112" s="1"/>
  <c r="Q249" i="112"/>
  <c r="T249" i="112" s="1"/>
  <c r="U249" i="112" s="1"/>
  <c r="V249" i="112" s="1"/>
  <c r="L249" i="112"/>
  <c r="K249" i="112"/>
  <c r="H249" i="112"/>
  <c r="M249" i="112" s="1"/>
  <c r="Q247" i="112"/>
  <c r="T247" i="112" s="1"/>
  <c r="U247" i="112" s="1"/>
  <c r="V247" i="112" s="1"/>
  <c r="L247" i="112"/>
  <c r="K247" i="112"/>
  <c r="H247" i="112"/>
  <c r="M247" i="112" s="1"/>
  <c r="Q246" i="112"/>
  <c r="T246" i="112" s="1"/>
  <c r="U246" i="112" s="1"/>
  <c r="V246" i="112" s="1"/>
  <c r="L246" i="112"/>
  <c r="K246" i="112"/>
  <c r="H246" i="112"/>
  <c r="M246" i="112" s="1"/>
  <c r="Q248" i="112"/>
  <c r="T248" i="112" s="1"/>
  <c r="U248" i="112" s="1"/>
  <c r="V248" i="112" s="1"/>
  <c r="L248" i="112"/>
  <c r="K248" i="112"/>
  <c r="H248" i="112"/>
  <c r="M248" i="112" s="1"/>
  <c r="Q267" i="112"/>
  <c r="T267" i="112" s="1"/>
  <c r="U267" i="112" s="1"/>
  <c r="V267" i="112" s="1"/>
  <c r="L267" i="112"/>
  <c r="K267" i="112"/>
  <c r="H267" i="112"/>
  <c r="M267" i="112" s="1"/>
  <c r="Q245" i="112"/>
  <c r="T245" i="112" s="1"/>
  <c r="U245" i="112" s="1"/>
  <c r="V245" i="112" s="1"/>
  <c r="L245" i="112"/>
  <c r="K245" i="112"/>
  <c r="H245" i="112"/>
  <c r="M245" i="112" s="1"/>
  <c r="Q242" i="112"/>
  <c r="T242" i="112" s="1"/>
  <c r="U242" i="112" s="1"/>
  <c r="V242" i="112" s="1"/>
  <c r="L242" i="112"/>
  <c r="K242" i="112"/>
  <c r="H242" i="112"/>
  <c r="M242" i="112" s="1"/>
  <c r="Q241" i="112"/>
  <c r="T241" i="112" s="1"/>
  <c r="U241" i="112" s="1"/>
  <c r="V241" i="112" s="1"/>
  <c r="L241" i="112"/>
  <c r="K241" i="112"/>
  <c r="H241" i="112"/>
  <c r="M241" i="112" s="1"/>
  <c r="Q243" i="112"/>
  <c r="T243" i="112" s="1"/>
  <c r="U243" i="112" s="1"/>
  <c r="V243" i="112" s="1"/>
  <c r="L243" i="112"/>
  <c r="K243" i="112"/>
  <c r="H243" i="112"/>
  <c r="M243" i="112" s="1"/>
  <c r="Q238" i="112"/>
  <c r="T238" i="112" s="1"/>
  <c r="U238" i="112" s="1"/>
  <c r="V238" i="112" s="1"/>
  <c r="L238" i="112"/>
  <c r="K238" i="112"/>
  <c r="H238" i="112"/>
  <c r="M238" i="112" s="1"/>
  <c r="Q237" i="112"/>
  <c r="T237" i="112" s="1"/>
  <c r="U237" i="112" s="1"/>
  <c r="V237" i="112" s="1"/>
  <c r="L237" i="112"/>
  <c r="K237" i="112"/>
  <c r="H237" i="112"/>
  <c r="M237" i="112" s="1"/>
  <c r="Q239" i="112"/>
  <c r="T239" i="112" s="1"/>
  <c r="U239" i="112" s="1"/>
  <c r="V239" i="112" s="1"/>
  <c r="L239" i="112"/>
  <c r="K239" i="112"/>
  <c r="H239" i="112"/>
  <c r="M239" i="112" s="1"/>
  <c r="Q240" i="112"/>
  <c r="T240" i="112" s="1"/>
  <c r="U240" i="112" s="1"/>
  <c r="V240" i="112" s="1"/>
  <c r="L240" i="112"/>
  <c r="K240" i="112"/>
  <c r="H240" i="112"/>
  <c r="M240" i="112" s="1"/>
  <c r="Q236" i="112"/>
  <c r="T236" i="112" s="1"/>
  <c r="U236" i="112" s="1"/>
  <c r="V236" i="112" s="1"/>
  <c r="L236" i="112"/>
  <c r="K236" i="112"/>
  <c r="H236" i="112"/>
  <c r="M236" i="112" s="1"/>
  <c r="Q235" i="112"/>
  <c r="T235" i="112" s="1"/>
  <c r="U235" i="112" s="1"/>
  <c r="V235" i="112" s="1"/>
  <c r="L235" i="112"/>
  <c r="K235" i="112"/>
  <c r="H235" i="112"/>
  <c r="M235" i="112" s="1"/>
  <c r="Q233" i="112"/>
  <c r="T233" i="112" s="1"/>
  <c r="U233" i="112" s="1"/>
  <c r="V233" i="112" s="1"/>
  <c r="L233" i="112"/>
  <c r="K233" i="112"/>
  <c r="H233" i="112"/>
  <c r="M233" i="112" s="1"/>
  <c r="Q232" i="112"/>
  <c r="T232" i="112" s="1"/>
  <c r="U232" i="112" s="1"/>
  <c r="V232" i="112" s="1"/>
  <c r="L232" i="112"/>
  <c r="K232" i="112"/>
  <c r="H232" i="112"/>
  <c r="M232" i="112" s="1"/>
  <c r="Q231" i="112"/>
  <c r="T231" i="112" s="1"/>
  <c r="U231" i="112" s="1"/>
  <c r="V231" i="112" s="1"/>
  <c r="L231" i="112"/>
  <c r="K231" i="112"/>
  <c r="H231" i="112"/>
  <c r="M231" i="112" s="1"/>
  <c r="Q234" i="112"/>
  <c r="T234" i="112" s="1"/>
  <c r="U234" i="112" s="1"/>
  <c r="V234" i="112" s="1"/>
  <c r="L234" i="112"/>
  <c r="K234" i="112"/>
  <c r="H234" i="112"/>
  <c r="M234" i="112" s="1"/>
  <c r="Q230" i="112"/>
  <c r="T230" i="112" s="1"/>
  <c r="U230" i="112" s="1"/>
  <c r="V230" i="112" s="1"/>
  <c r="L230" i="112"/>
  <c r="K230" i="112"/>
  <c r="H230" i="112"/>
  <c r="M230" i="112" s="1"/>
  <c r="Q228" i="112"/>
  <c r="T228" i="112" s="1"/>
  <c r="U228" i="112" s="1"/>
  <c r="V228" i="112" s="1"/>
  <c r="L228" i="112"/>
  <c r="K228" i="112"/>
  <c r="H228" i="112"/>
  <c r="M228" i="112" s="1"/>
  <c r="Q222" i="112"/>
  <c r="T222" i="112" s="1"/>
  <c r="U222" i="112" s="1"/>
  <c r="V222" i="112" s="1"/>
  <c r="L222" i="112"/>
  <c r="K222" i="112"/>
  <c r="H222" i="112"/>
  <c r="M222" i="112" s="1"/>
  <c r="Q219" i="112"/>
  <c r="T219" i="112" s="1"/>
  <c r="U219" i="112" s="1"/>
  <c r="V219" i="112" s="1"/>
  <c r="L219" i="112"/>
  <c r="K219" i="112"/>
  <c r="H219" i="112"/>
  <c r="M219" i="112" s="1"/>
  <c r="Q215" i="112"/>
  <c r="T215" i="112" s="1"/>
  <c r="U215" i="112" s="1"/>
  <c r="V215" i="112" s="1"/>
  <c r="L215" i="112"/>
  <c r="K215" i="112"/>
  <c r="H215" i="112"/>
  <c r="M215" i="112" s="1"/>
  <c r="Q217" i="112"/>
  <c r="T217" i="112" s="1"/>
  <c r="U217" i="112" s="1"/>
  <c r="V217" i="112" s="1"/>
  <c r="L217" i="112"/>
  <c r="K217" i="112"/>
  <c r="H217" i="112"/>
  <c r="M217" i="112" s="1"/>
  <c r="Q213" i="112"/>
  <c r="T213" i="112" s="1"/>
  <c r="U213" i="112" s="1"/>
  <c r="V213" i="112" s="1"/>
  <c r="L213" i="112"/>
  <c r="K213" i="112"/>
  <c r="H213" i="112"/>
  <c r="M213" i="112" s="1"/>
  <c r="Q216" i="112"/>
  <c r="T216" i="112" s="1"/>
  <c r="U216" i="112" s="1"/>
  <c r="V216" i="112" s="1"/>
  <c r="L216" i="112"/>
  <c r="K216" i="112"/>
  <c r="H216" i="112"/>
  <c r="M216" i="112" s="1"/>
  <c r="Q224" i="112"/>
  <c r="T224" i="112" s="1"/>
  <c r="U224" i="112" s="1"/>
  <c r="V224" i="112" s="1"/>
  <c r="L224" i="112"/>
  <c r="K224" i="112"/>
  <c r="H224" i="112"/>
  <c r="M224" i="112" s="1"/>
  <c r="Q212" i="112"/>
  <c r="T212" i="112" s="1"/>
  <c r="U212" i="112" s="1"/>
  <c r="V212" i="112" s="1"/>
  <c r="L212" i="112"/>
  <c r="K212" i="112"/>
  <c r="H212" i="112"/>
  <c r="M212" i="112" s="1"/>
  <c r="Q223" i="112"/>
  <c r="T223" i="112" s="1"/>
  <c r="U223" i="112" s="1"/>
  <c r="V223" i="112" s="1"/>
  <c r="L223" i="112"/>
  <c r="K223" i="112"/>
  <c r="H223" i="112"/>
  <c r="M223" i="112" s="1"/>
  <c r="Q226" i="112"/>
  <c r="T226" i="112" s="1"/>
  <c r="U226" i="112" s="1"/>
  <c r="V226" i="112" s="1"/>
  <c r="L226" i="112"/>
  <c r="K226" i="112"/>
  <c r="H226" i="112"/>
  <c r="M226" i="112" s="1"/>
  <c r="Q221" i="112"/>
  <c r="T221" i="112" s="1"/>
  <c r="U221" i="112" s="1"/>
  <c r="V221" i="112" s="1"/>
  <c r="L221" i="112"/>
  <c r="K221" i="112"/>
  <c r="H221" i="112"/>
  <c r="M221" i="112" s="1"/>
  <c r="Q214" i="112"/>
  <c r="T214" i="112" s="1"/>
  <c r="U214" i="112" s="1"/>
  <c r="V214" i="112" s="1"/>
  <c r="L214" i="112"/>
  <c r="K214" i="112"/>
  <c r="H214" i="112"/>
  <c r="M214" i="112" s="1"/>
  <c r="Q220" i="112"/>
  <c r="T220" i="112" s="1"/>
  <c r="U220" i="112" s="1"/>
  <c r="V220" i="112" s="1"/>
  <c r="L220" i="112"/>
  <c r="K220" i="112"/>
  <c r="H220" i="112"/>
  <c r="M220" i="112" s="1"/>
  <c r="Q225" i="112"/>
  <c r="T225" i="112" s="1"/>
  <c r="U225" i="112" s="1"/>
  <c r="V225" i="112" s="1"/>
  <c r="L225" i="112"/>
  <c r="K225" i="112"/>
  <c r="H225" i="112"/>
  <c r="M225" i="112" s="1"/>
  <c r="Q211" i="112"/>
  <c r="T211" i="112" s="1"/>
  <c r="U211" i="112" s="1"/>
  <c r="V211" i="112" s="1"/>
  <c r="L211" i="112"/>
  <c r="K211" i="112"/>
  <c r="H211" i="112"/>
  <c r="M211" i="112" s="1"/>
  <c r="Q218" i="112"/>
  <c r="T218" i="112" s="1"/>
  <c r="U218" i="112" s="1"/>
  <c r="V218" i="112" s="1"/>
  <c r="L218" i="112"/>
  <c r="K218" i="112"/>
  <c r="H218" i="112"/>
  <c r="M218" i="112" s="1"/>
  <c r="Q205" i="112"/>
  <c r="T205" i="112" s="1"/>
  <c r="U205" i="112" s="1"/>
  <c r="V205" i="112" s="1"/>
  <c r="L205" i="112"/>
  <c r="K205" i="112"/>
  <c r="H205" i="112"/>
  <c r="M205" i="112" s="1"/>
  <c r="Q203" i="112"/>
  <c r="T203" i="112" s="1"/>
  <c r="U203" i="112" s="1"/>
  <c r="V203" i="112" s="1"/>
  <c r="L203" i="112"/>
  <c r="K203" i="112"/>
  <c r="H203" i="112"/>
  <c r="M203" i="112" s="1"/>
  <c r="Q207" i="112"/>
  <c r="T207" i="112" s="1"/>
  <c r="U207" i="112" s="1"/>
  <c r="V207" i="112" s="1"/>
  <c r="L207" i="112"/>
  <c r="K207" i="112"/>
  <c r="H207" i="112"/>
  <c r="M207" i="112" s="1"/>
  <c r="Q206" i="112"/>
  <c r="T206" i="112" s="1"/>
  <c r="U206" i="112" s="1"/>
  <c r="V206" i="112" s="1"/>
  <c r="L206" i="112"/>
  <c r="K206" i="112"/>
  <c r="H206" i="112"/>
  <c r="M206" i="112" s="1"/>
  <c r="Q204" i="112"/>
  <c r="T204" i="112" s="1"/>
  <c r="U204" i="112" s="1"/>
  <c r="V204" i="112" s="1"/>
  <c r="L204" i="112"/>
  <c r="K204" i="112"/>
  <c r="H204" i="112"/>
  <c r="M204" i="112" s="1"/>
  <c r="Q208" i="112"/>
  <c r="T208" i="112" s="1"/>
  <c r="U208" i="112" s="1"/>
  <c r="V208" i="112" s="1"/>
  <c r="L208" i="112"/>
  <c r="K208" i="112"/>
  <c r="H208" i="112"/>
  <c r="M208" i="112" s="1"/>
  <c r="Q209" i="112"/>
  <c r="T209" i="112" s="1"/>
  <c r="U209" i="112" s="1"/>
  <c r="V209" i="112" s="1"/>
  <c r="L209" i="112"/>
  <c r="K209" i="112"/>
  <c r="H209" i="112"/>
  <c r="M209" i="112" s="1"/>
  <c r="Q202" i="112"/>
  <c r="T202" i="112" s="1"/>
  <c r="U202" i="112" s="1"/>
  <c r="V202" i="112" s="1"/>
  <c r="L202" i="112"/>
  <c r="K202" i="112"/>
  <c r="H202" i="112"/>
  <c r="M202" i="112" s="1"/>
  <c r="Q200" i="112"/>
  <c r="T200" i="112" s="1"/>
  <c r="U200" i="112" s="1"/>
  <c r="V200" i="112" s="1"/>
  <c r="L200" i="112"/>
  <c r="K200" i="112"/>
  <c r="H200" i="112"/>
  <c r="M200" i="112" s="1"/>
  <c r="Q197" i="112"/>
  <c r="T197" i="112" s="1"/>
  <c r="U197" i="112" s="1"/>
  <c r="V197" i="112" s="1"/>
  <c r="L197" i="112"/>
  <c r="K197" i="112"/>
  <c r="H197" i="112"/>
  <c r="M197" i="112" s="1"/>
  <c r="Q199" i="112"/>
  <c r="T199" i="112" s="1"/>
  <c r="U199" i="112" s="1"/>
  <c r="V199" i="112" s="1"/>
  <c r="L199" i="112"/>
  <c r="K199" i="112"/>
  <c r="H199" i="112"/>
  <c r="M199" i="112" s="1"/>
  <c r="Q198" i="112"/>
  <c r="T198" i="112" s="1"/>
  <c r="U198" i="112" s="1"/>
  <c r="V198" i="112" s="1"/>
  <c r="L198" i="112"/>
  <c r="K198" i="112"/>
  <c r="H198" i="112"/>
  <c r="M198" i="112" s="1"/>
  <c r="Q201" i="112"/>
  <c r="T201" i="112" s="1"/>
  <c r="U201" i="112" s="1"/>
  <c r="V201" i="112" s="1"/>
  <c r="L201" i="112"/>
  <c r="K201" i="112"/>
  <c r="H201" i="112"/>
  <c r="M201" i="112" s="1"/>
  <c r="Q194" i="112"/>
  <c r="T194" i="112" s="1"/>
  <c r="U194" i="112" s="1"/>
  <c r="V194" i="112" s="1"/>
  <c r="L194" i="112"/>
  <c r="K194" i="112"/>
  <c r="H194" i="112"/>
  <c r="M194" i="112" s="1"/>
  <c r="Q196" i="112"/>
  <c r="T196" i="112" s="1"/>
  <c r="U196" i="112" s="1"/>
  <c r="V196" i="112" s="1"/>
  <c r="L196" i="112"/>
  <c r="K196" i="112"/>
  <c r="H196" i="112"/>
  <c r="M196" i="112" s="1"/>
  <c r="Q195" i="112"/>
  <c r="T195" i="112" s="1"/>
  <c r="U195" i="112" s="1"/>
  <c r="V195" i="112" s="1"/>
  <c r="L195" i="112"/>
  <c r="K195" i="112"/>
  <c r="H195" i="112"/>
  <c r="M195" i="112" s="1"/>
  <c r="T191" i="112"/>
  <c r="U191" i="112" s="1"/>
  <c r="V191" i="112" s="1"/>
  <c r="Q191" i="112"/>
  <c r="L191" i="112"/>
  <c r="K191" i="112"/>
  <c r="H191" i="112"/>
  <c r="M191" i="112" s="1"/>
  <c r="Q189" i="112"/>
  <c r="T189" i="112" s="1"/>
  <c r="U189" i="112" s="1"/>
  <c r="V189" i="112" s="1"/>
  <c r="L189" i="112"/>
  <c r="K189" i="112"/>
  <c r="H189" i="112"/>
  <c r="M189" i="112" s="1"/>
  <c r="Q184" i="112"/>
  <c r="T184" i="112" s="1"/>
  <c r="U184" i="112" s="1"/>
  <c r="V184" i="112" s="1"/>
  <c r="L184" i="112"/>
  <c r="K184" i="112"/>
  <c r="H184" i="112"/>
  <c r="M184" i="112" s="1"/>
  <c r="Q186" i="112"/>
  <c r="T186" i="112" s="1"/>
  <c r="U186" i="112" s="1"/>
  <c r="V186" i="112" s="1"/>
  <c r="L186" i="112"/>
  <c r="K186" i="112"/>
  <c r="H186" i="112"/>
  <c r="M186" i="112" s="1"/>
  <c r="Q190" i="112"/>
  <c r="T190" i="112" s="1"/>
  <c r="U190" i="112" s="1"/>
  <c r="V190" i="112" s="1"/>
  <c r="L190" i="112"/>
  <c r="K190" i="112"/>
  <c r="H190" i="112"/>
  <c r="M190" i="112" s="1"/>
  <c r="Q185" i="112"/>
  <c r="T185" i="112" s="1"/>
  <c r="U185" i="112" s="1"/>
  <c r="V185" i="112" s="1"/>
  <c r="L185" i="112"/>
  <c r="K185" i="112"/>
  <c r="H185" i="112"/>
  <c r="M185" i="112" s="1"/>
  <c r="Q187" i="112"/>
  <c r="T187" i="112" s="1"/>
  <c r="U187" i="112" s="1"/>
  <c r="V187" i="112" s="1"/>
  <c r="L187" i="112"/>
  <c r="K187" i="112"/>
  <c r="H187" i="112"/>
  <c r="M187" i="112" s="1"/>
  <c r="Q182" i="112"/>
  <c r="T182" i="112" s="1"/>
  <c r="U182" i="112" s="1"/>
  <c r="V182" i="112" s="1"/>
  <c r="L182" i="112"/>
  <c r="K182" i="112"/>
  <c r="H182" i="112"/>
  <c r="M182" i="112" s="1"/>
  <c r="Q183" i="112"/>
  <c r="T183" i="112" s="1"/>
  <c r="U183" i="112" s="1"/>
  <c r="V183" i="112" s="1"/>
  <c r="L183" i="112"/>
  <c r="K183" i="112"/>
  <c r="H183" i="112"/>
  <c r="M183" i="112" s="1"/>
  <c r="Q192" i="112"/>
  <c r="T192" i="112" s="1"/>
  <c r="U192" i="112" s="1"/>
  <c r="V192" i="112" s="1"/>
  <c r="L192" i="112"/>
  <c r="K192" i="112"/>
  <c r="H192" i="112"/>
  <c r="M192" i="112" s="1"/>
  <c r="Q188" i="112"/>
  <c r="T188" i="112" s="1"/>
  <c r="U188" i="112" s="1"/>
  <c r="V188" i="112" s="1"/>
  <c r="L188" i="112"/>
  <c r="K188" i="112"/>
  <c r="H188" i="112"/>
  <c r="M188" i="112" s="1"/>
  <c r="Q193" i="112"/>
  <c r="T193" i="112" s="1"/>
  <c r="U193" i="112" s="1"/>
  <c r="V193" i="112" s="1"/>
  <c r="L193" i="112"/>
  <c r="K193" i="112"/>
  <c r="H193" i="112"/>
  <c r="M193" i="112" s="1"/>
  <c r="Q164" i="112"/>
  <c r="T164" i="112" s="1"/>
  <c r="U164" i="112" s="1"/>
  <c r="V164" i="112" s="1"/>
  <c r="L164" i="112"/>
  <c r="K164" i="112"/>
  <c r="H164" i="112"/>
  <c r="M164" i="112" s="1"/>
  <c r="Q179" i="112"/>
  <c r="T179" i="112" s="1"/>
  <c r="U179" i="112" s="1"/>
  <c r="V179" i="112" s="1"/>
  <c r="L179" i="112"/>
  <c r="K179" i="112"/>
  <c r="H179" i="112"/>
  <c r="M179" i="112" s="1"/>
  <c r="Q172" i="112"/>
  <c r="T172" i="112" s="1"/>
  <c r="U172" i="112" s="1"/>
  <c r="V172" i="112" s="1"/>
  <c r="L172" i="112"/>
  <c r="K172" i="112"/>
  <c r="H172" i="112"/>
  <c r="M172" i="112" s="1"/>
  <c r="Q173" i="112"/>
  <c r="T173" i="112" s="1"/>
  <c r="U173" i="112" s="1"/>
  <c r="V173" i="112" s="1"/>
  <c r="L173" i="112"/>
  <c r="K173" i="112"/>
  <c r="H173" i="112"/>
  <c r="M173" i="112" s="1"/>
  <c r="Q162" i="112"/>
  <c r="T162" i="112" s="1"/>
  <c r="U162" i="112" s="1"/>
  <c r="V162" i="112" s="1"/>
  <c r="L162" i="112"/>
  <c r="K162" i="112"/>
  <c r="H162" i="112"/>
  <c r="M162" i="112" s="1"/>
  <c r="Q168" i="112"/>
  <c r="T168" i="112" s="1"/>
  <c r="U168" i="112" s="1"/>
  <c r="V168" i="112" s="1"/>
  <c r="L168" i="112"/>
  <c r="K168" i="112"/>
  <c r="H168" i="112"/>
  <c r="M168" i="112" s="1"/>
  <c r="Q154" i="112"/>
  <c r="T154" i="112" s="1"/>
  <c r="U154" i="112" s="1"/>
  <c r="V154" i="112" s="1"/>
  <c r="L154" i="112"/>
  <c r="K154" i="112"/>
  <c r="H154" i="112"/>
  <c r="M154" i="112" s="1"/>
  <c r="Q174" i="112"/>
  <c r="T174" i="112" s="1"/>
  <c r="U174" i="112" s="1"/>
  <c r="V174" i="112" s="1"/>
  <c r="L174" i="112"/>
  <c r="K174" i="112"/>
  <c r="H174" i="112"/>
  <c r="M174" i="112" s="1"/>
  <c r="Q180" i="112"/>
  <c r="T180" i="112" s="1"/>
  <c r="U180" i="112" s="1"/>
  <c r="V180" i="112" s="1"/>
  <c r="L180" i="112"/>
  <c r="K180" i="112"/>
  <c r="H180" i="112"/>
  <c r="M180" i="112" s="1"/>
  <c r="Q160" i="112"/>
  <c r="T160" i="112" s="1"/>
  <c r="U160" i="112" s="1"/>
  <c r="V160" i="112" s="1"/>
  <c r="L160" i="112"/>
  <c r="K160" i="112"/>
  <c r="H160" i="112"/>
  <c r="M160" i="112" s="1"/>
  <c r="Q153" i="112"/>
  <c r="T153" i="112" s="1"/>
  <c r="U153" i="112" s="1"/>
  <c r="V153" i="112" s="1"/>
  <c r="L153" i="112"/>
  <c r="K153" i="112"/>
  <c r="H153" i="112"/>
  <c r="M153" i="112" s="1"/>
  <c r="Q176" i="112"/>
  <c r="T176" i="112" s="1"/>
  <c r="U176" i="112" s="1"/>
  <c r="V176" i="112" s="1"/>
  <c r="L176" i="112"/>
  <c r="K176" i="112"/>
  <c r="H176" i="112"/>
  <c r="M176" i="112" s="1"/>
  <c r="Q157" i="112"/>
  <c r="T157" i="112" s="1"/>
  <c r="U157" i="112" s="1"/>
  <c r="V157" i="112" s="1"/>
  <c r="L157" i="112"/>
  <c r="K157" i="112"/>
  <c r="H157" i="112"/>
  <c r="M157" i="112" s="1"/>
  <c r="Q165" i="112"/>
  <c r="T165" i="112" s="1"/>
  <c r="U165" i="112" s="1"/>
  <c r="V165" i="112" s="1"/>
  <c r="L165" i="112"/>
  <c r="K165" i="112"/>
  <c r="H165" i="112"/>
  <c r="M165" i="112" s="1"/>
  <c r="Q163" i="112"/>
  <c r="T163" i="112" s="1"/>
  <c r="U163" i="112" s="1"/>
  <c r="V163" i="112" s="1"/>
  <c r="L163" i="112"/>
  <c r="K163" i="112"/>
  <c r="H163" i="112"/>
  <c r="M163" i="112" s="1"/>
  <c r="Q167" i="112"/>
  <c r="T167" i="112" s="1"/>
  <c r="U167" i="112" s="1"/>
  <c r="V167" i="112" s="1"/>
  <c r="L167" i="112"/>
  <c r="K167" i="112"/>
  <c r="H167" i="112"/>
  <c r="M167" i="112" s="1"/>
  <c r="T178" i="112"/>
  <c r="U178" i="112" s="1"/>
  <c r="V178" i="112" s="1"/>
  <c r="Q178" i="112"/>
  <c r="L178" i="112"/>
  <c r="K178" i="112"/>
  <c r="H178" i="112"/>
  <c r="M178" i="112" s="1"/>
  <c r="Q158" i="112"/>
  <c r="T158" i="112" s="1"/>
  <c r="U158" i="112" s="1"/>
  <c r="V158" i="112" s="1"/>
  <c r="L158" i="112"/>
  <c r="K158" i="112"/>
  <c r="H158" i="112"/>
  <c r="M158" i="112" s="1"/>
  <c r="Q175" i="112"/>
  <c r="T175" i="112" s="1"/>
  <c r="U175" i="112" s="1"/>
  <c r="V175" i="112" s="1"/>
  <c r="L175" i="112"/>
  <c r="K175" i="112"/>
  <c r="H175" i="112"/>
  <c r="M175" i="112" s="1"/>
  <c r="Q169" i="112"/>
  <c r="T169" i="112" s="1"/>
  <c r="U169" i="112" s="1"/>
  <c r="V169" i="112" s="1"/>
  <c r="L169" i="112"/>
  <c r="K169" i="112"/>
  <c r="H169" i="112"/>
  <c r="M169" i="112" s="1"/>
  <c r="Q159" i="112"/>
  <c r="T159" i="112" s="1"/>
  <c r="U159" i="112" s="1"/>
  <c r="V159" i="112" s="1"/>
  <c r="L159" i="112"/>
  <c r="K159" i="112"/>
  <c r="H159" i="112"/>
  <c r="W159" i="112" s="1"/>
  <c r="Q170" i="112"/>
  <c r="T170" i="112" s="1"/>
  <c r="U170" i="112" s="1"/>
  <c r="V170" i="112" s="1"/>
  <c r="L170" i="112"/>
  <c r="K170" i="112"/>
  <c r="H170" i="112"/>
  <c r="M170" i="112" s="1"/>
  <c r="Q177" i="112"/>
  <c r="T177" i="112" s="1"/>
  <c r="U177" i="112" s="1"/>
  <c r="V177" i="112" s="1"/>
  <c r="L177" i="112"/>
  <c r="K177" i="112"/>
  <c r="H177" i="112"/>
  <c r="M177" i="112" s="1"/>
  <c r="Q155" i="112"/>
  <c r="T155" i="112" s="1"/>
  <c r="U155" i="112" s="1"/>
  <c r="V155" i="112" s="1"/>
  <c r="L155" i="112"/>
  <c r="K155" i="112"/>
  <c r="H155" i="112"/>
  <c r="M155" i="112" s="1"/>
  <c r="Q166" i="112"/>
  <c r="T166" i="112" s="1"/>
  <c r="U166" i="112" s="1"/>
  <c r="V166" i="112" s="1"/>
  <c r="L166" i="112"/>
  <c r="K166" i="112"/>
  <c r="H166" i="112"/>
  <c r="M166" i="112" s="1"/>
  <c r="Q171" i="112"/>
  <c r="T171" i="112" s="1"/>
  <c r="U171" i="112" s="1"/>
  <c r="V171" i="112" s="1"/>
  <c r="L171" i="112"/>
  <c r="K171" i="112"/>
  <c r="H171" i="112"/>
  <c r="M171" i="112" s="1"/>
  <c r="Q156" i="112"/>
  <c r="T156" i="112" s="1"/>
  <c r="U156" i="112" s="1"/>
  <c r="V156" i="112" s="1"/>
  <c r="L156" i="112"/>
  <c r="K156" i="112"/>
  <c r="H156" i="112"/>
  <c r="W156" i="112" s="1"/>
  <c r="Q161" i="112"/>
  <c r="T161" i="112" s="1"/>
  <c r="U161" i="112" s="1"/>
  <c r="V161" i="112" s="1"/>
  <c r="L161" i="112"/>
  <c r="K161" i="112"/>
  <c r="H161" i="112"/>
  <c r="M161" i="112" s="1"/>
  <c r="Q130" i="112"/>
  <c r="T130" i="112" s="1"/>
  <c r="U130" i="112" s="1"/>
  <c r="V130" i="112" s="1"/>
  <c r="L130" i="112"/>
  <c r="K130" i="112"/>
  <c r="H130" i="112"/>
  <c r="M130" i="112" s="1"/>
  <c r="Q150" i="112"/>
  <c r="T150" i="112" s="1"/>
  <c r="U150" i="112" s="1"/>
  <c r="V150" i="112" s="1"/>
  <c r="L150" i="112"/>
  <c r="K150" i="112"/>
  <c r="H150" i="112"/>
  <c r="M150" i="112" s="1"/>
  <c r="Q129" i="112"/>
  <c r="T129" i="112" s="1"/>
  <c r="U129" i="112" s="1"/>
  <c r="V129" i="112" s="1"/>
  <c r="L129" i="112"/>
  <c r="K129" i="112"/>
  <c r="H129" i="112"/>
  <c r="M129" i="112" s="1"/>
  <c r="Q131" i="112"/>
  <c r="T131" i="112" s="1"/>
  <c r="U131" i="112" s="1"/>
  <c r="V131" i="112" s="1"/>
  <c r="L131" i="112"/>
  <c r="K131" i="112"/>
  <c r="H131" i="112"/>
  <c r="M131" i="112" s="1"/>
  <c r="Q151" i="112"/>
  <c r="T151" i="112" s="1"/>
  <c r="U151" i="112" s="1"/>
  <c r="V151" i="112" s="1"/>
  <c r="L151" i="112"/>
  <c r="K151" i="112"/>
  <c r="H151" i="112"/>
  <c r="M151" i="112" s="1"/>
  <c r="Q141" i="112"/>
  <c r="T141" i="112" s="1"/>
  <c r="U141" i="112" s="1"/>
  <c r="V141" i="112" s="1"/>
  <c r="L141" i="112"/>
  <c r="K141" i="112"/>
  <c r="H141" i="112"/>
  <c r="M141" i="112" s="1"/>
  <c r="Q143" i="112"/>
  <c r="T143" i="112" s="1"/>
  <c r="U143" i="112" s="1"/>
  <c r="V143" i="112" s="1"/>
  <c r="L143" i="112"/>
  <c r="K143" i="112"/>
  <c r="H143" i="112"/>
  <c r="M143" i="112" s="1"/>
  <c r="Q138" i="112"/>
  <c r="T138" i="112" s="1"/>
  <c r="U138" i="112" s="1"/>
  <c r="V138" i="112" s="1"/>
  <c r="L138" i="112"/>
  <c r="K138" i="112"/>
  <c r="H138" i="112"/>
  <c r="M138" i="112" s="1"/>
  <c r="Q148" i="112"/>
  <c r="T148" i="112" s="1"/>
  <c r="U148" i="112" s="1"/>
  <c r="V148" i="112" s="1"/>
  <c r="L148" i="112"/>
  <c r="K148" i="112"/>
  <c r="H148" i="112"/>
  <c r="M148" i="112" s="1"/>
  <c r="Q142" i="112"/>
  <c r="T142" i="112" s="1"/>
  <c r="U142" i="112" s="1"/>
  <c r="V142" i="112" s="1"/>
  <c r="L142" i="112"/>
  <c r="K142" i="112"/>
  <c r="H142" i="112"/>
  <c r="M142" i="112" s="1"/>
  <c r="Q146" i="112"/>
  <c r="T146" i="112" s="1"/>
  <c r="U146" i="112" s="1"/>
  <c r="V146" i="112" s="1"/>
  <c r="L146" i="112"/>
  <c r="K146" i="112"/>
  <c r="H146" i="112"/>
  <c r="M146" i="112" s="1"/>
  <c r="Q133" i="112"/>
  <c r="T133" i="112" s="1"/>
  <c r="U133" i="112" s="1"/>
  <c r="V133" i="112" s="1"/>
  <c r="L133" i="112"/>
  <c r="K133" i="112"/>
  <c r="H133" i="112"/>
  <c r="M133" i="112" s="1"/>
  <c r="Q132" i="112"/>
  <c r="T132" i="112" s="1"/>
  <c r="U132" i="112" s="1"/>
  <c r="V132" i="112" s="1"/>
  <c r="L132" i="112"/>
  <c r="K132" i="112"/>
  <c r="H132" i="112"/>
  <c r="M132" i="112" s="1"/>
  <c r="Q149" i="112"/>
  <c r="T149" i="112" s="1"/>
  <c r="U149" i="112" s="1"/>
  <c r="V149" i="112" s="1"/>
  <c r="L149" i="112"/>
  <c r="K149" i="112"/>
  <c r="H149" i="112"/>
  <c r="M149" i="112" s="1"/>
  <c r="Q145" i="112"/>
  <c r="T145" i="112" s="1"/>
  <c r="U145" i="112" s="1"/>
  <c r="V145" i="112" s="1"/>
  <c r="L145" i="112"/>
  <c r="K145" i="112"/>
  <c r="H145" i="112"/>
  <c r="M145" i="112" s="1"/>
  <c r="Q135" i="112"/>
  <c r="T135" i="112" s="1"/>
  <c r="U135" i="112" s="1"/>
  <c r="V135" i="112" s="1"/>
  <c r="L135" i="112"/>
  <c r="K135" i="112"/>
  <c r="H135" i="112"/>
  <c r="M135" i="112" s="1"/>
  <c r="Q136" i="112"/>
  <c r="T136" i="112" s="1"/>
  <c r="U136" i="112" s="1"/>
  <c r="V136" i="112" s="1"/>
  <c r="L136" i="112"/>
  <c r="K136" i="112"/>
  <c r="H136" i="112"/>
  <c r="M136" i="112" s="1"/>
  <c r="Q139" i="112"/>
  <c r="T139" i="112" s="1"/>
  <c r="U139" i="112" s="1"/>
  <c r="V139" i="112" s="1"/>
  <c r="L139" i="112"/>
  <c r="K139" i="112"/>
  <c r="H139" i="112"/>
  <c r="M139" i="112" s="1"/>
  <c r="Q147" i="112"/>
  <c r="T147" i="112" s="1"/>
  <c r="U147" i="112" s="1"/>
  <c r="V147" i="112" s="1"/>
  <c r="L147" i="112"/>
  <c r="K147" i="112"/>
  <c r="H147" i="112"/>
  <c r="M147" i="112" s="1"/>
  <c r="Q140" i="112"/>
  <c r="T140" i="112" s="1"/>
  <c r="U140" i="112" s="1"/>
  <c r="V140" i="112" s="1"/>
  <c r="L140" i="112"/>
  <c r="K140" i="112"/>
  <c r="H140" i="112"/>
  <c r="M140" i="112" s="1"/>
  <c r="Q134" i="112"/>
  <c r="T134" i="112" s="1"/>
  <c r="U134" i="112" s="1"/>
  <c r="V134" i="112" s="1"/>
  <c r="L134" i="112"/>
  <c r="K134" i="112"/>
  <c r="H134" i="112"/>
  <c r="M134" i="112" s="1"/>
  <c r="Q137" i="112"/>
  <c r="T137" i="112" s="1"/>
  <c r="U137" i="112" s="1"/>
  <c r="V137" i="112" s="1"/>
  <c r="L137" i="112"/>
  <c r="K137" i="112"/>
  <c r="H137" i="112"/>
  <c r="M137" i="112" s="1"/>
  <c r="Q144" i="112"/>
  <c r="T144" i="112" s="1"/>
  <c r="U144" i="112" s="1"/>
  <c r="V144" i="112" s="1"/>
  <c r="L144" i="112"/>
  <c r="K144" i="112"/>
  <c r="H144" i="112"/>
  <c r="M144" i="112" s="1"/>
  <c r="Q123" i="112"/>
  <c r="T123" i="112" s="1"/>
  <c r="U123" i="112" s="1"/>
  <c r="V123" i="112" s="1"/>
  <c r="L123" i="112"/>
  <c r="K123" i="112"/>
  <c r="H123" i="112"/>
  <c r="M123" i="112" s="1"/>
  <c r="Q118" i="112"/>
  <c r="T118" i="112" s="1"/>
  <c r="U118" i="112" s="1"/>
  <c r="V118" i="112" s="1"/>
  <c r="L118" i="112"/>
  <c r="K118" i="112"/>
  <c r="H118" i="112"/>
  <c r="M118" i="112" s="1"/>
  <c r="Q117" i="112"/>
  <c r="T117" i="112" s="1"/>
  <c r="U117" i="112" s="1"/>
  <c r="V117" i="112" s="1"/>
  <c r="L117" i="112"/>
  <c r="K117" i="112"/>
  <c r="H117" i="112"/>
  <c r="M117" i="112" s="1"/>
  <c r="Q110" i="112"/>
  <c r="T110" i="112" s="1"/>
  <c r="U110" i="112" s="1"/>
  <c r="V110" i="112" s="1"/>
  <c r="W110" i="112" s="1"/>
  <c r="L110" i="112"/>
  <c r="K110" i="112"/>
  <c r="H110" i="112"/>
  <c r="M110" i="112" s="1"/>
  <c r="Q122" i="112"/>
  <c r="T122" i="112" s="1"/>
  <c r="U122" i="112" s="1"/>
  <c r="V122" i="112" s="1"/>
  <c r="L122" i="112"/>
  <c r="K122" i="112"/>
  <c r="H122" i="112"/>
  <c r="M122" i="112" s="1"/>
  <c r="Q109" i="112"/>
  <c r="T109" i="112" s="1"/>
  <c r="U109" i="112" s="1"/>
  <c r="V109" i="112" s="1"/>
  <c r="W109" i="112" s="1"/>
  <c r="L109" i="112"/>
  <c r="K109" i="112"/>
  <c r="H109" i="112"/>
  <c r="M109" i="112" s="1"/>
  <c r="Q113" i="112"/>
  <c r="T113" i="112" s="1"/>
  <c r="U113" i="112" s="1"/>
  <c r="V113" i="112" s="1"/>
  <c r="L113" i="112"/>
  <c r="K113" i="112"/>
  <c r="H113" i="112"/>
  <c r="M113" i="112" s="1"/>
  <c r="Q111" i="112"/>
  <c r="T111" i="112" s="1"/>
  <c r="U111" i="112" s="1"/>
  <c r="V111" i="112" s="1"/>
  <c r="L111" i="112"/>
  <c r="K111" i="112"/>
  <c r="H111" i="112"/>
  <c r="M111" i="112" s="1"/>
  <c r="Q128" i="112"/>
  <c r="T128" i="112" s="1"/>
  <c r="U128" i="112" s="1"/>
  <c r="V128" i="112" s="1"/>
  <c r="L128" i="112"/>
  <c r="K128" i="112"/>
  <c r="H128" i="112"/>
  <c r="M128" i="112" s="1"/>
  <c r="Q124" i="112"/>
  <c r="T124" i="112" s="1"/>
  <c r="U124" i="112" s="1"/>
  <c r="V124" i="112" s="1"/>
  <c r="L124" i="112"/>
  <c r="K124" i="112"/>
  <c r="H124" i="112"/>
  <c r="M124" i="112" s="1"/>
  <c r="Q114" i="112"/>
  <c r="T114" i="112" s="1"/>
  <c r="U114" i="112" s="1"/>
  <c r="V114" i="112" s="1"/>
  <c r="L114" i="112"/>
  <c r="K114" i="112"/>
  <c r="H114" i="112"/>
  <c r="M114" i="112" s="1"/>
  <c r="Q116" i="112"/>
  <c r="T116" i="112" s="1"/>
  <c r="U116" i="112" s="1"/>
  <c r="V116" i="112" s="1"/>
  <c r="L116" i="112"/>
  <c r="K116" i="112"/>
  <c r="H116" i="112"/>
  <c r="M116" i="112" s="1"/>
  <c r="Q126" i="112"/>
  <c r="T126" i="112" s="1"/>
  <c r="U126" i="112" s="1"/>
  <c r="V126" i="112" s="1"/>
  <c r="L126" i="112"/>
  <c r="K126" i="112"/>
  <c r="H126" i="112"/>
  <c r="M126" i="112" s="1"/>
  <c r="Q125" i="112"/>
  <c r="T125" i="112" s="1"/>
  <c r="U125" i="112" s="1"/>
  <c r="V125" i="112" s="1"/>
  <c r="L125" i="112"/>
  <c r="K125" i="112"/>
  <c r="H125" i="112"/>
  <c r="M125" i="112" s="1"/>
  <c r="Q121" i="112"/>
  <c r="T121" i="112" s="1"/>
  <c r="U121" i="112" s="1"/>
  <c r="V121" i="112" s="1"/>
  <c r="W121" i="112" s="1"/>
  <c r="L121" i="112"/>
  <c r="K121" i="112"/>
  <c r="H121" i="112"/>
  <c r="M121" i="112" s="1"/>
  <c r="Q127" i="112"/>
  <c r="T127" i="112" s="1"/>
  <c r="U127" i="112" s="1"/>
  <c r="V127" i="112" s="1"/>
  <c r="L127" i="112"/>
  <c r="K127" i="112"/>
  <c r="H127" i="112"/>
  <c r="M127" i="112" s="1"/>
  <c r="Q120" i="112"/>
  <c r="T120" i="112" s="1"/>
  <c r="U120" i="112" s="1"/>
  <c r="V120" i="112" s="1"/>
  <c r="L120" i="112"/>
  <c r="K120" i="112"/>
  <c r="H120" i="112"/>
  <c r="M120" i="112" s="1"/>
  <c r="Q119" i="112"/>
  <c r="T119" i="112" s="1"/>
  <c r="U119" i="112" s="1"/>
  <c r="V119" i="112" s="1"/>
  <c r="W119" i="112" s="1"/>
  <c r="L119" i="112"/>
  <c r="K119" i="112"/>
  <c r="H119" i="112"/>
  <c r="M119" i="112" s="1"/>
  <c r="Q115" i="112"/>
  <c r="T115" i="112" s="1"/>
  <c r="U115" i="112" s="1"/>
  <c r="V115" i="112" s="1"/>
  <c r="L115" i="112"/>
  <c r="K115" i="112"/>
  <c r="H115" i="112"/>
  <c r="M115" i="112" s="1"/>
  <c r="Q112" i="112"/>
  <c r="T112" i="112" s="1"/>
  <c r="U112" i="112" s="1"/>
  <c r="V112" i="112" s="1"/>
  <c r="L112" i="112"/>
  <c r="K112" i="112"/>
  <c r="H112" i="112"/>
  <c r="M112" i="112" s="1"/>
  <c r="Q108" i="112"/>
  <c r="T108" i="112" s="1"/>
  <c r="U108" i="112" s="1"/>
  <c r="V108" i="112" s="1"/>
  <c r="L108" i="112"/>
  <c r="K108" i="112"/>
  <c r="H108" i="112"/>
  <c r="M108" i="112" s="1"/>
  <c r="Q102" i="112"/>
  <c r="T102" i="112" s="1"/>
  <c r="U102" i="112" s="1"/>
  <c r="V102" i="112" s="1"/>
  <c r="L102" i="112"/>
  <c r="K102" i="112"/>
  <c r="H102" i="112"/>
  <c r="M102" i="112" s="1"/>
  <c r="Q106" i="112"/>
  <c r="T106" i="112" s="1"/>
  <c r="U106" i="112" s="1"/>
  <c r="V106" i="112" s="1"/>
  <c r="L106" i="112"/>
  <c r="K106" i="112"/>
  <c r="H106" i="112"/>
  <c r="M106" i="112" s="1"/>
  <c r="Q100" i="112"/>
  <c r="T100" i="112" s="1"/>
  <c r="U100" i="112" s="1"/>
  <c r="V100" i="112" s="1"/>
  <c r="L100" i="112"/>
  <c r="K100" i="112"/>
  <c r="H100" i="112"/>
  <c r="M100" i="112" s="1"/>
  <c r="Q93" i="112"/>
  <c r="T93" i="112" s="1"/>
  <c r="U93" i="112" s="1"/>
  <c r="V93" i="112" s="1"/>
  <c r="L93" i="112"/>
  <c r="K93" i="112"/>
  <c r="H93" i="112"/>
  <c r="M93" i="112" s="1"/>
  <c r="Q88" i="112"/>
  <c r="T88" i="112" s="1"/>
  <c r="U88" i="112" s="1"/>
  <c r="V88" i="112" s="1"/>
  <c r="L88" i="112"/>
  <c r="K88" i="112"/>
  <c r="H88" i="112"/>
  <c r="M88" i="112" s="1"/>
  <c r="Q96" i="112"/>
  <c r="T96" i="112" s="1"/>
  <c r="U96" i="112" s="1"/>
  <c r="V96" i="112" s="1"/>
  <c r="L96" i="112"/>
  <c r="K96" i="112"/>
  <c r="H96" i="112"/>
  <c r="M96" i="112" s="1"/>
  <c r="Q86" i="112"/>
  <c r="T86" i="112" s="1"/>
  <c r="U86" i="112" s="1"/>
  <c r="V86" i="112" s="1"/>
  <c r="L86" i="112"/>
  <c r="K86" i="112"/>
  <c r="H86" i="112"/>
  <c r="M86" i="112" s="1"/>
  <c r="Q82" i="112"/>
  <c r="T82" i="112" s="1"/>
  <c r="U82" i="112" s="1"/>
  <c r="V82" i="112" s="1"/>
  <c r="L82" i="112"/>
  <c r="K82" i="112"/>
  <c r="H82" i="112"/>
  <c r="M82" i="112" s="1"/>
  <c r="Q103" i="112"/>
  <c r="T103" i="112" s="1"/>
  <c r="U103" i="112" s="1"/>
  <c r="V103" i="112" s="1"/>
  <c r="L103" i="112"/>
  <c r="K103" i="112"/>
  <c r="H103" i="112"/>
  <c r="M103" i="112" s="1"/>
  <c r="Q84" i="112"/>
  <c r="T84" i="112" s="1"/>
  <c r="U84" i="112" s="1"/>
  <c r="V84" i="112" s="1"/>
  <c r="L84" i="112"/>
  <c r="K84" i="112"/>
  <c r="H84" i="112"/>
  <c r="M84" i="112" s="1"/>
  <c r="Q91" i="112"/>
  <c r="T91" i="112" s="1"/>
  <c r="U91" i="112" s="1"/>
  <c r="V91" i="112" s="1"/>
  <c r="L91" i="112"/>
  <c r="K91" i="112"/>
  <c r="H91" i="112"/>
  <c r="M91" i="112" s="1"/>
  <c r="Q92" i="112"/>
  <c r="T92" i="112" s="1"/>
  <c r="U92" i="112" s="1"/>
  <c r="V92" i="112" s="1"/>
  <c r="L92" i="112"/>
  <c r="K92" i="112"/>
  <c r="H92" i="112"/>
  <c r="M92" i="112" s="1"/>
  <c r="Q105" i="112"/>
  <c r="T105" i="112" s="1"/>
  <c r="U105" i="112" s="1"/>
  <c r="V105" i="112" s="1"/>
  <c r="L105" i="112"/>
  <c r="K105" i="112"/>
  <c r="H105" i="112"/>
  <c r="M105" i="112" s="1"/>
  <c r="Q101" i="112"/>
  <c r="T101" i="112" s="1"/>
  <c r="U101" i="112" s="1"/>
  <c r="V101" i="112" s="1"/>
  <c r="L101" i="112"/>
  <c r="K101" i="112"/>
  <c r="H101" i="112"/>
  <c r="M101" i="112" s="1"/>
  <c r="Q85" i="112"/>
  <c r="T85" i="112" s="1"/>
  <c r="U85" i="112" s="1"/>
  <c r="V85" i="112" s="1"/>
  <c r="L85" i="112"/>
  <c r="K85" i="112"/>
  <c r="H85" i="112"/>
  <c r="M85" i="112" s="1"/>
  <c r="Q107" i="112"/>
  <c r="T107" i="112" s="1"/>
  <c r="U107" i="112" s="1"/>
  <c r="V107" i="112" s="1"/>
  <c r="L107" i="112"/>
  <c r="K107" i="112"/>
  <c r="H107" i="112"/>
  <c r="M107" i="112" s="1"/>
  <c r="Q83" i="112"/>
  <c r="T83" i="112" s="1"/>
  <c r="U83" i="112" s="1"/>
  <c r="V83" i="112" s="1"/>
  <c r="L83" i="112"/>
  <c r="K83" i="112"/>
  <c r="H83" i="112"/>
  <c r="M83" i="112" s="1"/>
  <c r="Q104" i="112"/>
  <c r="T104" i="112" s="1"/>
  <c r="U104" i="112" s="1"/>
  <c r="V104" i="112" s="1"/>
  <c r="L104" i="112"/>
  <c r="K104" i="112"/>
  <c r="H104" i="112"/>
  <c r="M104" i="112" s="1"/>
  <c r="Q99" i="112"/>
  <c r="T99" i="112" s="1"/>
  <c r="U99" i="112" s="1"/>
  <c r="V99" i="112" s="1"/>
  <c r="L99" i="112"/>
  <c r="K99" i="112"/>
  <c r="H99" i="112"/>
  <c r="M99" i="112" s="1"/>
  <c r="Q89" i="112"/>
  <c r="T89" i="112" s="1"/>
  <c r="U89" i="112" s="1"/>
  <c r="V89" i="112" s="1"/>
  <c r="L89" i="112"/>
  <c r="K89" i="112"/>
  <c r="H89" i="112"/>
  <c r="M89" i="112" s="1"/>
  <c r="Q98" i="112"/>
  <c r="T98" i="112" s="1"/>
  <c r="U98" i="112" s="1"/>
  <c r="V98" i="112" s="1"/>
  <c r="L98" i="112"/>
  <c r="K98" i="112"/>
  <c r="H98" i="112"/>
  <c r="M98" i="112" s="1"/>
  <c r="Q97" i="112"/>
  <c r="T97" i="112" s="1"/>
  <c r="U97" i="112" s="1"/>
  <c r="V97" i="112" s="1"/>
  <c r="L97" i="112"/>
  <c r="K97" i="112"/>
  <c r="H97" i="112"/>
  <c r="M97" i="112" s="1"/>
  <c r="Q90" i="112"/>
  <c r="T90" i="112" s="1"/>
  <c r="U90" i="112" s="1"/>
  <c r="V90" i="112" s="1"/>
  <c r="W90" i="112" s="1"/>
  <c r="L90" i="112"/>
  <c r="K90" i="112"/>
  <c r="H90" i="112"/>
  <c r="M90" i="112" s="1"/>
  <c r="Q80" i="112"/>
  <c r="T80" i="112" s="1"/>
  <c r="U80" i="112" s="1"/>
  <c r="V80" i="112" s="1"/>
  <c r="L80" i="112"/>
  <c r="K80" i="112"/>
  <c r="H80" i="112"/>
  <c r="M80" i="112" s="1"/>
  <c r="Q79" i="112"/>
  <c r="T79" i="112" s="1"/>
  <c r="U79" i="112" s="1"/>
  <c r="V79" i="112" s="1"/>
  <c r="L79" i="112"/>
  <c r="K79" i="112"/>
  <c r="H79" i="112"/>
  <c r="M79" i="112" s="1"/>
  <c r="Q87" i="112"/>
  <c r="T87" i="112" s="1"/>
  <c r="U87" i="112" s="1"/>
  <c r="V87" i="112" s="1"/>
  <c r="L87" i="112"/>
  <c r="K87" i="112"/>
  <c r="H87" i="112"/>
  <c r="M87" i="112" s="1"/>
  <c r="T95" i="112"/>
  <c r="U95" i="112" s="1"/>
  <c r="V95" i="112" s="1"/>
  <c r="Q95" i="112"/>
  <c r="L95" i="112"/>
  <c r="K95" i="112"/>
  <c r="H95" i="112"/>
  <c r="M95" i="112" s="1"/>
  <c r="Q81" i="112"/>
  <c r="T81" i="112" s="1"/>
  <c r="U81" i="112" s="1"/>
  <c r="V81" i="112" s="1"/>
  <c r="L81" i="112"/>
  <c r="K81" i="112"/>
  <c r="H81" i="112"/>
  <c r="M81" i="112" s="1"/>
  <c r="Q94" i="112"/>
  <c r="T94" i="112" s="1"/>
  <c r="U94" i="112" s="1"/>
  <c r="V94" i="112" s="1"/>
  <c r="L94" i="112"/>
  <c r="K94" i="112"/>
  <c r="H94" i="112"/>
  <c r="M94" i="112" s="1"/>
  <c r="Q77" i="112"/>
  <c r="T77" i="112" s="1"/>
  <c r="U77" i="112" s="1"/>
  <c r="V77" i="112" s="1"/>
  <c r="L77" i="112"/>
  <c r="K77" i="112"/>
  <c r="H77" i="112"/>
  <c r="M77" i="112" s="1"/>
  <c r="Q72" i="112"/>
  <c r="T72" i="112" s="1"/>
  <c r="U72" i="112" s="1"/>
  <c r="V72" i="112" s="1"/>
  <c r="M72" i="112"/>
  <c r="L72" i="112"/>
  <c r="K72" i="112"/>
  <c r="H72" i="112"/>
  <c r="Q60" i="112"/>
  <c r="T60" i="112" s="1"/>
  <c r="U60" i="112" s="1"/>
  <c r="V60" i="112" s="1"/>
  <c r="W60" i="112" s="1"/>
  <c r="L60" i="112"/>
  <c r="K60" i="112"/>
  <c r="H60" i="112"/>
  <c r="M60" i="112" s="1"/>
  <c r="Q78" i="112"/>
  <c r="T78" i="112" s="1"/>
  <c r="U78" i="112" s="1"/>
  <c r="V78" i="112" s="1"/>
  <c r="L78" i="112"/>
  <c r="K78" i="112"/>
  <c r="H78" i="112"/>
  <c r="M78" i="112" s="1"/>
  <c r="Q67" i="112"/>
  <c r="T67" i="112" s="1"/>
  <c r="U67" i="112" s="1"/>
  <c r="V67" i="112" s="1"/>
  <c r="L67" i="112"/>
  <c r="K67" i="112"/>
  <c r="H67" i="112"/>
  <c r="M67" i="112" s="1"/>
  <c r="Q63" i="112"/>
  <c r="T63" i="112" s="1"/>
  <c r="U63" i="112" s="1"/>
  <c r="V63" i="112" s="1"/>
  <c r="L63" i="112"/>
  <c r="K63" i="112"/>
  <c r="H63" i="112"/>
  <c r="M63" i="112" s="1"/>
  <c r="Q75" i="112"/>
  <c r="T75" i="112" s="1"/>
  <c r="U75" i="112" s="1"/>
  <c r="V75" i="112" s="1"/>
  <c r="L75" i="112"/>
  <c r="K75" i="112"/>
  <c r="H75" i="112"/>
  <c r="M75" i="112" s="1"/>
  <c r="Q71" i="112"/>
  <c r="T71" i="112" s="1"/>
  <c r="U71" i="112" s="1"/>
  <c r="V71" i="112" s="1"/>
  <c r="L71" i="112"/>
  <c r="K71" i="112"/>
  <c r="H71" i="112"/>
  <c r="M71" i="112" s="1"/>
  <c r="Q59" i="112"/>
  <c r="T59" i="112" s="1"/>
  <c r="U59" i="112" s="1"/>
  <c r="V59" i="112" s="1"/>
  <c r="L59" i="112"/>
  <c r="K59" i="112"/>
  <c r="H59" i="112"/>
  <c r="M59" i="112" s="1"/>
  <c r="Q66" i="112"/>
  <c r="T66" i="112" s="1"/>
  <c r="U66" i="112" s="1"/>
  <c r="V66" i="112" s="1"/>
  <c r="L66" i="112"/>
  <c r="K66" i="112"/>
  <c r="H66" i="112"/>
  <c r="M66" i="112" s="1"/>
  <c r="Q73" i="112"/>
  <c r="T73" i="112" s="1"/>
  <c r="U73" i="112" s="1"/>
  <c r="V73" i="112" s="1"/>
  <c r="L73" i="112"/>
  <c r="K73" i="112"/>
  <c r="H73" i="112"/>
  <c r="M73" i="112" s="1"/>
  <c r="Q74" i="112"/>
  <c r="T74" i="112" s="1"/>
  <c r="U74" i="112" s="1"/>
  <c r="V74" i="112" s="1"/>
  <c r="L74" i="112"/>
  <c r="K74" i="112"/>
  <c r="H74" i="112"/>
  <c r="M74" i="112" s="1"/>
  <c r="Q55" i="112"/>
  <c r="T55" i="112" s="1"/>
  <c r="U55" i="112" s="1"/>
  <c r="V55" i="112" s="1"/>
  <c r="W55" i="112" s="1"/>
  <c r="L55" i="112"/>
  <c r="K55" i="112"/>
  <c r="H55" i="112"/>
  <c r="M55" i="112" s="1"/>
  <c r="Q58" i="112"/>
  <c r="T58" i="112" s="1"/>
  <c r="U58" i="112" s="1"/>
  <c r="V58" i="112" s="1"/>
  <c r="L58" i="112"/>
  <c r="K58" i="112"/>
  <c r="H58" i="112"/>
  <c r="M58" i="112" s="1"/>
  <c r="Q57" i="112"/>
  <c r="T57" i="112" s="1"/>
  <c r="U57" i="112" s="1"/>
  <c r="V57" i="112" s="1"/>
  <c r="W57" i="112" s="1"/>
  <c r="L57" i="112"/>
  <c r="K57" i="112"/>
  <c r="H57" i="112"/>
  <c r="M57" i="112" s="1"/>
  <c r="Q62" i="112"/>
  <c r="T62" i="112" s="1"/>
  <c r="U62" i="112" s="1"/>
  <c r="V62" i="112" s="1"/>
  <c r="L62" i="112"/>
  <c r="K62" i="112"/>
  <c r="H62" i="112"/>
  <c r="M62" i="112" s="1"/>
  <c r="Q61" i="112"/>
  <c r="T61" i="112" s="1"/>
  <c r="U61" i="112" s="1"/>
  <c r="V61" i="112" s="1"/>
  <c r="L61" i="112"/>
  <c r="K61" i="112"/>
  <c r="H61" i="112"/>
  <c r="M61" i="112" s="1"/>
  <c r="Q76" i="112"/>
  <c r="T76" i="112" s="1"/>
  <c r="U76" i="112" s="1"/>
  <c r="V76" i="112" s="1"/>
  <c r="L76" i="112"/>
  <c r="K76" i="112"/>
  <c r="H76" i="112"/>
  <c r="M76" i="112" s="1"/>
  <c r="Q56" i="112"/>
  <c r="T56" i="112" s="1"/>
  <c r="U56" i="112" s="1"/>
  <c r="V56" i="112" s="1"/>
  <c r="L56" i="112"/>
  <c r="K56" i="112"/>
  <c r="H56" i="112"/>
  <c r="M56" i="112" s="1"/>
  <c r="Q68" i="112"/>
  <c r="T68" i="112" s="1"/>
  <c r="U68" i="112" s="1"/>
  <c r="V68" i="112" s="1"/>
  <c r="L68" i="112"/>
  <c r="K68" i="112"/>
  <c r="H68" i="112"/>
  <c r="M68" i="112" s="1"/>
  <c r="Q65" i="112"/>
  <c r="T65" i="112" s="1"/>
  <c r="U65" i="112" s="1"/>
  <c r="V65" i="112" s="1"/>
  <c r="L65" i="112"/>
  <c r="K65" i="112"/>
  <c r="H65" i="112"/>
  <c r="M65" i="112" s="1"/>
  <c r="Q64" i="112"/>
  <c r="T64" i="112" s="1"/>
  <c r="U64" i="112" s="1"/>
  <c r="V64" i="112" s="1"/>
  <c r="W64" i="112" s="1"/>
  <c r="L64" i="112"/>
  <c r="K64" i="112"/>
  <c r="H64" i="112"/>
  <c r="M64" i="112" s="1"/>
  <c r="Q69" i="112"/>
  <c r="T69" i="112" s="1"/>
  <c r="U69" i="112" s="1"/>
  <c r="V69" i="112" s="1"/>
  <c r="L69" i="112"/>
  <c r="K69" i="112"/>
  <c r="H69" i="112"/>
  <c r="M69" i="112" s="1"/>
  <c r="Q70" i="112"/>
  <c r="T70" i="112" s="1"/>
  <c r="U70" i="112" s="1"/>
  <c r="V70" i="112" s="1"/>
  <c r="L70" i="112"/>
  <c r="K70" i="112"/>
  <c r="H70" i="112"/>
  <c r="M70" i="112" s="1"/>
  <c r="Q49" i="112"/>
  <c r="T49" i="112" s="1"/>
  <c r="U49" i="112" s="1"/>
  <c r="V49" i="112" s="1"/>
  <c r="L49" i="112"/>
  <c r="K49" i="112"/>
  <c r="H49" i="112"/>
  <c r="M49" i="112" s="1"/>
  <c r="Q50" i="112"/>
  <c r="T50" i="112" s="1"/>
  <c r="U50" i="112" s="1"/>
  <c r="V50" i="112" s="1"/>
  <c r="L50" i="112"/>
  <c r="K50" i="112"/>
  <c r="H50" i="112"/>
  <c r="M50" i="112" s="1"/>
  <c r="Q51" i="112"/>
  <c r="T51" i="112" s="1"/>
  <c r="U51" i="112" s="1"/>
  <c r="V51" i="112" s="1"/>
  <c r="L51" i="112"/>
  <c r="K51" i="112"/>
  <c r="H51" i="112"/>
  <c r="M51" i="112" s="1"/>
  <c r="Q52" i="112"/>
  <c r="T52" i="112" s="1"/>
  <c r="U52" i="112" s="1"/>
  <c r="V52" i="112" s="1"/>
  <c r="L52" i="112"/>
  <c r="K52" i="112"/>
  <c r="H52" i="112"/>
  <c r="M52" i="112" s="1"/>
  <c r="T53" i="112"/>
  <c r="U53" i="112" s="1"/>
  <c r="V53" i="112" s="1"/>
  <c r="Q53" i="112"/>
  <c r="L53" i="112"/>
  <c r="K53" i="112"/>
  <c r="H53" i="112"/>
  <c r="M53" i="112" s="1"/>
  <c r="Q47" i="112"/>
  <c r="T47" i="112" s="1"/>
  <c r="U47" i="112" s="1"/>
  <c r="V47" i="112" s="1"/>
  <c r="M47" i="112"/>
  <c r="L47" i="112"/>
  <c r="K47" i="112"/>
  <c r="H47" i="112"/>
  <c r="Q44" i="112"/>
  <c r="T44" i="112" s="1"/>
  <c r="U44" i="112" s="1"/>
  <c r="V44" i="112" s="1"/>
  <c r="W44" i="112" s="1"/>
  <c r="L44" i="112"/>
  <c r="K44" i="112"/>
  <c r="H44" i="112"/>
  <c r="M44" i="112" s="1"/>
  <c r="Q40" i="112"/>
  <c r="T40" i="112" s="1"/>
  <c r="U40" i="112" s="1"/>
  <c r="V40" i="112" s="1"/>
  <c r="L40" i="112"/>
  <c r="K40" i="112"/>
  <c r="H40" i="112"/>
  <c r="M40" i="112" s="1"/>
  <c r="Q37" i="112"/>
  <c r="T37" i="112" s="1"/>
  <c r="U37" i="112" s="1"/>
  <c r="V37" i="112" s="1"/>
  <c r="L37" i="112"/>
  <c r="K37" i="112"/>
  <c r="H37" i="112"/>
  <c r="M37" i="112" s="1"/>
  <c r="Q39" i="112"/>
  <c r="T39" i="112" s="1"/>
  <c r="U39" i="112" s="1"/>
  <c r="V39" i="112" s="1"/>
  <c r="L39" i="112"/>
  <c r="K39" i="112"/>
  <c r="H39" i="112"/>
  <c r="M39" i="112" s="1"/>
  <c r="Q43" i="112"/>
  <c r="T43" i="112" s="1"/>
  <c r="U43" i="112" s="1"/>
  <c r="V43" i="112" s="1"/>
  <c r="W43" i="112" s="1"/>
  <c r="L43" i="112"/>
  <c r="K43" i="112"/>
  <c r="H43" i="112"/>
  <c r="M43" i="112" s="1"/>
  <c r="Q38" i="112"/>
  <c r="T38" i="112" s="1"/>
  <c r="U38" i="112" s="1"/>
  <c r="V38" i="112" s="1"/>
  <c r="L38" i="112"/>
  <c r="K38" i="112"/>
  <c r="H38" i="112"/>
  <c r="M38" i="112" s="1"/>
  <c r="Q41" i="112"/>
  <c r="T41" i="112" s="1"/>
  <c r="U41" i="112" s="1"/>
  <c r="V41" i="112" s="1"/>
  <c r="L41" i="112"/>
  <c r="K41" i="112"/>
  <c r="H41" i="112"/>
  <c r="M41" i="112" s="1"/>
  <c r="Q45" i="112"/>
  <c r="T45" i="112" s="1"/>
  <c r="U45" i="112" s="1"/>
  <c r="V45" i="112" s="1"/>
  <c r="L45" i="112"/>
  <c r="K45" i="112"/>
  <c r="H45" i="112"/>
  <c r="M45" i="112" s="1"/>
  <c r="Q42" i="112"/>
  <c r="T42" i="112" s="1"/>
  <c r="U42" i="112" s="1"/>
  <c r="V42" i="112" s="1"/>
  <c r="L42" i="112"/>
  <c r="K42" i="112"/>
  <c r="H42" i="112"/>
  <c r="M42" i="112" s="1"/>
  <c r="Q28" i="112"/>
  <c r="T28" i="112" s="1"/>
  <c r="U28" i="112" s="1"/>
  <c r="V28" i="112" s="1"/>
  <c r="L28" i="112"/>
  <c r="K28" i="112"/>
  <c r="H28" i="112"/>
  <c r="M28" i="112" s="1"/>
  <c r="Q34" i="112"/>
  <c r="T34" i="112" s="1"/>
  <c r="U34" i="112" s="1"/>
  <c r="V34" i="112" s="1"/>
  <c r="L34" i="112"/>
  <c r="K34" i="112"/>
  <c r="H34" i="112"/>
  <c r="M34" i="112" s="1"/>
  <c r="Q29" i="112"/>
  <c r="T29" i="112" s="1"/>
  <c r="U29" i="112" s="1"/>
  <c r="V29" i="112" s="1"/>
  <c r="L29" i="112"/>
  <c r="K29" i="112"/>
  <c r="H29" i="112"/>
  <c r="M29" i="112" s="1"/>
  <c r="Q32" i="112"/>
  <c r="T32" i="112" s="1"/>
  <c r="U32" i="112" s="1"/>
  <c r="V32" i="112" s="1"/>
  <c r="L32" i="112"/>
  <c r="K32" i="112"/>
  <c r="H32" i="112"/>
  <c r="M32" i="112" s="1"/>
  <c r="Q36" i="112"/>
  <c r="T36" i="112" s="1"/>
  <c r="U36" i="112" s="1"/>
  <c r="V36" i="112" s="1"/>
  <c r="L36" i="112"/>
  <c r="K36" i="112"/>
  <c r="H36" i="112"/>
  <c r="M36" i="112" s="1"/>
  <c r="Q27" i="112"/>
  <c r="T27" i="112" s="1"/>
  <c r="U27" i="112" s="1"/>
  <c r="V27" i="112" s="1"/>
  <c r="L27" i="112"/>
  <c r="K27" i="112"/>
  <c r="H27" i="112"/>
  <c r="M27" i="112" s="1"/>
  <c r="Q31" i="112"/>
  <c r="T31" i="112" s="1"/>
  <c r="U31" i="112" s="1"/>
  <c r="V31" i="112" s="1"/>
  <c r="L31" i="112"/>
  <c r="K31" i="112"/>
  <c r="H31" i="112"/>
  <c r="M31" i="112" s="1"/>
  <c r="Q33" i="112"/>
  <c r="T33" i="112" s="1"/>
  <c r="U33" i="112" s="1"/>
  <c r="V33" i="112" s="1"/>
  <c r="L33" i="112"/>
  <c r="K33" i="112"/>
  <c r="H33" i="112"/>
  <c r="M33" i="112" s="1"/>
  <c r="Q35" i="112"/>
  <c r="T35" i="112" s="1"/>
  <c r="U35" i="112" s="1"/>
  <c r="V35" i="112" s="1"/>
  <c r="L35" i="112"/>
  <c r="K35" i="112"/>
  <c r="H35" i="112"/>
  <c r="M35" i="112" s="1"/>
  <c r="Q30" i="112"/>
  <c r="T30" i="112" s="1"/>
  <c r="U30" i="112" s="1"/>
  <c r="V30" i="112" s="1"/>
  <c r="L30" i="112"/>
  <c r="K30" i="112"/>
  <c r="H30" i="112"/>
  <c r="M30" i="112" s="1"/>
  <c r="Q24" i="112"/>
  <c r="T24" i="112" s="1"/>
  <c r="U24" i="112" s="1"/>
  <c r="V24" i="112" s="1"/>
  <c r="L24" i="112"/>
  <c r="K24" i="112"/>
  <c r="H24" i="112"/>
  <c r="M24" i="112" s="1"/>
  <c r="Q23" i="112"/>
  <c r="T23" i="112" s="1"/>
  <c r="U23" i="112" s="1"/>
  <c r="V23" i="112" s="1"/>
  <c r="L23" i="112"/>
  <c r="K23" i="112"/>
  <c r="H23" i="112"/>
  <c r="M23" i="112" s="1"/>
  <c r="Q12" i="112"/>
  <c r="T12" i="112" s="1"/>
  <c r="U12" i="112" s="1"/>
  <c r="V12" i="112" s="1"/>
  <c r="L12" i="112"/>
  <c r="K12" i="112"/>
  <c r="H12" i="112"/>
  <c r="M12" i="112" s="1"/>
  <c r="Q19" i="112"/>
  <c r="T19" i="112" s="1"/>
  <c r="U19" i="112" s="1"/>
  <c r="V19" i="112" s="1"/>
  <c r="L19" i="112"/>
  <c r="K19" i="112"/>
  <c r="H19" i="112"/>
  <c r="M19" i="112" s="1"/>
  <c r="Q22" i="112"/>
  <c r="T22" i="112" s="1"/>
  <c r="U22" i="112" s="1"/>
  <c r="V22" i="112" s="1"/>
  <c r="L22" i="112"/>
  <c r="K22" i="112"/>
  <c r="H22" i="112"/>
  <c r="M22" i="112" s="1"/>
  <c r="Q20" i="112"/>
  <c r="T20" i="112" s="1"/>
  <c r="U20" i="112" s="1"/>
  <c r="V20" i="112" s="1"/>
  <c r="L20" i="112"/>
  <c r="K20" i="112"/>
  <c r="H20" i="112"/>
  <c r="M20" i="112" s="1"/>
  <c r="Q25" i="112"/>
  <c r="T25" i="112" s="1"/>
  <c r="U25" i="112" s="1"/>
  <c r="V25" i="112" s="1"/>
  <c r="L25" i="112"/>
  <c r="K25" i="112"/>
  <c r="H25" i="112"/>
  <c r="M25" i="112" s="1"/>
  <c r="Q16" i="112"/>
  <c r="T16" i="112" s="1"/>
  <c r="U16" i="112" s="1"/>
  <c r="V16" i="112" s="1"/>
  <c r="L16" i="112"/>
  <c r="K16" i="112"/>
  <c r="H16" i="112"/>
  <c r="M16" i="112" s="1"/>
  <c r="Q11" i="112"/>
  <c r="T11" i="112" s="1"/>
  <c r="U11" i="112" s="1"/>
  <c r="V11" i="112" s="1"/>
  <c r="L11" i="112"/>
  <c r="K11" i="112"/>
  <c r="H11" i="112"/>
  <c r="M11" i="112" s="1"/>
  <c r="Q26" i="112"/>
  <c r="T26" i="112" s="1"/>
  <c r="U26" i="112" s="1"/>
  <c r="V26" i="112" s="1"/>
  <c r="L26" i="112"/>
  <c r="K26" i="112"/>
  <c r="H26" i="112"/>
  <c r="M26" i="112" s="1"/>
  <c r="Q17" i="112"/>
  <c r="T17" i="112" s="1"/>
  <c r="U17" i="112" s="1"/>
  <c r="V17" i="112" s="1"/>
  <c r="W17" i="112" s="1"/>
  <c r="L17" i="112"/>
  <c r="K17" i="112"/>
  <c r="H17" i="112"/>
  <c r="M17" i="112" s="1"/>
  <c r="Q14" i="112"/>
  <c r="T14" i="112" s="1"/>
  <c r="U14" i="112" s="1"/>
  <c r="V14" i="112" s="1"/>
  <c r="L14" i="112"/>
  <c r="K14" i="112"/>
  <c r="H14" i="112"/>
  <c r="M14" i="112" s="1"/>
  <c r="Q21" i="112"/>
  <c r="T21" i="112" s="1"/>
  <c r="U21" i="112" s="1"/>
  <c r="V21" i="112" s="1"/>
  <c r="L21" i="112"/>
  <c r="K21" i="112"/>
  <c r="H21" i="112"/>
  <c r="M21" i="112" s="1"/>
  <c r="Q18" i="112"/>
  <c r="T18" i="112" s="1"/>
  <c r="U18" i="112" s="1"/>
  <c r="V18" i="112" s="1"/>
  <c r="L18" i="112"/>
  <c r="K18" i="112"/>
  <c r="H18" i="112"/>
  <c r="M18" i="112" s="1"/>
  <c r="Q13" i="112"/>
  <c r="T13" i="112" s="1"/>
  <c r="U13" i="112" s="1"/>
  <c r="V13" i="112" s="1"/>
  <c r="L13" i="112"/>
  <c r="K13" i="112"/>
  <c r="H13" i="112"/>
  <c r="M13" i="112" s="1"/>
  <c r="Q15" i="112"/>
  <c r="T15" i="112" s="1"/>
  <c r="U15" i="112" s="1"/>
  <c r="V15" i="112" s="1"/>
  <c r="L15" i="112"/>
  <c r="K15" i="112"/>
  <c r="H15" i="112"/>
  <c r="M15" i="112" s="1"/>
  <c r="Q9" i="112"/>
  <c r="T9" i="112" s="1"/>
  <c r="U9" i="112" s="1"/>
  <c r="V9" i="112" s="1"/>
  <c r="L9" i="112"/>
  <c r="K9" i="112"/>
  <c r="H9" i="112"/>
  <c r="M9" i="112" s="1"/>
  <c r="Q7" i="112"/>
  <c r="T7" i="112" s="1"/>
  <c r="U7" i="112" s="1"/>
  <c r="V7" i="112" s="1"/>
  <c r="L7" i="112"/>
  <c r="K7" i="112"/>
  <c r="H7" i="112"/>
  <c r="M7" i="112" s="1"/>
  <c r="Q4" i="112"/>
  <c r="T4" i="112" s="1"/>
  <c r="U4" i="112" s="1"/>
  <c r="V4" i="112" s="1"/>
  <c r="L4" i="112"/>
  <c r="K4" i="112"/>
  <c r="H4" i="112"/>
  <c r="M4" i="112" s="1"/>
  <c r="Q3" i="112"/>
  <c r="T3" i="112" s="1"/>
  <c r="U3" i="112" s="1"/>
  <c r="V3" i="112" s="1"/>
  <c r="L3" i="112"/>
  <c r="K3" i="112"/>
  <c r="H3" i="112"/>
  <c r="M3" i="112" s="1"/>
  <c r="Q5" i="112"/>
  <c r="T5" i="112" s="1"/>
  <c r="U5" i="112" s="1"/>
  <c r="V5" i="112" s="1"/>
  <c r="L5" i="112"/>
  <c r="K5" i="112"/>
  <c r="H5" i="112"/>
  <c r="M5" i="112" s="1"/>
  <c r="AO39" i="100" l="1"/>
  <c r="AO23" i="100"/>
  <c r="AO25" i="100"/>
  <c r="AO27" i="100"/>
  <c r="AO29" i="100"/>
  <c r="AO31" i="100"/>
  <c r="AO33" i="100"/>
  <c r="AO35" i="100"/>
  <c r="AO3" i="100"/>
  <c r="W5" i="100"/>
  <c r="AO5" i="100" s="1"/>
  <c r="AO7" i="100"/>
  <c r="AO9" i="100"/>
  <c r="AO11" i="100"/>
  <c r="AO13" i="100"/>
  <c r="AO15" i="100"/>
  <c r="AO17" i="100"/>
  <c r="AO4" i="111"/>
  <c r="AO6" i="111"/>
  <c r="AO8" i="111"/>
  <c r="AO10" i="111"/>
  <c r="AO12" i="111"/>
  <c r="AO14" i="111"/>
  <c r="AO16" i="111"/>
  <c r="AO3" i="111"/>
  <c r="AO5" i="111"/>
  <c r="AO7" i="111"/>
  <c r="AO9" i="111"/>
  <c r="AO11" i="111"/>
  <c r="AO13" i="111"/>
  <c r="AO15" i="111"/>
  <c r="AO3" i="110"/>
  <c r="W296" i="112"/>
  <c r="W282" i="112"/>
  <c r="W359" i="112"/>
  <c r="W339" i="112"/>
  <c r="AO94" i="109"/>
  <c r="AO98" i="109"/>
  <c r="AO93" i="109"/>
  <c r="AO97" i="109"/>
  <c r="AO68" i="109"/>
  <c r="AO70" i="109"/>
  <c r="AO72" i="109"/>
  <c r="AO74" i="109"/>
  <c r="AO76" i="109"/>
  <c r="AO78" i="109"/>
  <c r="AO86" i="109"/>
  <c r="AO89" i="109"/>
  <c r="W77" i="109"/>
  <c r="AO77" i="109" s="1"/>
  <c r="W79" i="109"/>
  <c r="AO79" i="109" s="1"/>
  <c r="W80" i="109"/>
  <c r="AO80" i="109" s="1"/>
  <c r="W81" i="109"/>
  <c r="AO81" i="109" s="1"/>
  <c r="W82" i="109"/>
  <c r="AO82" i="109" s="1"/>
  <c r="W83" i="109"/>
  <c r="AO83" i="109" s="1"/>
  <c r="W84" i="109"/>
  <c r="AO84" i="109" s="1"/>
  <c r="W87" i="109"/>
  <c r="AO87" i="109" s="1"/>
  <c r="AO42" i="109"/>
  <c r="AO44" i="109"/>
  <c r="AO46" i="109"/>
  <c r="AO57" i="109"/>
  <c r="AO60" i="109"/>
  <c r="AO38" i="109"/>
  <c r="W53" i="109"/>
  <c r="AO53" i="109" s="1"/>
  <c r="W54" i="109"/>
  <c r="AO54" i="109" s="1"/>
  <c r="W56" i="109"/>
  <c r="AO56" i="109" s="1"/>
  <c r="W58" i="109"/>
  <c r="AO58" i="109" s="1"/>
  <c r="AO61" i="109"/>
  <c r="W63" i="109"/>
  <c r="AO63" i="109" s="1"/>
  <c r="W39" i="109"/>
  <c r="AO39" i="109" s="1"/>
  <c r="W40" i="109"/>
  <c r="AO40" i="109" s="1"/>
  <c r="W41" i="109"/>
  <c r="AO41" i="109" s="1"/>
  <c r="W43" i="109"/>
  <c r="AO43" i="109" s="1"/>
  <c r="W45" i="109"/>
  <c r="AO45" i="109" s="1"/>
  <c r="W47" i="109"/>
  <c r="AO47" i="109" s="1"/>
  <c r="W48" i="109"/>
  <c r="AO48" i="109" s="1"/>
  <c r="W49" i="109"/>
  <c r="AO49" i="109" s="1"/>
  <c r="W50" i="109"/>
  <c r="AO50" i="109" s="1"/>
  <c r="W51" i="109"/>
  <c r="AO51" i="109" s="1"/>
  <c r="W52" i="109"/>
  <c r="AO52" i="109" s="1"/>
  <c r="W55" i="109"/>
  <c r="AO55" i="109" s="1"/>
  <c r="W59" i="109"/>
  <c r="AO59" i="109" s="1"/>
  <c r="W62" i="109"/>
  <c r="AO62" i="109" s="1"/>
  <c r="W64" i="109"/>
  <c r="AO64" i="109" s="1"/>
  <c r="M18" i="109"/>
  <c r="W18" i="109"/>
  <c r="AO18" i="109" s="1"/>
  <c r="AN9" i="109"/>
  <c r="AO9" i="109" s="1"/>
  <c r="AO11" i="109"/>
  <c r="W17" i="109"/>
  <c r="AO17" i="109" s="1"/>
  <c r="W12" i="109"/>
  <c r="AO12" i="109" s="1"/>
  <c r="AO15" i="109"/>
  <c r="AO16" i="109"/>
  <c r="W19" i="109"/>
  <c r="AO19" i="109" s="1"/>
  <c r="W20" i="109"/>
  <c r="AO20" i="109" s="1"/>
  <c r="W21" i="109"/>
  <c r="AO21" i="109" s="1"/>
  <c r="W22" i="109"/>
  <c r="AO22" i="109" s="1"/>
  <c r="W23" i="109"/>
  <c r="AO23" i="109" s="1"/>
  <c r="W24" i="109"/>
  <c r="AO24" i="109" s="1"/>
  <c r="W25" i="109"/>
  <c r="AO25" i="109" s="1"/>
  <c r="W26" i="109"/>
  <c r="AO26" i="109" s="1"/>
  <c r="W27" i="109"/>
  <c r="AO27" i="109" s="1"/>
  <c r="W28" i="109"/>
  <c r="AO28" i="109" s="1"/>
  <c r="W29" i="109"/>
  <c r="AO29" i="109" s="1"/>
  <c r="W30" i="109"/>
  <c r="AO30" i="109" s="1"/>
  <c r="W31" i="109"/>
  <c r="AO31" i="109" s="1"/>
  <c r="W32" i="109"/>
  <c r="AO32" i="109" s="1"/>
  <c r="W33" i="109"/>
  <c r="AO33" i="109" s="1"/>
  <c r="W34" i="109"/>
  <c r="AO34" i="109" s="1"/>
  <c r="W35" i="109"/>
  <c r="AO35" i="109" s="1"/>
  <c r="W360" i="112"/>
  <c r="W363" i="112"/>
  <c r="W292" i="112"/>
  <c r="W300" i="112"/>
  <c r="W286" i="112"/>
  <c r="M274" i="112"/>
  <c r="AO23" i="106"/>
  <c r="AO37" i="108"/>
  <c r="AO29" i="108"/>
  <c r="AO28" i="108"/>
  <c r="AO6" i="108"/>
  <c r="AO10" i="108"/>
  <c r="AO5" i="108"/>
  <c r="AO9" i="108"/>
  <c r="AO12" i="108"/>
  <c r="AO14" i="108"/>
  <c r="AO16" i="108"/>
  <c r="AO18" i="108"/>
  <c r="AO20" i="108"/>
  <c r="AO22" i="108"/>
  <c r="AO24" i="108"/>
  <c r="W261" i="112"/>
  <c r="AO17" i="107"/>
  <c r="AO14" i="107"/>
  <c r="AO13" i="107"/>
  <c r="AO4" i="107"/>
  <c r="AO6" i="107"/>
  <c r="W230" i="112"/>
  <c r="W234" i="112"/>
  <c r="W232" i="112"/>
  <c r="W233" i="112"/>
  <c r="W235" i="112"/>
  <c r="AO3" i="106"/>
  <c r="AO5" i="106"/>
  <c r="AO7" i="106"/>
  <c r="AO9" i="106"/>
  <c r="AO11" i="106"/>
  <c r="AO13" i="106"/>
  <c r="AO15" i="106"/>
  <c r="AO18" i="106"/>
  <c r="AO27" i="105"/>
  <c r="AO29" i="105"/>
  <c r="AO31" i="105"/>
  <c r="AO33" i="105"/>
  <c r="AO28" i="105"/>
  <c r="AO30" i="105"/>
  <c r="AO32" i="105"/>
  <c r="AO21" i="105"/>
  <c r="AO23" i="105"/>
  <c r="AO25" i="105"/>
  <c r="AO22" i="105"/>
  <c r="AO24" i="105"/>
  <c r="AO17" i="105"/>
  <c r="AO5" i="105"/>
  <c r="AO7" i="105"/>
  <c r="AO9" i="105"/>
  <c r="AO11" i="105"/>
  <c r="AO13" i="105"/>
  <c r="W201" i="112"/>
  <c r="W198" i="112"/>
  <c r="W200" i="112"/>
  <c r="W202" i="112"/>
  <c r="W204" i="112"/>
  <c r="W206" i="112"/>
  <c r="AO11" i="104"/>
  <c r="W5" i="104"/>
  <c r="AO5" i="104" s="1"/>
  <c r="W9" i="104"/>
  <c r="AO9" i="104" s="1"/>
  <c r="W4" i="104"/>
  <c r="AO4" i="104" s="1"/>
  <c r="W8" i="104"/>
  <c r="AO8" i="104" s="1"/>
  <c r="W12" i="104"/>
  <c r="AO12" i="104" s="1"/>
  <c r="W13" i="104"/>
  <c r="AO13" i="104" s="1"/>
  <c r="W14" i="104"/>
  <c r="AO14" i="104" s="1"/>
  <c r="W15" i="104"/>
  <c r="AO15" i="104" s="1"/>
  <c r="W16" i="104"/>
  <c r="AO16" i="104" s="1"/>
  <c r="W17" i="104"/>
  <c r="AO17" i="104" s="1"/>
  <c r="W18" i="104"/>
  <c r="AO18" i="104" s="1"/>
  <c r="W19" i="104"/>
  <c r="AO19" i="104" s="1"/>
  <c r="W20" i="104"/>
  <c r="AO20" i="104" s="1"/>
  <c r="W21" i="104"/>
  <c r="AO21" i="104" s="1"/>
  <c r="W22" i="104"/>
  <c r="AO22" i="104" s="1"/>
  <c r="W23" i="104"/>
  <c r="AO23" i="104" s="1"/>
  <c r="W24" i="104"/>
  <c r="AO24" i="104" s="1"/>
  <c r="W25" i="104"/>
  <c r="AO25" i="104" s="1"/>
  <c r="W26" i="104"/>
  <c r="AO26" i="104" s="1"/>
  <c r="W27" i="104"/>
  <c r="AO27" i="104" s="1"/>
  <c r="AO29" i="104"/>
  <c r="AO82" i="103"/>
  <c r="AO86" i="103"/>
  <c r="AO81" i="103"/>
  <c r="AO85" i="103"/>
  <c r="AO89" i="103"/>
  <c r="AO91" i="103"/>
  <c r="AO93" i="103"/>
  <c r="AO95" i="103"/>
  <c r="AO97" i="103"/>
  <c r="AO99" i="103"/>
  <c r="AO101" i="103"/>
  <c r="AO60" i="103"/>
  <c r="AO64" i="103"/>
  <c r="AO68" i="103"/>
  <c r="AO72" i="103"/>
  <c r="AO76" i="103"/>
  <c r="AO59" i="103"/>
  <c r="AO63" i="103"/>
  <c r="AO67" i="103"/>
  <c r="AO71" i="103"/>
  <c r="AO75" i="103"/>
  <c r="AO29" i="103"/>
  <c r="AO31" i="103"/>
  <c r="AO32" i="103"/>
  <c r="W45" i="103"/>
  <c r="AO45" i="103" s="1"/>
  <c r="W47" i="103"/>
  <c r="AO47" i="103" s="1"/>
  <c r="W48" i="103"/>
  <c r="AO48" i="103" s="1"/>
  <c r="W49" i="103"/>
  <c r="AO49" i="103" s="1"/>
  <c r="W50" i="103"/>
  <c r="AO50" i="103" s="1"/>
  <c r="AO51" i="103"/>
  <c r="W52" i="103"/>
  <c r="AO52" i="103" s="1"/>
  <c r="W53" i="103"/>
  <c r="AO53" i="103" s="1"/>
  <c r="W55" i="103"/>
  <c r="AO55" i="103" s="1"/>
  <c r="AO30" i="103"/>
  <c r="AO46" i="103"/>
  <c r="AO54" i="103"/>
  <c r="AO56" i="103"/>
  <c r="AO44" i="103"/>
  <c r="W3" i="103"/>
  <c r="AO3" i="103" s="1"/>
  <c r="W5" i="103"/>
  <c r="AO5" i="103" s="1"/>
  <c r="AO8" i="103"/>
  <c r="AO12" i="103"/>
  <c r="AO16" i="103"/>
  <c r="AO20" i="103"/>
  <c r="AO24" i="103"/>
  <c r="W7" i="103"/>
  <c r="AO7" i="103" s="1"/>
  <c r="AO11" i="103"/>
  <c r="AO15" i="103"/>
  <c r="AO19" i="103"/>
  <c r="AO23" i="103"/>
  <c r="W97" i="112"/>
  <c r="W98" i="112"/>
  <c r="W89" i="112"/>
  <c r="W131" i="112"/>
  <c r="W83" i="112"/>
  <c r="AO4" i="102"/>
  <c r="AO6" i="102"/>
  <c r="AO32" i="101"/>
  <c r="AO34" i="101"/>
  <c r="AO36" i="101"/>
  <c r="AO38" i="101"/>
  <c r="AO9" i="101"/>
  <c r="AO13" i="101"/>
  <c r="AO17" i="101"/>
  <c r="AO12" i="101"/>
  <c r="AO16" i="101"/>
  <c r="W33" i="112"/>
  <c r="W31" i="112"/>
  <c r="W170" i="112"/>
  <c r="W169" i="112"/>
  <c r="W267" i="112"/>
  <c r="W311" i="112"/>
  <c r="W347" i="112"/>
  <c r="W354" i="112"/>
  <c r="W357" i="112"/>
  <c r="W419" i="112"/>
  <c r="W132" i="112"/>
  <c r="W133" i="112"/>
  <c r="W53" i="112"/>
  <c r="W70" i="112"/>
  <c r="W69" i="112"/>
  <c r="W163" i="112"/>
  <c r="W165" i="112"/>
  <c r="W157" i="112"/>
  <c r="W153" i="112"/>
  <c r="W160" i="112"/>
  <c r="W180" i="112"/>
  <c r="W174" i="112"/>
  <c r="W154" i="112"/>
  <c r="W168" i="112"/>
  <c r="W172" i="112"/>
  <c r="W179" i="112"/>
  <c r="W269" i="112"/>
  <c r="W271" i="112"/>
  <c r="W272" i="112"/>
  <c r="W270" i="112"/>
  <c r="W290" i="112"/>
  <c r="W384" i="112"/>
  <c r="W386" i="112"/>
  <c r="W380" i="112"/>
  <c r="W374" i="112"/>
  <c r="W385" i="112"/>
  <c r="W5" i="112"/>
  <c r="W3" i="112"/>
  <c r="W4" i="112"/>
  <c r="W7" i="112"/>
  <c r="W25" i="112"/>
  <c r="W20" i="112"/>
  <c r="W22" i="112"/>
  <c r="W47" i="112"/>
  <c r="W81" i="112"/>
  <c r="W107" i="112"/>
  <c r="W85" i="112"/>
  <c r="W101" i="112"/>
  <c r="W106" i="112"/>
  <c r="W118" i="112"/>
  <c r="W142" i="112"/>
  <c r="W138" i="112"/>
  <c r="W166" i="112"/>
  <c r="W155" i="112"/>
  <c r="W402" i="112"/>
  <c r="W392" i="112"/>
  <c r="W9" i="112"/>
  <c r="W13" i="112"/>
  <c r="W18" i="112"/>
  <c r="W21" i="112"/>
  <c r="W19" i="112"/>
  <c r="W32" i="112"/>
  <c r="W29" i="112"/>
  <c r="W68" i="112"/>
  <c r="W73" i="112"/>
  <c r="W102" i="112"/>
  <c r="W144" i="112"/>
  <c r="W151" i="112"/>
  <c r="W177" i="112"/>
  <c r="W182" i="112"/>
  <c r="W190" i="112"/>
  <c r="W237" i="112"/>
  <c r="W249" i="112"/>
  <c r="W260" i="112"/>
  <c r="W304" i="112"/>
  <c r="W303" i="112"/>
  <c r="W275" i="112"/>
  <c r="W317" i="112"/>
  <c r="W314" i="112"/>
  <c r="W325" i="112"/>
  <c r="W88" i="112"/>
  <c r="W295" i="112"/>
  <c r="W14" i="112"/>
  <c r="W23" i="112"/>
  <c r="W24" i="112"/>
  <c r="W42" i="112"/>
  <c r="W45" i="112"/>
  <c r="W52" i="112"/>
  <c r="W62" i="112"/>
  <c r="W75" i="112"/>
  <c r="W87" i="112"/>
  <c r="W79" i="112"/>
  <c r="W104" i="112"/>
  <c r="W91" i="112"/>
  <c r="W84" i="112"/>
  <c r="W103" i="112"/>
  <c r="W86" i="112"/>
  <c r="W96" i="112"/>
  <c r="W128" i="112"/>
  <c r="W147" i="112"/>
  <c r="W139" i="112"/>
  <c r="W136" i="112"/>
  <c r="W150" i="112"/>
  <c r="W130" i="112"/>
  <c r="W161" i="112"/>
  <c r="M156" i="112"/>
  <c r="W191" i="112"/>
  <c r="W196" i="112"/>
  <c r="W220" i="112"/>
  <c r="W214" i="112"/>
  <c r="W223" i="112"/>
  <c r="W213" i="112"/>
  <c r="W222" i="112"/>
  <c r="W242" i="112"/>
  <c r="W245" i="112"/>
  <c r="W254" i="112"/>
  <c r="W257" i="112"/>
  <c r="W252" i="112"/>
  <c r="W307" i="112"/>
  <c r="W327" i="112"/>
  <c r="W332" i="112"/>
  <c r="W318" i="112"/>
  <c r="W336" i="112"/>
  <c r="W344" i="112"/>
  <c r="W355" i="112"/>
  <c r="W338" i="112"/>
  <c r="W431" i="112"/>
  <c r="W432" i="112"/>
  <c r="W406" i="112"/>
  <c r="W417" i="112"/>
  <c r="W409" i="112"/>
  <c r="W410" i="112"/>
  <c r="W411" i="112"/>
  <c r="W408" i="112"/>
  <c r="W403" i="112"/>
  <c r="W399" i="112"/>
  <c r="W396" i="112"/>
  <c r="W389" i="112"/>
  <c r="W394" i="112"/>
  <c r="W362" i="112"/>
  <c r="W368" i="112"/>
  <c r="W367" i="112"/>
  <c r="W366" i="112"/>
  <c r="W358" i="112"/>
  <c r="W340" i="112"/>
  <c r="W341" i="112"/>
  <c r="W343" i="112"/>
  <c r="W320" i="112"/>
  <c r="W315" i="112"/>
  <c r="W305" i="112"/>
  <c r="W276" i="112"/>
  <c r="W265" i="112"/>
  <c r="W250" i="112"/>
  <c r="W256" i="112"/>
  <c r="W251" i="112"/>
  <c r="W243" i="112"/>
  <c r="W236" i="112"/>
  <c r="W212" i="112"/>
  <c r="W217" i="112"/>
  <c r="W211" i="112"/>
  <c r="W205" i="112"/>
  <c r="W186" i="112"/>
  <c r="W183" i="112"/>
  <c r="W184" i="112"/>
  <c r="W193" i="112"/>
  <c r="W171" i="112"/>
  <c r="W175" i="112"/>
  <c r="W158" i="112"/>
  <c r="W162" i="112"/>
  <c r="W173" i="112"/>
  <c r="W129" i="112"/>
  <c r="W135" i="112"/>
  <c r="W134" i="112"/>
  <c r="W140" i="112"/>
  <c r="W145" i="112"/>
  <c r="W149" i="112"/>
  <c r="W143" i="112"/>
  <c r="W141" i="112"/>
  <c r="W111" i="112"/>
  <c r="W122" i="112"/>
  <c r="W127" i="112"/>
  <c r="W125" i="112"/>
  <c r="W126" i="112"/>
  <c r="W124" i="112"/>
  <c r="W112" i="112"/>
  <c r="W115" i="112"/>
  <c r="W116" i="112"/>
  <c r="W117" i="112"/>
  <c r="W59" i="112"/>
  <c r="W77" i="112"/>
  <c r="W67" i="112"/>
  <c r="W76" i="112"/>
  <c r="W63" i="112"/>
  <c r="W51" i="112"/>
  <c r="W39" i="112"/>
  <c r="W34" i="112"/>
  <c r="W15" i="112"/>
  <c r="W26" i="112"/>
  <c r="W11" i="112"/>
  <c r="W65" i="112"/>
  <c r="W137" i="112"/>
  <c r="W248" i="112"/>
  <c r="W287" i="112"/>
  <c r="W329" i="112"/>
  <c r="W313" i="112"/>
  <c r="W342" i="112"/>
  <c r="W58" i="112"/>
  <c r="W207" i="112"/>
  <c r="W301" i="112"/>
  <c r="W324" i="112"/>
  <c r="W316" i="112"/>
  <c r="W337" i="112"/>
  <c r="W382" i="112"/>
  <c r="W416" i="112"/>
  <c r="W100" i="112"/>
  <c r="W148" i="112"/>
  <c r="W41" i="112"/>
  <c r="W37" i="112"/>
  <c r="W61" i="112"/>
  <c r="W95" i="112"/>
  <c r="W146" i="112"/>
  <c r="W164" i="112"/>
  <c r="W187" i="112"/>
  <c r="W209" i="112"/>
  <c r="W278" i="112"/>
  <c r="W328" i="112"/>
  <c r="W330" i="112"/>
  <c r="W365" i="112"/>
  <c r="W372" i="112"/>
  <c r="W30" i="112"/>
  <c r="W27" i="112"/>
  <c r="W16" i="112"/>
  <c r="W12" i="112"/>
  <c r="W35" i="112"/>
  <c r="W36" i="112"/>
  <c r="W28" i="112"/>
  <c r="W38" i="112"/>
  <c r="W40" i="112"/>
  <c r="W49" i="112"/>
  <c r="W66" i="112"/>
  <c r="W72" i="112"/>
  <c r="W99" i="112"/>
  <c r="W178" i="112"/>
  <c r="W167" i="112"/>
  <c r="W188" i="112"/>
  <c r="W195" i="112"/>
  <c r="W199" i="112"/>
  <c r="W218" i="112"/>
  <c r="W221" i="112"/>
  <c r="W224" i="112"/>
  <c r="W215" i="112"/>
  <c r="W228" i="112"/>
  <c r="W285" i="112"/>
  <c r="W289" i="112"/>
  <c r="W277" i="112"/>
  <c r="W312" i="112"/>
  <c r="W335" i="112"/>
  <c r="W361" i="112"/>
  <c r="W371" i="112"/>
  <c r="W391" i="112"/>
  <c r="W395" i="112"/>
  <c r="W80" i="112"/>
  <c r="W105" i="112"/>
  <c r="W192" i="112"/>
  <c r="W185" i="112"/>
  <c r="W189" i="112"/>
  <c r="W194" i="112"/>
  <c r="W197" i="112"/>
  <c r="W208" i="112"/>
  <c r="W203" i="112"/>
  <c r="W225" i="112"/>
  <c r="W226" i="112"/>
  <c r="W216" i="112"/>
  <c r="W240" i="112"/>
  <c r="W258" i="112"/>
  <c r="W262" i="112"/>
  <c r="W288" i="112"/>
  <c r="W293" i="112"/>
  <c r="W279" i="112"/>
  <c r="M349" i="112"/>
  <c r="W345" i="112"/>
  <c r="W370" i="112"/>
  <c r="W400" i="112"/>
  <c r="W412" i="112"/>
  <c r="W424" i="112"/>
  <c r="W50" i="112"/>
  <c r="W56" i="112"/>
  <c r="W74" i="112"/>
  <c r="W71" i="112"/>
  <c r="W78" i="112"/>
  <c r="W94" i="112"/>
  <c r="W92" i="112"/>
  <c r="W82" i="112"/>
  <c r="W93" i="112"/>
  <c r="W108" i="112"/>
  <c r="W114" i="112"/>
  <c r="W113" i="112"/>
  <c r="W176" i="112"/>
  <c r="W231" i="112"/>
  <c r="W238" i="112"/>
  <c r="W264" i="112"/>
  <c r="W263" i="112"/>
  <c r="W299" i="112"/>
  <c r="W291" i="112"/>
  <c r="W321" i="112"/>
  <c r="W326" i="112"/>
  <c r="W333" i="112"/>
  <c r="W323" i="112"/>
  <c r="W308" i="112"/>
  <c r="W331" i="112"/>
  <c r="W364" i="112"/>
  <c r="W387" i="112"/>
  <c r="W383" i="112"/>
  <c r="W405" i="112"/>
  <c r="W413" i="112"/>
  <c r="W421" i="112"/>
  <c r="W430" i="112"/>
  <c r="W219" i="112"/>
  <c r="W239" i="112"/>
  <c r="W241" i="112"/>
  <c r="W259" i="112"/>
  <c r="W255" i="112"/>
  <c r="W266" i="112"/>
  <c r="W253" i="112"/>
  <c r="W268" i="112"/>
  <c r="W306" i="112"/>
  <c r="W298" i="112"/>
  <c r="W281" i="112"/>
  <c r="W284" i="112"/>
  <c r="W283" i="112"/>
  <c r="W375" i="112"/>
  <c r="W390" i="112"/>
  <c r="W397" i="112"/>
  <c r="W418" i="112"/>
  <c r="W423" i="112"/>
  <c r="W246" i="112"/>
  <c r="W247" i="112"/>
  <c r="W280" i="112"/>
  <c r="W302" i="112"/>
  <c r="W297" i="112"/>
  <c r="W294" i="112"/>
  <c r="W309" i="112"/>
  <c r="W319" i="112"/>
  <c r="W310" i="112"/>
  <c r="W334" i="112"/>
  <c r="W346" i="112"/>
  <c r="W352" i="112"/>
  <c r="W378" i="112"/>
  <c r="W376" i="112"/>
  <c r="W377" i="112"/>
  <c r="W398" i="112"/>
  <c r="W401" i="112"/>
  <c r="W404" i="112"/>
  <c r="W420" i="112"/>
  <c r="W407" i="112"/>
  <c r="W415" i="112"/>
  <c r="W414" i="112"/>
  <c r="W422" i="112"/>
  <c r="W348" i="112"/>
  <c r="W350" i="112"/>
  <c r="W351" i="112"/>
  <c r="M353" i="112"/>
  <c r="M356" i="112"/>
  <c r="M159" i="112"/>
  <c r="W123" i="112"/>
  <c r="W120" i="112"/>
  <c r="AH432" i="112" l="1"/>
  <c r="AK432" i="112" s="1"/>
  <c r="AL432" i="112" s="1"/>
  <c r="AM432" i="112" s="1"/>
  <c r="AC432" i="112"/>
  <c r="AB432" i="112"/>
  <c r="Y432" i="112"/>
  <c r="AD432" i="112" s="1"/>
  <c r="AH431" i="112"/>
  <c r="AK431" i="112" s="1"/>
  <c r="AL431" i="112" s="1"/>
  <c r="AM431" i="112" s="1"/>
  <c r="AC431" i="112"/>
  <c r="AB431" i="112"/>
  <c r="Y431" i="112"/>
  <c r="AD431" i="112" s="1"/>
  <c r="AH430" i="112"/>
  <c r="AK430" i="112" s="1"/>
  <c r="AL430" i="112" s="1"/>
  <c r="AM430" i="112" s="1"/>
  <c r="AC430" i="112"/>
  <c r="AB430" i="112"/>
  <c r="Y430" i="112"/>
  <c r="AD430" i="112" s="1"/>
  <c r="AH424" i="112"/>
  <c r="AK424" i="112" s="1"/>
  <c r="AL424" i="112" s="1"/>
  <c r="AM424" i="112" s="1"/>
  <c r="AC424" i="112"/>
  <c r="AB424" i="112"/>
  <c r="Y424" i="112"/>
  <c r="AD424" i="112" s="1"/>
  <c r="AH423" i="112"/>
  <c r="AK423" i="112" s="1"/>
  <c r="AL423" i="112" s="1"/>
  <c r="AM423" i="112" s="1"/>
  <c r="AC423" i="112"/>
  <c r="AB423" i="112"/>
  <c r="Y423" i="112"/>
  <c r="AD423" i="112" s="1"/>
  <c r="AH422" i="112"/>
  <c r="AK422" i="112" s="1"/>
  <c r="AL422" i="112" s="1"/>
  <c r="AM422" i="112" s="1"/>
  <c r="AC422" i="112"/>
  <c r="AB422" i="112"/>
  <c r="Y422" i="112"/>
  <c r="AD422" i="112" s="1"/>
  <c r="AH419" i="112"/>
  <c r="AK419" i="112" s="1"/>
  <c r="AL419" i="112" s="1"/>
  <c r="AM419" i="112" s="1"/>
  <c r="AC419" i="112"/>
  <c r="AB419" i="112"/>
  <c r="Y419" i="112"/>
  <c r="AD419" i="112" s="1"/>
  <c r="AH420" i="112"/>
  <c r="AK420" i="112" s="1"/>
  <c r="AL420" i="112" s="1"/>
  <c r="AM420" i="112" s="1"/>
  <c r="AC420" i="112"/>
  <c r="AB420" i="112"/>
  <c r="Y420" i="112"/>
  <c r="AD420" i="112" s="1"/>
  <c r="AH421" i="112"/>
  <c r="AK421" i="112" s="1"/>
  <c r="AL421" i="112" s="1"/>
  <c r="AM421" i="112" s="1"/>
  <c r="AC421" i="112"/>
  <c r="AB421" i="112"/>
  <c r="Y421" i="112"/>
  <c r="AD421" i="112" s="1"/>
  <c r="AH418" i="112"/>
  <c r="AK418" i="112" s="1"/>
  <c r="AL418" i="112" s="1"/>
  <c r="AM418" i="112" s="1"/>
  <c r="AC418" i="112"/>
  <c r="AB418" i="112"/>
  <c r="Y418" i="112"/>
  <c r="AD418" i="112" s="1"/>
  <c r="AH413" i="112"/>
  <c r="AK413" i="112" s="1"/>
  <c r="AL413" i="112" s="1"/>
  <c r="AM413" i="112" s="1"/>
  <c r="AC413" i="112"/>
  <c r="AB413" i="112"/>
  <c r="Y413" i="112"/>
  <c r="AD413" i="112" s="1"/>
  <c r="AH417" i="112"/>
  <c r="AK417" i="112" s="1"/>
  <c r="AL417" i="112" s="1"/>
  <c r="AM417" i="112" s="1"/>
  <c r="AC417" i="112"/>
  <c r="AB417" i="112"/>
  <c r="Y417" i="112"/>
  <c r="AD417" i="112" s="1"/>
  <c r="AH416" i="112"/>
  <c r="AK416" i="112" s="1"/>
  <c r="AL416" i="112" s="1"/>
  <c r="AM416" i="112" s="1"/>
  <c r="AC416" i="112"/>
  <c r="AB416" i="112"/>
  <c r="Y416" i="112"/>
  <c r="AD416" i="112" s="1"/>
  <c r="AH412" i="112"/>
  <c r="AK412" i="112" s="1"/>
  <c r="AL412" i="112" s="1"/>
  <c r="AM412" i="112" s="1"/>
  <c r="AC412" i="112"/>
  <c r="AB412" i="112"/>
  <c r="Y412" i="112"/>
  <c r="AD412" i="112" s="1"/>
  <c r="AH411" i="112"/>
  <c r="AK411" i="112" s="1"/>
  <c r="AL411" i="112" s="1"/>
  <c r="AM411" i="112" s="1"/>
  <c r="AC411" i="112"/>
  <c r="AB411" i="112"/>
  <c r="Y411" i="112"/>
  <c r="AD411" i="112" s="1"/>
  <c r="AH414" i="112"/>
  <c r="AK414" i="112" s="1"/>
  <c r="AL414" i="112" s="1"/>
  <c r="AM414" i="112" s="1"/>
  <c r="AC414" i="112"/>
  <c r="AB414" i="112"/>
  <c r="Y414" i="112"/>
  <c r="AD414" i="112" s="1"/>
  <c r="AH410" i="112"/>
  <c r="AK410" i="112" s="1"/>
  <c r="AL410" i="112" s="1"/>
  <c r="AM410" i="112" s="1"/>
  <c r="AC410" i="112"/>
  <c r="AB410" i="112"/>
  <c r="Y410" i="112"/>
  <c r="AD410" i="112" s="1"/>
  <c r="AH407" i="112"/>
  <c r="AK407" i="112" s="1"/>
  <c r="AL407" i="112" s="1"/>
  <c r="AM407" i="112" s="1"/>
  <c r="AC407" i="112"/>
  <c r="AB407" i="112"/>
  <c r="Y407" i="112"/>
  <c r="AD407" i="112" s="1"/>
  <c r="AH409" i="112"/>
  <c r="AK409" i="112" s="1"/>
  <c r="AL409" i="112" s="1"/>
  <c r="AM409" i="112" s="1"/>
  <c r="AC409" i="112"/>
  <c r="AB409" i="112"/>
  <c r="Y409" i="112"/>
  <c r="AD409" i="112" s="1"/>
  <c r="AH408" i="112"/>
  <c r="AK408" i="112" s="1"/>
  <c r="AL408" i="112" s="1"/>
  <c r="AM408" i="112" s="1"/>
  <c r="AC408" i="112"/>
  <c r="AB408" i="112"/>
  <c r="Y408" i="112"/>
  <c r="AD408" i="112" s="1"/>
  <c r="AH415" i="112"/>
  <c r="AK415" i="112" s="1"/>
  <c r="AL415" i="112" s="1"/>
  <c r="AM415" i="112" s="1"/>
  <c r="AC415" i="112"/>
  <c r="AB415" i="112"/>
  <c r="Y415" i="112"/>
  <c r="AD415" i="112" s="1"/>
  <c r="AH406" i="112"/>
  <c r="AK406" i="112" s="1"/>
  <c r="AL406" i="112" s="1"/>
  <c r="AM406" i="112" s="1"/>
  <c r="AC406" i="112"/>
  <c r="AB406" i="112"/>
  <c r="Y406" i="112"/>
  <c r="AD406" i="112" s="1"/>
  <c r="AH405" i="112"/>
  <c r="AK405" i="112" s="1"/>
  <c r="AL405" i="112" s="1"/>
  <c r="AM405" i="112" s="1"/>
  <c r="AC405" i="112"/>
  <c r="AB405" i="112"/>
  <c r="Y405" i="112"/>
  <c r="AD405" i="112" s="1"/>
  <c r="AH400" i="112"/>
  <c r="AK400" i="112" s="1"/>
  <c r="AL400" i="112" s="1"/>
  <c r="AM400" i="112" s="1"/>
  <c r="AC400" i="112"/>
  <c r="AB400" i="112"/>
  <c r="Y400" i="112"/>
  <c r="AD400" i="112" s="1"/>
  <c r="AH403" i="112"/>
  <c r="AK403" i="112" s="1"/>
  <c r="AL403" i="112" s="1"/>
  <c r="AM403" i="112" s="1"/>
  <c r="AC403" i="112"/>
  <c r="AB403" i="112"/>
  <c r="Y403" i="112"/>
  <c r="AD403" i="112" s="1"/>
  <c r="AH401" i="112"/>
  <c r="AK401" i="112" s="1"/>
  <c r="AL401" i="112" s="1"/>
  <c r="AM401" i="112" s="1"/>
  <c r="AC401" i="112"/>
  <c r="AB401" i="112"/>
  <c r="Y401" i="112"/>
  <c r="AD401" i="112" s="1"/>
  <c r="AH399" i="112"/>
  <c r="AK399" i="112" s="1"/>
  <c r="AL399" i="112" s="1"/>
  <c r="AM399" i="112" s="1"/>
  <c r="AC399" i="112"/>
  <c r="AB399" i="112"/>
  <c r="Y399" i="112"/>
  <c r="AD399" i="112" s="1"/>
  <c r="AH402" i="112"/>
  <c r="AK402" i="112" s="1"/>
  <c r="AL402" i="112" s="1"/>
  <c r="AM402" i="112" s="1"/>
  <c r="AC402" i="112"/>
  <c r="AB402" i="112"/>
  <c r="Y402" i="112"/>
  <c r="AD402" i="112" s="1"/>
  <c r="AH398" i="112"/>
  <c r="AK398" i="112" s="1"/>
  <c r="AL398" i="112" s="1"/>
  <c r="AM398" i="112" s="1"/>
  <c r="AC398" i="112"/>
  <c r="AB398" i="112"/>
  <c r="Y398" i="112"/>
  <c r="AD398" i="112" s="1"/>
  <c r="AH397" i="112"/>
  <c r="AK397" i="112" s="1"/>
  <c r="AL397" i="112" s="1"/>
  <c r="AM397" i="112" s="1"/>
  <c r="AC397" i="112"/>
  <c r="AB397" i="112"/>
  <c r="Y397" i="112"/>
  <c r="AD397" i="112" s="1"/>
  <c r="AH392" i="112"/>
  <c r="AK392" i="112" s="1"/>
  <c r="AL392" i="112" s="1"/>
  <c r="AM392" i="112" s="1"/>
  <c r="AC392" i="112"/>
  <c r="AB392" i="112"/>
  <c r="Y392" i="112"/>
  <c r="AD392" i="112" s="1"/>
  <c r="AH393" i="112"/>
  <c r="AK393" i="112" s="1"/>
  <c r="AL393" i="112" s="1"/>
  <c r="AM393" i="112" s="1"/>
  <c r="AC393" i="112"/>
  <c r="AB393" i="112"/>
  <c r="Y393" i="112"/>
  <c r="AD393" i="112" s="1"/>
  <c r="AH395" i="112"/>
  <c r="AK395" i="112" s="1"/>
  <c r="AL395" i="112" s="1"/>
  <c r="AM395" i="112" s="1"/>
  <c r="AC395" i="112"/>
  <c r="AB395" i="112"/>
  <c r="Y395" i="112"/>
  <c r="AD395" i="112" s="1"/>
  <c r="AH396" i="112"/>
  <c r="AK396" i="112" s="1"/>
  <c r="AL396" i="112" s="1"/>
  <c r="AM396" i="112" s="1"/>
  <c r="AC396" i="112"/>
  <c r="AB396" i="112"/>
  <c r="Y396" i="112"/>
  <c r="AD396" i="112" s="1"/>
  <c r="AH394" i="112"/>
  <c r="AK394" i="112" s="1"/>
  <c r="AL394" i="112" s="1"/>
  <c r="AM394" i="112" s="1"/>
  <c r="AC394" i="112"/>
  <c r="AB394" i="112"/>
  <c r="Y394" i="112"/>
  <c r="AD394" i="112" s="1"/>
  <c r="AH391" i="112"/>
  <c r="AK391" i="112" s="1"/>
  <c r="AL391" i="112" s="1"/>
  <c r="AM391" i="112" s="1"/>
  <c r="AC391" i="112"/>
  <c r="AB391" i="112"/>
  <c r="Y391" i="112"/>
  <c r="AD391" i="112" s="1"/>
  <c r="AH390" i="112"/>
  <c r="AK390" i="112" s="1"/>
  <c r="AL390" i="112" s="1"/>
  <c r="AM390" i="112" s="1"/>
  <c r="AC390" i="112"/>
  <c r="AB390" i="112"/>
  <c r="Y390" i="112"/>
  <c r="AD390" i="112" s="1"/>
  <c r="AH389" i="112"/>
  <c r="AK389" i="112" s="1"/>
  <c r="AL389" i="112" s="1"/>
  <c r="AM389" i="112" s="1"/>
  <c r="AC389" i="112"/>
  <c r="AB389" i="112"/>
  <c r="Y389" i="112"/>
  <c r="AD389" i="112" s="1"/>
  <c r="AH404" i="112"/>
  <c r="AK404" i="112" s="1"/>
  <c r="AL404" i="112" s="1"/>
  <c r="AM404" i="112" s="1"/>
  <c r="AC404" i="112"/>
  <c r="AB404" i="112"/>
  <c r="Y404" i="112"/>
  <c r="AD404" i="112" s="1"/>
  <c r="AH387" i="112"/>
  <c r="AK387" i="112" s="1"/>
  <c r="AL387" i="112" s="1"/>
  <c r="AM387" i="112" s="1"/>
  <c r="AC387" i="112"/>
  <c r="AB387" i="112"/>
  <c r="Y387" i="112"/>
  <c r="AD387" i="112" s="1"/>
  <c r="AH386" i="112"/>
  <c r="AK386" i="112" s="1"/>
  <c r="AL386" i="112" s="1"/>
  <c r="AM386" i="112" s="1"/>
  <c r="AC386" i="112"/>
  <c r="AB386" i="112"/>
  <c r="Y386" i="112"/>
  <c r="AD386" i="112" s="1"/>
  <c r="AH385" i="112"/>
  <c r="AK385" i="112" s="1"/>
  <c r="AL385" i="112" s="1"/>
  <c r="AM385" i="112" s="1"/>
  <c r="AC385" i="112"/>
  <c r="AB385" i="112"/>
  <c r="Y385" i="112"/>
  <c r="AD385" i="112" s="1"/>
  <c r="AH383" i="112"/>
  <c r="AK383" i="112" s="1"/>
  <c r="AL383" i="112" s="1"/>
  <c r="AM383" i="112" s="1"/>
  <c r="AC383" i="112"/>
  <c r="AB383" i="112"/>
  <c r="Y383" i="112"/>
  <c r="AD383" i="112" s="1"/>
  <c r="AH382" i="112"/>
  <c r="AK382" i="112" s="1"/>
  <c r="AL382" i="112" s="1"/>
  <c r="AM382" i="112" s="1"/>
  <c r="AC382" i="112"/>
  <c r="AB382" i="112"/>
  <c r="Y382" i="112"/>
  <c r="AD382" i="112" s="1"/>
  <c r="AH381" i="112"/>
  <c r="AK381" i="112" s="1"/>
  <c r="AL381" i="112" s="1"/>
  <c r="AM381" i="112" s="1"/>
  <c r="AC381" i="112"/>
  <c r="AB381" i="112"/>
  <c r="Y381" i="112"/>
  <c r="AD381" i="112" s="1"/>
  <c r="AH384" i="112"/>
  <c r="AK384" i="112" s="1"/>
  <c r="AL384" i="112" s="1"/>
  <c r="AM384" i="112" s="1"/>
  <c r="AC384" i="112"/>
  <c r="AB384" i="112"/>
  <c r="Y384" i="112"/>
  <c r="AD384" i="112" s="1"/>
  <c r="AH380" i="112"/>
  <c r="AK380" i="112" s="1"/>
  <c r="AL380" i="112" s="1"/>
  <c r="AM380" i="112" s="1"/>
  <c r="AC380" i="112"/>
  <c r="AB380" i="112"/>
  <c r="Y380" i="112"/>
  <c r="AD380" i="112" s="1"/>
  <c r="AH377" i="112"/>
  <c r="AK377" i="112" s="1"/>
  <c r="AL377" i="112" s="1"/>
  <c r="AM377" i="112" s="1"/>
  <c r="AC377" i="112"/>
  <c r="AB377" i="112"/>
  <c r="Y377" i="112"/>
  <c r="AD377" i="112" s="1"/>
  <c r="AH379" i="112"/>
  <c r="AK379" i="112" s="1"/>
  <c r="AL379" i="112" s="1"/>
  <c r="AM379" i="112" s="1"/>
  <c r="AC379" i="112"/>
  <c r="AB379" i="112"/>
  <c r="Y379" i="112"/>
  <c r="AD379" i="112" s="1"/>
  <c r="AH378" i="112"/>
  <c r="AK378" i="112" s="1"/>
  <c r="AL378" i="112" s="1"/>
  <c r="AM378" i="112" s="1"/>
  <c r="AC378" i="112"/>
  <c r="AB378" i="112"/>
  <c r="Y378" i="112"/>
  <c r="AD378" i="112" s="1"/>
  <c r="AH374" i="112"/>
  <c r="AK374" i="112" s="1"/>
  <c r="AL374" i="112" s="1"/>
  <c r="AM374" i="112" s="1"/>
  <c r="AC374" i="112"/>
  <c r="AB374" i="112"/>
  <c r="Y374" i="112"/>
  <c r="AD374" i="112" s="1"/>
  <c r="AH375" i="112"/>
  <c r="AK375" i="112" s="1"/>
  <c r="AL375" i="112" s="1"/>
  <c r="AM375" i="112" s="1"/>
  <c r="AC375" i="112"/>
  <c r="AB375" i="112"/>
  <c r="Y375" i="112"/>
  <c r="AD375" i="112" s="1"/>
  <c r="AH376" i="112"/>
  <c r="AK376" i="112" s="1"/>
  <c r="AL376" i="112" s="1"/>
  <c r="AM376" i="112" s="1"/>
  <c r="AC376" i="112"/>
  <c r="AB376" i="112"/>
  <c r="Y376" i="112"/>
  <c r="AD376" i="112" s="1"/>
  <c r="AH372" i="112"/>
  <c r="AK372" i="112" s="1"/>
  <c r="AL372" i="112" s="1"/>
  <c r="AM372" i="112" s="1"/>
  <c r="AC372" i="112"/>
  <c r="AB372" i="112"/>
  <c r="Y372" i="112"/>
  <c r="AD372" i="112" s="1"/>
  <c r="AH371" i="112"/>
  <c r="AK371" i="112" s="1"/>
  <c r="AL371" i="112" s="1"/>
  <c r="AM371" i="112" s="1"/>
  <c r="AC371" i="112"/>
  <c r="AB371" i="112"/>
  <c r="Y371" i="112"/>
  <c r="AD371" i="112" s="1"/>
  <c r="AH370" i="112"/>
  <c r="AK370" i="112" s="1"/>
  <c r="AL370" i="112" s="1"/>
  <c r="AM370" i="112" s="1"/>
  <c r="AC370" i="112"/>
  <c r="AB370" i="112"/>
  <c r="Y370" i="112"/>
  <c r="AD370" i="112" s="1"/>
  <c r="AH368" i="112"/>
  <c r="AK368" i="112" s="1"/>
  <c r="AL368" i="112" s="1"/>
  <c r="AM368" i="112" s="1"/>
  <c r="AC368" i="112"/>
  <c r="AB368" i="112"/>
  <c r="Y368" i="112"/>
  <c r="AD368" i="112" s="1"/>
  <c r="AH367" i="112"/>
  <c r="AK367" i="112" s="1"/>
  <c r="AL367" i="112" s="1"/>
  <c r="AM367" i="112" s="1"/>
  <c r="AC367" i="112"/>
  <c r="AB367" i="112"/>
  <c r="Y367" i="112"/>
  <c r="AD367" i="112" s="1"/>
  <c r="AH366" i="112"/>
  <c r="AK366" i="112" s="1"/>
  <c r="AL366" i="112" s="1"/>
  <c r="AM366" i="112" s="1"/>
  <c r="AC366" i="112"/>
  <c r="AB366" i="112"/>
  <c r="Y366" i="112"/>
  <c r="AD366" i="112" s="1"/>
  <c r="AH365" i="112"/>
  <c r="AK365" i="112" s="1"/>
  <c r="AL365" i="112" s="1"/>
  <c r="AM365" i="112" s="1"/>
  <c r="AC365" i="112"/>
  <c r="AB365" i="112"/>
  <c r="Y365" i="112"/>
  <c r="AD365" i="112" s="1"/>
  <c r="AH363" i="112"/>
  <c r="AK363" i="112" s="1"/>
  <c r="AL363" i="112" s="1"/>
  <c r="AM363" i="112" s="1"/>
  <c r="AC363" i="112"/>
  <c r="AB363" i="112"/>
  <c r="Y363" i="112"/>
  <c r="AD363" i="112" s="1"/>
  <c r="AH364" i="112"/>
  <c r="AK364" i="112" s="1"/>
  <c r="AL364" i="112" s="1"/>
  <c r="AM364" i="112" s="1"/>
  <c r="AC364" i="112"/>
  <c r="AB364" i="112"/>
  <c r="Y364" i="112"/>
  <c r="AD364" i="112" s="1"/>
  <c r="AH362" i="112"/>
  <c r="AK362" i="112" s="1"/>
  <c r="AL362" i="112" s="1"/>
  <c r="AM362" i="112" s="1"/>
  <c r="AC362" i="112"/>
  <c r="AB362" i="112"/>
  <c r="Y362" i="112"/>
  <c r="AD362" i="112" s="1"/>
  <c r="AH361" i="112"/>
  <c r="AK361" i="112" s="1"/>
  <c r="AL361" i="112" s="1"/>
  <c r="AM361" i="112" s="1"/>
  <c r="AC361" i="112"/>
  <c r="AB361" i="112"/>
  <c r="Y361" i="112"/>
  <c r="AD361" i="112" s="1"/>
  <c r="AH360" i="112"/>
  <c r="AK360" i="112" s="1"/>
  <c r="AL360" i="112" s="1"/>
  <c r="AM360" i="112" s="1"/>
  <c r="AC360" i="112"/>
  <c r="AB360" i="112"/>
  <c r="Y360" i="112"/>
  <c r="AD360" i="112" s="1"/>
  <c r="AH359" i="112"/>
  <c r="AK359" i="112" s="1"/>
  <c r="AL359" i="112" s="1"/>
  <c r="AM359" i="112" s="1"/>
  <c r="AC359" i="112"/>
  <c r="AB359" i="112"/>
  <c r="Y359" i="112"/>
  <c r="AD359" i="112" s="1"/>
  <c r="AK356" i="112"/>
  <c r="AL356" i="112" s="1"/>
  <c r="AM356" i="112" s="1"/>
  <c r="AH356" i="112"/>
  <c r="AC356" i="112"/>
  <c r="AB356" i="112"/>
  <c r="Y356" i="112"/>
  <c r="AN356" i="112" s="1"/>
  <c r="AH358" i="112"/>
  <c r="AK358" i="112" s="1"/>
  <c r="AL358" i="112" s="1"/>
  <c r="AM358" i="112" s="1"/>
  <c r="AC358" i="112"/>
  <c r="AB358" i="112"/>
  <c r="Y358" i="112"/>
  <c r="AD358" i="112" s="1"/>
  <c r="AH354" i="112"/>
  <c r="AK354" i="112" s="1"/>
  <c r="AL354" i="112" s="1"/>
  <c r="AM354" i="112" s="1"/>
  <c r="AC354" i="112"/>
  <c r="AB354" i="112"/>
  <c r="Y354" i="112"/>
  <c r="AD354" i="112" s="1"/>
  <c r="AK353" i="112"/>
  <c r="AL353" i="112" s="1"/>
  <c r="AM353" i="112" s="1"/>
  <c r="AH353" i="112"/>
  <c r="AC353" i="112"/>
  <c r="AB353" i="112"/>
  <c r="Y353" i="112"/>
  <c r="AN353" i="112" s="1"/>
  <c r="AK352" i="112"/>
  <c r="AL352" i="112" s="1"/>
  <c r="AM352" i="112" s="1"/>
  <c r="AH352" i="112"/>
  <c r="AC352" i="112"/>
  <c r="AB352" i="112"/>
  <c r="Y352" i="112"/>
  <c r="AN352" i="112" s="1"/>
  <c r="AK351" i="112"/>
  <c r="AL351" i="112" s="1"/>
  <c r="AM351" i="112" s="1"/>
  <c r="AH351" i="112"/>
  <c r="AC351" i="112"/>
  <c r="AB351" i="112"/>
  <c r="Y351" i="112"/>
  <c r="AK350" i="112"/>
  <c r="AL350" i="112" s="1"/>
  <c r="AM350" i="112" s="1"/>
  <c r="AH350" i="112"/>
  <c r="AC350" i="112"/>
  <c r="AB350" i="112"/>
  <c r="Y350" i="112"/>
  <c r="AN350" i="112" s="1"/>
  <c r="AH346" i="112"/>
  <c r="AK346" i="112" s="1"/>
  <c r="AL346" i="112" s="1"/>
  <c r="AM346" i="112" s="1"/>
  <c r="AC346" i="112"/>
  <c r="AB346" i="112"/>
  <c r="Y346" i="112"/>
  <c r="AN346" i="112" s="1"/>
  <c r="AK349" i="112"/>
  <c r="AL349" i="112" s="1"/>
  <c r="AM349" i="112" s="1"/>
  <c r="AH349" i="112"/>
  <c r="AC349" i="112"/>
  <c r="AB349" i="112"/>
  <c r="Y349" i="112"/>
  <c r="AN349" i="112" s="1"/>
  <c r="AK348" i="112"/>
  <c r="AL348" i="112" s="1"/>
  <c r="AM348" i="112" s="1"/>
  <c r="AH348" i="112"/>
  <c r="AC348" i="112"/>
  <c r="AB348" i="112"/>
  <c r="Y348" i="112"/>
  <c r="AD348" i="112" s="1"/>
  <c r="AH343" i="112"/>
  <c r="AK343" i="112" s="1"/>
  <c r="AL343" i="112" s="1"/>
  <c r="AM343" i="112" s="1"/>
  <c r="AC343" i="112"/>
  <c r="AB343" i="112"/>
  <c r="Y343" i="112"/>
  <c r="AD343" i="112" s="1"/>
  <c r="AH355" i="112"/>
  <c r="AK355" i="112" s="1"/>
  <c r="AL355" i="112" s="1"/>
  <c r="AM355" i="112" s="1"/>
  <c r="AC355" i="112"/>
  <c r="AB355" i="112"/>
  <c r="Y355" i="112"/>
  <c r="AD355" i="112" s="1"/>
  <c r="AH357" i="112"/>
  <c r="AK357" i="112" s="1"/>
  <c r="AL357" i="112" s="1"/>
  <c r="AM357" i="112" s="1"/>
  <c r="AC357" i="112"/>
  <c r="AB357" i="112"/>
  <c r="Y357" i="112"/>
  <c r="AD357" i="112" s="1"/>
  <c r="AH347" i="112"/>
  <c r="AK347" i="112" s="1"/>
  <c r="AL347" i="112" s="1"/>
  <c r="AM347" i="112" s="1"/>
  <c r="AC347" i="112"/>
  <c r="AB347" i="112"/>
  <c r="Y347" i="112"/>
  <c r="AD347" i="112" s="1"/>
  <c r="AH345" i="112"/>
  <c r="AK345" i="112" s="1"/>
  <c r="AL345" i="112" s="1"/>
  <c r="AM345" i="112" s="1"/>
  <c r="AC345" i="112"/>
  <c r="AB345" i="112"/>
  <c r="Y345" i="112"/>
  <c r="AD345" i="112" s="1"/>
  <c r="AH344" i="112"/>
  <c r="AK344" i="112" s="1"/>
  <c r="AL344" i="112" s="1"/>
  <c r="AM344" i="112" s="1"/>
  <c r="AC344" i="112"/>
  <c r="AB344" i="112"/>
  <c r="Y344" i="112"/>
  <c r="AD344" i="112" s="1"/>
  <c r="AH342" i="112"/>
  <c r="AK342" i="112" s="1"/>
  <c r="AL342" i="112" s="1"/>
  <c r="AM342" i="112" s="1"/>
  <c r="AC342" i="112"/>
  <c r="AB342" i="112"/>
  <c r="Y342" i="112"/>
  <c r="AD342" i="112" s="1"/>
  <c r="AH341" i="112"/>
  <c r="AK341" i="112" s="1"/>
  <c r="AL341" i="112" s="1"/>
  <c r="AM341" i="112" s="1"/>
  <c r="AC341" i="112"/>
  <c r="AB341" i="112"/>
  <c r="Y341" i="112"/>
  <c r="AD341" i="112" s="1"/>
  <c r="AH340" i="112"/>
  <c r="AK340" i="112" s="1"/>
  <c r="AL340" i="112" s="1"/>
  <c r="AM340" i="112" s="1"/>
  <c r="AC340" i="112"/>
  <c r="AB340" i="112"/>
  <c r="Y340" i="112"/>
  <c r="AD340" i="112" s="1"/>
  <c r="AH338" i="112"/>
  <c r="AK338" i="112" s="1"/>
  <c r="AL338" i="112" s="1"/>
  <c r="AM338" i="112" s="1"/>
  <c r="AC338" i="112"/>
  <c r="AB338" i="112"/>
  <c r="Y338" i="112"/>
  <c r="AD338" i="112" s="1"/>
  <c r="AH339" i="112"/>
  <c r="AK339" i="112" s="1"/>
  <c r="AL339" i="112" s="1"/>
  <c r="AM339" i="112" s="1"/>
  <c r="AC339" i="112"/>
  <c r="AB339" i="112"/>
  <c r="Y339" i="112"/>
  <c r="AD339" i="112" s="1"/>
  <c r="AH337" i="112"/>
  <c r="AK337" i="112" s="1"/>
  <c r="AL337" i="112" s="1"/>
  <c r="AM337" i="112" s="1"/>
  <c r="AC337" i="112"/>
  <c r="AB337" i="112"/>
  <c r="Y337" i="112"/>
  <c r="AD337" i="112" s="1"/>
  <c r="AH336" i="112"/>
  <c r="AK336" i="112" s="1"/>
  <c r="AL336" i="112" s="1"/>
  <c r="AM336" i="112" s="1"/>
  <c r="AC336" i="112"/>
  <c r="AB336" i="112"/>
  <c r="Y336" i="112"/>
  <c r="AD336" i="112" s="1"/>
  <c r="AH335" i="112"/>
  <c r="AK335" i="112" s="1"/>
  <c r="AL335" i="112" s="1"/>
  <c r="AM335" i="112" s="1"/>
  <c r="AC335" i="112"/>
  <c r="AB335" i="112"/>
  <c r="Y335" i="112"/>
  <c r="AD335" i="112" s="1"/>
  <c r="AH334" i="112"/>
  <c r="AK334" i="112" s="1"/>
  <c r="AL334" i="112" s="1"/>
  <c r="AM334" i="112" s="1"/>
  <c r="AC334" i="112"/>
  <c r="AB334" i="112"/>
  <c r="Y334" i="112"/>
  <c r="AD334" i="112" s="1"/>
  <c r="AH332" i="112"/>
  <c r="AK332" i="112" s="1"/>
  <c r="AL332" i="112" s="1"/>
  <c r="AM332" i="112" s="1"/>
  <c r="AC332" i="112"/>
  <c r="AB332" i="112"/>
  <c r="Y332" i="112"/>
  <c r="AD332" i="112" s="1"/>
  <c r="AH333" i="112"/>
  <c r="AK333" i="112" s="1"/>
  <c r="AL333" i="112" s="1"/>
  <c r="AM333" i="112" s="1"/>
  <c r="AC333" i="112"/>
  <c r="AB333" i="112"/>
  <c r="Y333" i="112"/>
  <c r="AD333" i="112" s="1"/>
  <c r="AH330" i="112"/>
  <c r="AK330" i="112" s="1"/>
  <c r="AL330" i="112" s="1"/>
  <c r="AM330" i="112" s="1"/>
  <c r="AC330" i="112"/>
  <c r="AB330" i="112"/>
  <c r="Y330" i="112"/>
  <c r="AD330" i="112" s="1"/>
  <c r="AH331" i="112"/>
  <c r="AK331" i="112" s="1"/>
  <c r="AL331" i="112" s="1"/>
  <c r="AM331" i="112" s="1"/>
  <c r="AC331" i="112"/>
  <c r="AB331" i="112"/>
  <c r="Y331" i="112"/>
  <c r="AD331" i="112" s="1"/>
  <c r="AH323" i="112"/>
  <c r="AK323" i="112" s="1"/>
  <c r="AL323" i="112" s="1"/>
  <c r="AM323" i="112" s="1"/>
  <c r="AC323" i="112"/>
  <c r="AB323" i="112"/>
  <c r="Y323" i="112"/>
  <c r="AD323" i="112" s="1"/>
  <c r="AH313" i="112"/>
  <c r="AK313" i="112" s="1"/>
  <c r="AL313" i="112" s="1"/>
  <c r="AM313" i="112" s="1"/>
  <c r="AC313" i="112"/>
  <c r="AB313" i="112"/>
  <c r="Y313" i="112"/>
  <c r="AD313" i="112" s="1"/>
  <c r="AH329" i="112"/>
  <c r="AK329" i="112" s="1"/>
  <c r="AL329" i="112" s="1"/>
  <c r="AM329" i="112" s="1"/>
  <c r="AC329" i="112"/>
  <c r="AB329" i="112"/>
  <c r="Y329" i="112"/>
  <c r="AD329" i="112" s="1"/>
  <c r="AH328" i="112"/>
  <c r="AK328" i="112" s="1"/>
  <c r="AL328" i="112" s="1"/>
  <c r="AM328" i="112" s="1"/>
  <c r="AC328" i="112"/>
  <c r="AB328" i="112"/>
  <c r="Y328" i="112"/>
  <c r="AD328" i="112" s="1"/>
  <c r="AH327" i="112"/>
  <c r="AK327" i="112" s="1"/>
  <c r="AL327" i="112" s="1"/>
  <c r="AM327" i="112" s="1"/>
  <c r="AC327" i="112"/>
  <c r="AB327" i="112"/>
  <c r="Y327" i="112"/>
  <c r="AD327" i="112" s="1"/>
  <c r="AH326" i="112"/>
  <c r="AK326" i="112" s="1"/>
  <c r="AL326" i="112" s="1"/>
  <c r="AM326" i="112" s="1"/>
  <c r="AC326" i="112"/>
  <c r="AB326" i="112"/>
  <c r="Y326" i="112"/>
  <c r="AD326" i="112" s="1"/>
  <c r="AH324" i="112"/>
  <c r="AK324" i="112" s="1"/>
  <c r="AL324" i="112" s="1"/>
  <c r="AM324" i="112" s="1"/>
  <c r="AC324" i="112"/>
  <c r="AB324" i="112"/>
  <c r="Y324" i="112"/>
  <c r="AD324" i="112" s="1"/>
  <c r="AH325" i="112"/>
  <c r="AK325" i="112" s="1"/>
  <c r="AL325" i="112" s="1"/>
  <c r="AM325" i="112" s="1"/>
  <c r="AC325" i="112"/>
  <c r="AB325" i="112"/>
  <c r="Y325" i="112"/>
  <c r="AD325" i="112" s="1"/>
  <c r="AH322" i="112"/>
  <c r="AK322" i="112" s="1"/>
  <c r="AL322" i="112" s="1"/>
  <c r="AM322" i="112" s="1"/>
  <c r="AC322" i="112"/>
  <c r="AB322" i="112"/>
  <c r="Y322" i="112"/>
  <c r="AD322" i="112" s="1"/>
  <c r="AH314" i="112"/>
  <c r="AK314" i="112" s="1"/>
  <c r="AL314" i="112" s="1"/>
  <c r="AM314" i="112" s="1"/>
  <c r="AC314" i="112"/>
  <c r="AB314" i="112"/>
  <c r="Y314" i="112"/>
  <c r="AD314" i="112" s="1"/>
  <c r="AH320" i="112"/>
  <c r="AK320" i="112" s="1"/>
  <c r="AL320" i="112" s="1"/>
  <c r="AM320" i="112" s="1"/>
  <c r="AC320" i="112"/>
  <c r="AB320" i="112"/>
  <c r="Y320" i="112"/>
  <c r="AD320" i="112" s="1"/>
  <c r="AH317" i="112"/>
  <c r="AK317" i="112" s="1"/>
  <c r="AL317" i="112" s="1"/>
  <c r="AM317" i="112" s="1"/>
  <c r="AC317" i="112"/>
  <c r="AB317" i="112"/>
  <c r="Y317" i="112"/>
  <c r="AD317" i="112" s="1"/>
  <c r="AH319" i="112"/>
  <c r="AK319" i="112" s="1"/>
  <c r="AL319" i="112" s="1"/>
  <c r="AM319" i="112" s="1"/>
  <c r="AC319" i="112"/>
  <c r="AB319" i="112"/>
  <c r="Y319" i="112"/>
  <c r="AD319" i="112" s="1"/>
  <c r="AH321" i="112"/>
  <c r="AK321" i="112" s="1"/>
  <c r="AL321" i="112" s="1"/>
  <c r="AM321" i="112" s="1"/>
  <c r="AC321" i="112"/>
  <c r="AB321" i="112"/>
  <c r="Y321" i="112"/>
  <c r="AD321" i="112" s="1"/>
  <c r="AH316" i="112"/>
  <c r="AK316" i="112" s="1"/>
  <c r="AL316" i="112" s="1"/>
  <c r="AM316" i="112" s="1"/>
  <c r="AC316" i="112"/>
  <c r="AB316" i="112"/>
  <c r="Y316" i="112"/>
  <c r="AD316" i="112" s="1"/>
  <c r="AH318" i="112"/>
  <c r="AK318" i="112" s="1"/>
  <c r="AL318" i="112" s="1"/>
  <c r="AM318" i="112" s="1"/>
  <c r="AC318" i="112"/>
  <c r="AB318" i="112"/>
  <c r="Y318" i="112"/>
  <c r="AD318" i="112" s="1"/>
  <c r="AH315" i="112"/>
  <c r="AK315" i="112" s="1"/>
  <c r="AL315" i="112" s="1"/>
  <c r="AM315" i="112" s="1"/>
  <c r="AC315" i="112"/>
  <c r="AB315" i="112"/>
  <c r="Y315" i="112"/>
  <c r="AD315" i="112" s="1"/>
  <c r="AH312" i="112"/>
  <c r="AK312" i="112" s="1"/>
  <c r="AL312" i="112" s="1"/>
  <c r="AM312" i="112" s="1"/>
  <c r="AC312" i="112"/>
  <c r="AB312" i="112"/>
  <c r="Y312" i="112"/>
  <c r="AD312" i="112" s="1"/>
  <c r="AH311" i="112"/>
  <c r="AK311" i="112" s="1"/>
  <c r="AL311" i="112" s="1"/>
  <c r="AM311" i="112" s="1"/>
  <c r="AC311" i="112"/>
  <c r="AB311" i="112"/>
  <c r="Y311" i="112"/>
  <c r="AD311" i="112" s="1"/>
  <c r="AH308" i="112"/>
  <c r="AK308" i="112" s="1"/>
  <c r="AL308" i="112" s="1"/>
  <c r="AM308" i="112" s="1"/>
  <c r="AC308" i="112"/>
  <c r="AB308" i="112"/>
  <c r="Y308" i="112"/>
  <c r="AD308" i="112" s="1"/>
  <c r="AH310" i="112"/>
  <c r="AK310" i="112" s="1"/>
  <c r="AL310" i="112" s="1"/>
  <c r="AM310" i="112" s="1"/>
  <c r="AC310" i="112"/>
  <c r="AB310" i="112"/>
  <c r="Y310" i="112"/>
  <c r="AD310" i="112" s="1"/>
  <c r="AH309" i="112"/>
  <c r="AK309" i="112" s="1"/>
  <c r="AL309" i="112" s="1"/>
  <c r="AM309" i="112" s="1"/>
  <c r="AC309" i="112"/>
  <c r="AB309" i="112"/>
  <c r="Y309" i="112"/>
  <c r="AD309" i="112" s="1"/>
  <c r="AH307" i="112"/>
  <c r="AK307" i="112" s="1"/>
  <c r="AL307" i="112" s="1"/>
  <c r="AM307" i="112" s="1"/>
  <c r="AC307" i="112"/>
  <c r="AB307" i="112"/>
  <c r="Y307" i="112"/>
  <c r="AD307" i="112" s="1"/>
  <c r="AH306" i="112"/>
  <c r="AK306" i="112" s="1"/>
  <c r="AL306" i="112" s="1"/>
  <c r="AM306" i="112" s="1"/>
  <c r="AC306" i="112"/>
  <c r="AB306" i="112"/>
  <c r="Y306" i="112"/>
  <c r="AD306" i="112" s="1"/>
  <c r="AH304" i="112"/>
  <c r="AK304" i="112" s="1"/>
  <c r="AL304" i="112" s="1"/>
  <c r="AM304" i="112" s="1"/>
  <c r="AC304" i="112"/>
  <c r="AB304" i="112"/>
  <c r="Y304" i="112"/>
  <c r="AD304" i="112" s="1"/>
  <c r="AH303" i="112"/>
  <c r="AK303" i="112" s="1"/>
  <c r="AL303" i="112" s="1"/>
  <c r="AM303" i="112" s="1"/>
  <c r="AC303" i="112"/>
  <c r="AB303" i="112"/>
  <c r="Y303" i="112"/>
  <c r="AD303" i="112" s="1"/>
  <c r="AH301" i="112"/>
  <c r="AK301" i="112" s="1"/>
  <c r="AL301" i="112" s="1"/>
  <c r="AM301" i="112" s="1"/>
  <c r="AC301" i="112"/>
  <c r="AB301" i="112"/>
  <c r="Y301" i="112"/>
  <c r="AD301" i="112" s="1"/>
  <c r="AH299" i="112"/>
  <c r="AK299" i="112" s="1"/>
  <c r="AL299" i="112" s="1"/>
  <c r="AM299" i="112" s="1"/>
  <c r="AC299" i="112"/>
  <c r="AB299" i="112"/>
  <c r="Y299" i="112"/>
  <c r="AD299" i="112" s="1"/>
  <c r="AH300" i="112"/>
  <c r="AK300" i="112" s="1"/>
  <c r="AL300" i="112" s="1"/>
  <c r="AM300" i="112" s="1"/>
  <c r="AC300" i="112"/>
  <c r="AB300" i="112"/>
  <c r="Y300" i="112"/>
  <c r="AD300" i="112" s="1"/>
  <c r="AH298" i="112"/>
  <c r="AK298" i="112" s="1"/>
  <c r="AL298" i="112" s="1"/>
  <c r="AM298" i="112" s="1"/>
  <c r="AC298" i="112"/>
  <c r="AB298" i="112"/>
  <c r="Y298" i="112"/>
  <c r="AD298" i="112" s="1"/>
  <c r="AH294" i="112"/>
  <c r="AK294" i="112" s="1"/>
  <c r="AL294" i="112" s="1"/>
  <c r="AM294" i="112" s="1"/>
  <c r="AC294" i="112"/>
  <c r="AB294" i="112"/>
  <c r="Y294" i="112"/>
  <c r="AD294" i="112" s="1"/>
  <c r="AH296" i="112"/>
  <c r="AK296" i="112" s="1"/>
  <c r="AL296" i="112" s="1"/>
  <c r="AM296" i="112" s="1"/>
  <c r="AC296" i="112"/>
  <c r="AB296" i="112"/>
  <c r="Y296" i="112"/>
  <c r="AD296" i="112" s="1"/>
  <c r="AH305" i="112"/>
  <c r="AK305" i="112" s="1"/>
  <c r="AL305" i="112" s="1"/>
  <c r="AM305" i="112" s="1"/>
  <c r="AC305" i="112"/>
  <c r="AB305" i="112"/>
  <c r="Y305" i="112"/>
  <c r="AD305" i="112" s="1"/>
  <c r="AH297" i="112"/>
  <c r="AK297" i="112" s="1"/>
  <c r="AL297" i="112" s="1"/>
  <c r="AM297" i="112" s="1"/>
  <c r="AC297" i="112"/>
  <c r="AB297" i="112"/>
  <c r="Y297" i="112"/>
  <c r="AD297" i="112" s="1"/>
  <c r="AH291" i="112"/>
  <c r="AK291" i="112" s="1"/>
  <c r="AL291" i="112" s="1"/>
  <c r="AM291" i="112" s="1"/>
  <c r="AC291" i="112"/>
  <c r="AB291" i="112"/>
  <c r="Y291" i="112"/>
  <c r="AD291" i="112" s="1"/>
  <c r="AH289" i="112"/>
  <c r="AK289" i="112" s="1"/>
  <c r="AL289" i="112" s="1"/>
  <c r="AM289" i="112" s="1"/>
  <c r="AC289" i="112"/>
  <c r="AB289" i="112"/>
  <c r="Y289" i="112"/>
  <c r="AD289" i="112" s="1"/>
  <c r="AH295" i="112"/>
  <c r="AK295" i="112" s="1"/>
  <c r="AL295" i="112" s="1"/>
  <c r="AM295" i="112" s="1"/>
  <c r="AC295" i="112"/>
  <c r="AB295" i="112"/>
  <c r="Y295" i="112"/>
  <c r="AD295" i="112" s="1"/>
  <c r="AH287" i="112"/>
  <c r="AK287" i="112" s="1"/>
  <c r="AL287" i="112" s="1"/>
  <c r="AM287" i="112" s="1"/>
  <c r="AC287" i="112"/>
  <c r="AB287" i="112"/>
  <c r="Y287" i="112"/>
  <c r="AD287" i="112" s="1"/>
  <c r="AH302" i="112"/>
  <c r="AK302" i="112" s="1"/>
  <c r="AL302" i="112" s="1"/>
  <c r="AM302" i="112" s="1"/>
  <c r="AC302" i="112"/>
  <c r="AB302" i="112"/>
  <c r="Y302" i="112"/>
  <c r="AD302" i="112" s="1"/>
  <c r="AH290" i="112"/>
  <c r="AK290" i="112" s="1"/>
  <c r="AL290" i="112" s="1"/>
  <c r="AM290" i="112" s="1"/>
  <c r="AC290" i="112"/>
  <c r="AB290" i="112"/>
  <c r="Y290" i="112"/>
  <c r="AD290" i="112" s="1"/>
  <c r="AH286" i="112"/>
  <c r="AK286" i="112" s="1"/>
  <c r="AL286" i="112" s="1"/>
  <c r="AM286" i="112" s="1"/>
  <c r="AC286" i="112"/>
  <c r="AB286" i="112"/>
  <c r="Y286" i="112"/>
  <c r="AD286" i="112" s="1"/>
  <c r="AH292" i="112"/>
  <c r="AK292" i="112" s="1"/>
  <c r="AL292" i="112" s="1"/>
  <c r="AM292" i="112" s="1"/>
  <c r="AC292" i="112"/>
  <c r="AB292" i="112"/>
  <c r="Y292" i="112"/>
  <c r="AD292" i="112" s="1"/>
  <c r="AH285" i="112"/>
  <c r="AK285" i="112" s="1"/>
  <c r="AL285" i="112" s="1"/>
  <c r="AM285" i="112" s="1"/>
  <c r="AC285" i="112"/>
  <c r="AB285" i="112"/>
  <c r="Y285" i="112"/>
  <c r="AD285" i="112" s="1"/>
  <c r="AH293" i="112"/>
  <c r="AK293" i="112" s="1"/>
  <c r="AL293" i="112" s="1"/>
  <c r="AM293" i="112" s="1"/>
  <c r="AC293" i="112"/>
  <c r="AB293" i="112"/>
  <c r="Y293" i="112"/>
  <c r="AD293" i="112" s="1"/>
  <c r="AH284" i="112"/>
  <c r="AK284" i="112" s="1"/>
  <c r="AL284" i="112" s="1"/>
  <c r="AM284" i="112" s="1"/>
  <c r="AC284" i="112"/>
  <c r="AB284" i="112"/>
  <c r="Y284" i="112"/>
  <c r="AD284" i="112" s="1"/>
  <c r="AH281" i="112"/>
  <c r="AK281" i="112" s="1"/>
  <c r="AL281" i="112" s="1"/>
  <c r="AM281" i="112" s="1"/>
  <c r="AC281" i="112"/>
  <c r="AB281" i="112"/>
  <c r="Y281" i="112"/>
  <c r="AD281" i="112" s="1"/>
  <c r="AH282" i="112"/>
  <c r="AK282" i="112" s="1"/>
  <c r="AL282" i="112" s="1"/>
  <c r="AM282" i="112" s="1"/>
  <c r="AC282" i="112"/>
  <c r="AB282" i="112"/>
  <c r="Y282" i="112"/>
  <c r="AD282" i="112" s="1"/>
  <c r="AH283" i="112"/>
  <c r="AK283" i="112" s="1"/>
  <c r="AL283" i="112" s="1"/>
  <c r="AM283" i="112" s="1"/>
  <c r="AC283" i="112"/>
  <c r="AB283" i="112"/>
  <c r="Y283" i="112"/>
  <c r="AD283" i="112" s="1"/>
  <c r="AH288" i="112"/>
  <c r="AK288" i="112" s="1"/>
  <c r="AL288" i="112" s="1"/>
  <c r="AM288" i="112" s="1"/>
  <c r="AC288" i="112"/>
  <c r="AB288" i="112"/>
  <c r="Y288" i="112"/>
  <c r="AD288" i="112" s="1"/>
  <c r="AH279" i="112"/>
  <c r="AK279" i="112" s="1"/>
  <c r="AL279" i="112" s="1"/>
  <c r="AM279" i="112" s="1"/>
  <c r="AC279" i="112"/>
  <c r="AB279" i="112"/>
  <c r="Y279" i="112"/>
  <c r="AD279" i="112" s="1"/>
  <c r="AH274" i="112"/>
  <c r="AK274" i="112" s="1"/>
  <c r="AL274" i="112" s="1"/>
  <c r="AM274" i="112" s="1"/>
  <c r="AC274" i="112"/>
  <c r="AB274" i="112"/>
  <c r="Y274" i="112"/>
  <c r="AD274" i="112" s="1"/>
  <c r="AH278" i="112"/>
  <c r="AK278" i="112" s="1"/>
  <c r="AL278" i="112" s="1"/>
  <c r="AM278" i="112" s="1"/>
  <c r="AC278" i="112"/>
  <c r="AB278" i="112"/>
  <c r="Y278" i="112"/>
  <c r="AD278" i="112" s="1"/>
  <c r="AH280" i="112"/>
  <c r="AK280" i="112" s="1"/>
  <c r="AL280" i="112" s="1"/>
  <c r="AM280" i="112" s="1"/>
  <c r="AC280" i="112"/>
  <c r="AB280" i="112"/>
  <c r="Y280" i="112"/>
  <c r="AD280" i="112" s="1"/>
  <c r="AH276" i="112"/>
  <c r="AK276" i="112" s="1"/>
  <c r="AL276" i="112" s="1"/>
  <c r="AM276" i="112" s="1"/>
  <c r="AC276" i="112"/>
  <c r="AB276" i="112"/>
  <c r="Y276" i="112"/>
  <c r="AD276" i="112" s="1"/>
  <c r="AH275" i="112"/>
  <c r="AK275" i="112" s="1"/>
  <c r="AL275" i="112" s="1"/>
  <c r="AM275" i="112" s="1"/>
  <c r="AC275" i="112"/>
  <c r="AB275" i="112"/>
  <c r="Y275" i="112"/>
  <c r="AD275" i="112" s="1"/>
  <c r="AH277" i="112"/>
  <c r="AK277" i="112" s="1"/>
  <c r="AL277" i="112" s="1"/>
  <c r="AM277" i="112" s="1"/>
  <c r="AC277" i="112"/>
  <c r="AB277" i="112"/>
  <c r="Y277" i="112"/>
  <c r="AD277" i="112" s="1"/>
  <c r="AH272" i="112"/>
  <c r="AK272" i="112" s="1"/>
  <c r="AL272" i="112" s="1"/>
  <c r="AM272" i="112" s="1"/>
  <c r="AC272" i="112"/>
  <c r="AB272" i="112"/>
  <c r="Y272" i="112"/>
  <c r="AD272" i="112" s="1"/>
  <c r="AH271" i="112"/>
  <c r="AK271" i="112" s="1"/>
  <c r="AL271" i="112" s="1"/>
  <c r="AM271" i="112" s="1"/>
  <c r="AC271" i="112"/>
  <c r="AB271" i="112"/>
  <c r="Y271" i="112"/>
  <c r="AD271" i="112" s="1"/>
  <c r="AH269" i="112"/>
  <c r="AK269" i="112" s="1"/>
  <c r="AL269" i="112" s="1"/>
  <c r="AM269" i="112" s="1"/>
  <c r="AC269" i="112"/>
  <c r="AB269" i="112"/>
  <c r="Y269" i="112"/>
  <c r="AD269" i="112" s="1"/>
  <c r="AH270" i="112"/>
  <c r="AK270" i="112" s="1"/>
  <c r="AL270" i="112" s="1"/>
  <c r="AM270" i="112" s="1"/>
  <c r="AC270" i="112"/>
  <c r="AB270" i="112"/>
  <c r="Y270" i="112"/>
  <c r="AD270" i="112" s="1"/>
  <c r="AH268" i="112"/>
  <c r="AK268" i="112" s="1"/>
  <c r="AL268" i="112" s="1"/>
  <c r="AM268" i="112" s="1"/>
  <c r="AC268" i="112"/>
  <c r="AB268" i="112"/>
  <c r="Y268" i="112"/>
  <c r="AD268" i="112" s="1"/>
  <c r="AH262" i="112"/>
  <c r="AK262" i="112" s="1"/>
  <c r="AL262" i="112" s="1"/>
  <c r="AM262" i="112" s="1"/>
  <c r="AC262" i="112"/>
  <c r="AB262" i="112"/>
  <c r="Y262" i="112"/>
  <c r="AD262" i="112" s="1"/>
  <c r="AH261" i="112"/>
  <c r="AK261" i="112" s="1"/>
  <c r="AL261" i="112" s="1"/>
  <c r="AM261" i="112" s="1"/>
  <c r="AC261" i="112"/>
  <c r="AB261" i="112"/>
  <c r="Y261" i="112"/>
  <c r="AD261" i="112" s="1"/>
  <c r="AH263" i="112"/>
  <c r="AK263" i="112" s="1"/>
  <c r="AL263" i="112" s="1"/>
  <c r="AM263" i="112" s="1"/>
  <c r="AC263" i="112"/>
  <c r="AB263" i="112"/>
  <c r="Y263" i="112"/>
  <c r="AD263" i="112" s="1"/>
  <c r="AH265" i="112"/>
  <c r="AK265" i="112" s="1"/>
  <c r="AL265" i="112" s="1"/>
  <c r="AM265" i="112" s="1"/>
  <c r="AC265" i="112"/>
  <c r="AB265" i="112"/>
  <c r="Y265" i="112"/>
  <c r="AD265" i="112" s="1"/>
  <c r="AH260" i="112"/>
  <c r="AK260" i="112" s="1"/>
  <c r="AL260" i="112" s="1"/>
  <c r="AM260" i="112" s="1"/>
  <c r="AC260" i="112"/>
  <c r="AB260" i="112"/>
  <c r="Y260" i="112"/>
  <c r="AD260" i="112" s="1"/>
  <c r="AH266" i="112"/>
  <c r="AK266" i="112" s="1"/>
  <c r="AL266" i="112" s="1"/>
  <c r="AM266" i="112" s="1"/>
  <c r="AC266" i="112"/>
  <c r="AB266" i="112"/>
  <c r="Y266" i="112"/>
  <c r="AD266" i="112" s="1"/>
  <c r="AH256" i="112"/>
  <c r="AK256" i="112" s="1"/>
  <c r="AL256" i="112" s="1"/>
  <c r="AM256" i="112" s="1"/>
  <c r="AC256" i="112"/>
  <c r="AB256" i="112"/>
  <c r="Y256" i="112"/>
  <c r="AD256" i="112" s="1"/>
  <c r="AH253" i="112"/>
  <c r="AK253" i="112" s="1"/>
  <c r="AL253" i="112" s="1"/>
  <c r="AM253" i="112" s="1"/>
  <c r="AC253" i="112"/>
  <c r="AB253" i="112"/>
  <c r="Y253" i="112"/>
  <c r="AD253" i="112" s="1"/>
  <c r="AH258" i="112"/>
  <c r="AK258" i="112" s="1"/>
  <c r="AL258" i="112" s="1"/>
  <c r="AM258" i="112" s="1"/>
  <c r="AC258" i="112"/>
  <c r="AB258" i="112"/>
  <c r="Y258" i="112"/>
  <c r="AD258" i="112" s="1"/>
  <c r="AH259" i="112"/>
  <c r="AK259" i="112" s="1"/>
  <c r="AL259" i="112" s="1"/>
  <c r="AM259" i="112" s="1"/>
  <c r="AC259" i="112"/>
  <c r="AB259" i="112"/>
  <c r="Y259" i="112"/>
  <c r="AD259" i="112" s="1"/>
  <c r="AH257" i="112"/>
  <c r="AK257" i="112" s="1"/>
  <c r="AL257" i="112" s="1"/>
  <c r="AM257" i="112" s="1"/>
  <c r="AC257" i="112"/>
  <c r="AB257" i="112"/>
  <c r="Y257" i="112"/>
  <c r="AD257" i="112" s="1"/>
  <c r="AH255" i="112"/>
  <c r="AK255" i="112" s="1"/>
  <c r="AL255" i="112" s="1"/>
  <c r="AM255" i="112" s="1"/>
  <c r="AC255" i="112"/>
  <c r="AB255" i="112"/>
  <c r="Y255" i="112"/>
  <c r="AD255" i="112" s="1"/>
  <c r="AH254" i="112"/>
  <c r="AK254" i="112" s="1"/>
  <c r="AL254" i="112" s="1"/>
  <c r="AM254" i="112" s="1"/>
  <c r="AC254" i="112"/>
  <c r="AB254" i="112"/>
  <c r="Y254" i="112"/>
  <c r="AD254" i="112" s="1"/>
  <c r="AH252" i="112"/>
  <c r="AK252" i="112" s="1"/>
  <c r="AL252" i="112" s="1"/>
  <c r="AM252" i="112" s="1"/>
  <c r="AC252" i="112"/>
  <c r="AB252" i="112"/>
  <c r="Y252" i="112"/>
  <c r="AD252" i="112" s="1"/>
  <c r="AH264" i="112"/>
  <c r="AK264" i="112" s="1"/>
  <c r="AL264" i="112" s="1"/>
  <c r="AM264" i="112" s="1"/>
  <c r="AC264" i="112"/>
  <c r="AB264" i="112"/>
  <c r="Y264" i="112"/>
  <c r="AD264" i="112" s="1"/>
  <c r="AH250" i="112"/>
  <c r="AK250" i="112" s="1"/>
  <c r="AL250" i="112" s="1"/>
  <c r="AM250" i="112" s="1"/>
  <c r="AC250" i="112"/>
  <c r="AB250" i="112"/>
  <c r="Y250" i="112"/>
  <c r="AD250" i="112" s="1"/>
  <c r="AH267" i="112"/>
  <c r="AK267" i="112" s="1"/>
  <c r="AL267" i="112" s="1"/>
  <c r="AM267" i="112" s="1"/>
  <c r="AC267" i="112"/>
  <c r="AB267" i="112"/>
  <c r="Y267" i="112"/>
  <c r="AD267" i="112" s="1"/>
  <c r="AH251" i="112"/>
  <c r="AK251" i="112" s="1"/>
  <c r="AL251" i="112" s="1"/>
  <c r="AM251" i="112" s="1"/>
  <c r="AC251" i="112"/>
  <c r="AB251" i="112"/>
  <c r="Y251" i="112"/>
  <c r="AD251" i="112" s="1"/>
  <c r="AH249" i="112"/>
  <c r="AK249" i="112" s="1"/>
  <c r="AL249" i="112" s="1"/>
  <c r="AM249" i="112" s="1"/>
  <c r="AC249" i="112"/>
  <c r="AB249" i="112"/>
  <c r="Y249" i="112"/>
  <c r="AD249" i="112" s="1"/>
  <c r="AH248" i="112"/>
  <c r="AK248" i="112" s="1"/>
  <c r="AL248" i="112" s="1"/>
  <c r="AM248" i="112" s="1"/>
  <c r="AC248" i="112"/>
  <c r="AB248" i="112"/>
  <c r="Y248" i="112"/>
  <c r="AD248" i="112" s="1"/>
  <c r="AH247" i="112"/>
  <c r="AK247" i="112" s="1"/>
  <c r="AL247" i="112" s="1"/>
  <c r="AM247" i="112" s="1"/>
  <c r="AC247" i="112"/>
  <c r="AB247" i="112"/>
  <c r="Y247" i="112"/>
  <c r="AD247" i="112" s="1"/>
  <c r="AH246" i="112"/>
  <c r="AK246" i="112" s="1"/>
  <c r="AL246" i="112" s="1"/>
  <c r="AM246" i="112" s="1"/>
  <c r="AC246" i="112"/>
  <c r="AB246" i="112"/>
  <c r="Y246" i="112"/>
  <c r="AD246" i="112" s="1"/>
  <c r="AH245" i="112"/>
  <c r="AK245" i="112" s="1"/>
  <c r="AL245" i="112" s="1"/>
  <c r="AM245" i="112" s="1"/>
  <c r="AC245" i="112"/>
  <c r="AB245" i="112"/>
  <c r="Y245" i="112"/>
  <c r="AD245" i="112" s="1"/>
  <c r="AH243" i="112"/>
  <c r="AK243" i="112" s="1"/>
  <c r="AL243" i="112" s="1"/>
  <c r="AM243" i="112" s="1"/>
  <c r="AC243" i="112"/>
  <c r="AB243" i="112"/>
  <c r="Y243" i="112"/>
  <c r="AD243" i="112" s="1"/>
  <c r="AH242" i="112"/>
  <c r="AK242" i="112" s="1"/>
  <c r="AL242" i="112" s="1"/>
  <c r="AM242" i="112" s="1"/>
  <c r="AC242" i="112"/>
  <c r="AB242" i="112"/>
  <c r="Y242" i="112"/>
  <c r="AD242" i="112" s="1"/>
  <c r="AH241" i="112"/>
  <c r="AK241" i="112" s="1"/>
  <c r="AL241" i="112" s="1"/>
  <c r="AM241" i="112" s="1"/>
  <c r="AC241" i="112"/>
  <c r="AB241" i="112"/>
  <c r="Y241" i="112"/>
  <c r="AD241" i="112" s="1"/>
  <c r="AH240" i="112"/>
  <c r="AK240" i="112" s="1"/>
  <c r="AL240" i="112" s="1"/>
  <c r="AM240" i="112" s="1"/>
  <c r="AC240" i="112"/>
  <c r="AB240" i="112"/>
  <c r="Y240" i="112"/>
  <c r="AD240" i="112" s="1"/>
  <c r="AH238" i="112"/>
  <c r="AK238" i="112" s="1"/>
  <c r="AL238" i="112" s="1"/>
  <c r="AM238" i="112" s="1"/>
  <c r="AC238" i="112"/>
  <c r="AB238" i="112"/>
  <c r="Y238" i="112"/>
  <c r="AD238" i="112" s="1"/>
  <c r="AH239" i="112"/>
  <c r="AK239" i="112" s="1"/>
  <c r="AL239" i="112" s="1"/>
  <c r="AM239" i="112" s="1"/>
  <c r="AC239" i="112"/>
  <c r="AB239" i="112"/>
  <c r="Y239" i="112"/>
  <c r="AD239" i="112" s="1"/>
  <c r="AH237" i="112"/>
  <c r="AK237" i="112" s="1"/>
  <c r="AL237" i="112" s="1"/>
  <c r="AM237" i="112" s="1"/>
  <c r="AC237" i="112"/>
  <c r="AB237" i="112"/>
  <c r="Y237" i="112"/>
  <c r="AD237" i="112" s="1"/>
  <c r="AH236" i="112"/>
  <c r="AK236" i="112" s="1"/>
  <c r="AL236" i="112" s="1"/>
  <c r="AM236" i="112" s="1"/>
  <c r="AC236" i="112"/>
  <c r="AB236" i="112"/>
  <c r="Y236" i="112"/>
  <c r="AD236" i="112" s="1"/>
  <c r="AH235" i="112"/>
  <c r="AK235" i="112" s="1"/>
  <c r="AL235" i="112" s="1"/>
  <c r="AM235" i="112" s="1"/>
  <c r="AC235" i="112"/>
  <c r="AB235" i="112"/>
  <c r="Y235" i="112"/>
  <c r="AD235" i="112" s="1"/>
  <c r="AH234" i="112"/>
  <c r="AK234" i="112" s="1"/>
  <c r="AL234" i="112" s="1"/>
  <c r="AM234" i="112" s="1"/>
  <c r="AC234" i="112"/>
  <c r="AB234" i="112"/>
  <c r="Y234" i="112"/>
  <c r="AD234" i="112" s="1"/>
  <c r="AH233" i="112"/>
  <c r="AK233" i="112" s="1"/>
  <c r="AL233" i="112" s="1"/>
  <c r="AM233" i="112" s="1"/>
  <c r="AC233" i="112"/>
  <c r="AB233" i="112"/>
  <c r="Y233" i="112"/>
  <c r="AD233" i="112" s="1"/>
  <c r="AH232" i="112"/>
  <c r="AK232" i="112" s="1"/>
  <c r="AL232" i="112" s="1"/>
  <c r="AM232" i="112" s="1"/>
  <c r="AC232" i="112"/>
  <c r="AB232" i="112"/>
  <c r="Y232" i="112"/>
  <c r="AD232" i="112" s="1"/>
  <c r="AH230" i="112"/>
  <c r="AK230" i="112" s="1"/>
  <c r="AL230" i="112" s="1"/>
  <c r="AM230" i="112" s="1"/>
  <c r="AC230" i="112"/>
  <c r="AB230" i="112"/>
  <c r="Y230" i="112"/>
  <c r="AD230" i="112" s="1"/>
  <c r="AH231" i="112"/>
  <c r="AK231" i="112" s="1"/>
  <c r="AL231" i="112" s="1"/>
  <c r="AM231" i="112" s="1"/>
  <c r="AC231" i="112"/>
  <c r="AB231" i="112"/>
  <c r="Y231" i="112"/>
  <c r="AD231" i="112" s="1"/>
  <c r="AH228" i="112"/>
  <c r="AK228" i="112" s="1"/>
  <c r="AL228" i="112" s="1"/>
  <c r="AM228" i="112" s="1"/>
  <c r="AC228" i="112"/>
  <c r="AB228" i="112"/>
  <c r="Y228" i="112"/>
  <c r="AD228" i="112" s="1"/>
  <c r="AH226" i="112"/>
  <c r="AK226" i="112" s="1"/>
  <c r="AL226" i="112" s="1"/>
  <c r="AM226" i="112" s="1"/>
  <c r="AC226" i="112"/>
  <c r="AB226" i="112"/>
  <c r="Y226" i="112"/>
  <c r="AD226" i="112" s="1"/>
  <c r="AH225" i="112"/>
  <c r="AK225" i="112" s="1"/>
  <c r="AL225" i="112" s="1"/>
  <c r="AM225" i="112" s="1"/>
  <c r="AC225" i="112"/>
  <c r="AB225" i="112"/>
  <c r="Y225" i="112"/>
  <c r="AD225" i="112" s="1"/>
  <c r="AH222" i="112"/>
  <c r="AK222" i="112" s="1"/>
  <c r="AL222" i="112" s="1"/>
  <c r="AM222" i="112" s="1"/>
  <c r="AC222" i="112"/>
  <c r="AB222" i="112"/>
  <c r="Y222" i="112"/>
  <c r="AD222" i="112" s="1"/>
  <c r="AH223" i="112"/>
  <c r="AK223" i="112" s="1"/>
  <c r="AL223" i="112" s="1"/>
  <c r="AM223" i="112" s="1"/>
  <c r="AC223" i="112"/>
  <c r="AB223" i="112"/>
  <c r="Y223" i="112"/>
  <c r="AD223" i="112" s="1"/>
  <c r="AH219" i="112"/>
  <c r="AK219" i="112" s="1"/>
  <c r="AL219" i="112" s="1"/>
  <c r="AM219" i="112" s="1"/>
  <c r="AC219" i="112"/>
  <c r="AB219" i="112"/>
  <c r="Y219" i="112"/>
  <c r="AD219" i="112" s="1"/>
  <c r="AH221" i="112"/>
  <c r="AK221" i="112" s="1"/>
  <c r="AL221" i="112" s="1"/>
  <c r="AM221" i="112" s="1"/>
  <c r="AC221" i="112"/>
  <c r="AB221" i="112"/>
  <c r="Y221" i="112"/>
  <c r="AD221" i="112" s="1"/>
  <c r="AH220" i="112"/>
  <c r="AK220" i="112" s="1"/>
  <c r="AL220" i="112" s="1"/>
  <c r="AM220" i="112" s="1"/>
  <c r="AC220" i="112"/>
  <c r="AB220" i="112"/>
  <c r="Y220" i="112"/>
  <c r="AD220" i="112" s="1"/>
  <c r="AH224" i="112"/>
  <c r="AK224" i="112" s="1"/>
  <c r="AL224" i="112" s="1"/>
  <c r="AM224" i="112" s="1"/>
  <c r="AC224" i="112"/>
  <c r="AB224" i="112"/>
  <c r="Y224" i="112"/>
  <c r="AD224" i="112" s="1"/>
  <c r="AH218" i="112"/>
  <c r="AK218" i="112" s="1"/>
  <c r="AL218" i="112" s="1"/>
  <c r="AM218" i="112" s="1"/>
  <c r="AC218" i="112"/>
  <c r="AB218" i="112"/>
  <c r="Y218" i="112"/>
  <c r="AD218" i="112" s="1"/>
  <c r="AH214" i="112"/>
  <c r="AK214" i="112" s="1"/>
  <c r="AL214" i="112" s="1"/>
  <c r="AM214" i="112" s="1"/>
  <c r="AC214" i="112"/>
  <c r="AB214" i="112"/>
  <c r="Y214" i="112"/>
  <c r="AD214" i="112" s="1"/>
  <c r="AH217" i="112"/>
  <c r="AK217" i="112" s="1"/>
  <c r="AL217" i="112" s="1"/>
  <c r="AM217" i="112" s="1"/>
  <c r="AC217" i="112"/>
  <c r="AB217" i="112"/>
  <c r="Y217" i="112"/>
  <c r="AD217" i="112" s="1"/>
  <c r="AH212" i="112"/>
  <c r="AK212" i="112" s="1"/>
  <c r="AL212" i="112" s="1"/>
  <c r="AM212" i="112" s="1"/>
  <c r="AC212" i="112"/>
  <c r="AB212" i="112"/>
  <c r="Y212" i="112"/>
  <c r="AD212" i="112" s="1"/>
  <c r="AH213" i="112"/>
  <c r="AK213" i="112" s="1"/>
  <c r="AL213" i="112" s="1"/>
  <c r="AM213" i="112" s="1"/>
  <c r="AC213" i="112"/>
  <c r="AB213" i="112"/>
  <c r="Y213" i="112"/>
  <c r="AD213" i="112" s="1"/>
  <c r="AH211" i="112"/>
  <c r="AK211" i="112" s="1"/>
  <c r="AL211" i="112" s="1"/>
  <c r="AM211" i="112" s="1"/>
  <c r="AC211" i="112"/>
  <c r="AB211" i="112"/>
  <c r="Y211" i="112"/>
  <c r="AD211" i="112" s="1"/>
  <c r="AH215" i="112"/>
  <c r="AK215" i="112" s="1"/>
  <c r="AL215" i="112" s="1"/>
  <c r="AM215" i="112" s="1"/>
  <c r="AC215" i="112"/>
  <c r="AB215" i="112"/>
  <c r="Y215" i="112"/>
  <c r="AD215" i="112" s="1"/>
  <c r="AH216" i="112"/>
  <c r="AK216" i="112" s="1"/>
  <c r="AL216" i="112" s="1"/>
  <c r="AM216" i="112" s="1"/>
  <c r="AC216" i="112"/>
  <c r="AB216" i="112"/>
  <c r="Y216" i="112"/>
  <c r="AD216" i="112" s="1"/>
  <c r="AH209" i="112"/>
  <c r="AK209" i="112" s="1"/>
  <c r="AL209" i="112" s="1"/>
  <c r="AM209" i="112" s="1"/>
  <c r="AC209" i="112"/>
  <c r="AB209" i="112"/>
  <c r="Y209" i="112"/>
  <c r="AD209" i="112" s="1"/>
  <c r="AH207" i="112"/>
  <c r="AK207" i="112" s="1"/>
  <c r="AL207" i="112" s="1"/>
  <c r="AM207" i="112" s="1"/>
  <c r="AC207" i="112"/>
  <c r="AB207" i="112"/>
  <c r="Y207" i="112"/>
  <c r="AD207" i="112" s="1"/>
  <c r="AH206" i="112"/>
  <c r="AK206" i="112" s="1"/>
  <c r="AL206" i="112" s="1"/>
  <c r="AM206" i="112" s="1"/>
  <c r="AC206" i="112"/>
  <c r="AB206" i="112"/>
  <c r="Y206" i="112"/>
  <c r="AD206" i="112" s="1"/>
  <c r="AH204" i="112"/>
  <c r="AK204" i="112" s="1"/>
  <c r="AL204" i="112" s="1"/>
  <c r="AM204" i="112" s="1"/>
  <c r="AC204" i="112"/>
  <c r="AB204" i="112"/>
  <c r="Y204" i="112"/>
  <c r="AD204" i="112" s="1"/>
  <c r="AH208" i="112"/>
  <c r="AK208" i="112" s="1"/>
  <c r="AL208" i="112" s="1"/>
  <c r="AM208" i="112" s="1"/>
  <c r="AC208" i="112"/>
  <c r="AB208" i="112"/>
  <c r="Y208" i="112"/>
  <c r="AD208" i="112" s="1"/>
  <c r="AH203" i="112"/>
  <c r="AK203" i="112" s="1"/>
  <c r="AL203" i="112" s="1"/>
  <c r="AM203" i="112" s="1"/>
  <c r="AC203" i="112"/>
  <c r="AB203" i="112"/>
  <c r="Y203" i="112"/>
  <c r="AD203" i="112" s="1"/>
  <c r="AH205" i="112"/>
  <c r="AK205" i="112" s="1"/>
  <c r="AL205" i="112" s="1"/>
  <c r="AM205" i="112" s="1"/>
  <c r="AC205" i="112"/>
  <c r="AB205" i="112"/>
  <c r="Y205" i="112"/>
  <c r="AD205" i="112" s="1"/>
  <c r="AH202" i="112"/>
  <c r="AK202" i="112" s="1"/>
  <c r="AL202" i="112" s="1"/>
  <c r="AM202" i="112" s="1"/>
  <c r="AC202" i="112"/>
  <c r="AB202" i="112"/>
  <c r="Y202" i="112"/>
  <c r="AD202" i="112" s="1"/>
  <c r="AH200" i="112"/>
  <c r="AK200" i="112" s="1"/>
  <c r="AL200" i="112" s="1"/>
  <c r="AM200" i="112" s="1"/>
  <c r="AC200" i="112"/>
  <c r="AB200" i="112"/>
  <c r="Y200" i="112"/>
  <c r="AD200" i="112" s="1"/>
  <c r="AH201" i="112"/>
  <c r="AK201" i="112" s="1"/>
  <c r="AL201" i="112" s="1"/>
  <c r="AM201" i="112" s="1"/>
  <c r="AC201" i="112"/>
  <c r="AB201" i="112"/>
  <c r="Y201" i="112"/>
  <c r="AD201" i="112" s="1"/>
  <c r="AH199" i="112"/>
  <c r="AK199" i="112" s="1"/>
  <c r="AL199" i="112" s="1"/>
  <c r="AM199" i="112" s="1"/>
  <c r="AC199" i="112"/>
  <c r="AB199" i="112"/>
  <c r="Y199" i="112"/>
  <c r="AD199" i="112" s="1"/>
  <c r="AH197" i="112"/>
  <c r="AK197" i="112" s="1"/>
  <c r="AL197" i="112" s="1"/>
  <c r="AM197" i="112" s="1"/>
  <c r="AC197" i="112"/>
  <c r="AB197" i="112"/>
  <c r="Y197" i="112"/>
  <c r="AD197" i="112" s="1"/>
  <c r="AH198" i="112"/>
  <c r="AK198" i="112" s="1"/>
  <c r="AL198" i="112" s="1"/>
  <c r="AM198" i="112" s="1"/>
  <c r="AC198" i="112"/>
  <c r="AB198" i="112"/>
  <c r="Y198" i="112"/>
  <c r="AD198" i="112" s="1"/>
  <c r="AH196" i="112"/>
  <c r="AK196" i="112" s="1"/>
  <c r="AL196" i="112" s="1"/>
  <c r="AM196" i="112" s="1"/>
  <c r="AC196" i="112"/>
  <c r="AB196" i="112"/>
  <c r="Y196" i="112"/>
  <c r="AD196" i="112" s="1"/>
  <c r="AH195" i="112"/>
  <c r="AK195" i="112" s="1"/>
  <c r="AL195" i="112" s="1"/>
  <c r="AM195" i="112" s="1"/>
  <c r="AC195" i="112"/>
  <c r="AB195" i="112"/>
  <c r="Y195" i="112"/>
  <c r="AD195" i="112" s="1"/>
  <c r="AH194" i="112"/>
  <c r="AK194" i="112" s="1"/>
  <c r="AL194" i="112" s="1"/>
  <c r="AM194" i="112" s="1"/>
  <c r="AC194" i="112"/>
  <c r="AB194" i="112"/>
  <c r="Y194" i="112"/>
  <c r="AD194" i="112" s="1"/>
  <c r="AH193" i="112"/>
  <c r="AK193" i="112" s="1"/>
  <c r="AL193" i="112" s="1"/>
  <c r="AM193" i="112" s="1"/>
  <c r="AC193" i="112"/>
  <c r="AB193" i="112"/>
  <c r="Y193" i="112"/>
  <c r="AD193" i="112" s="1"/>
  <c r="AH192" i="112"/>
  <c r="AK192" i="112" s="1"/>
  <c r="AL192" i="112" s="1"/>
  <c r="AM192" i="112" s="1"/>
  <c r="AC192" i="112"/>
  <c r="AB192" i="112"/>
  <c r="Y192" i="112"/>
  <c r="AD192" i="112" s="1"/>
  <c r="AH190" i="112"/>
  <c r="AK190" i="112" s="1"/>
  <c r="AL190" i="112" s="1"/>
  <c r="AM190" i="112" s="1"/>
  <c r="AC190" i="112"/>
  <c r="AB190" i="112"/>
  <c r="Y190" i="112"/>
  <c r="AD190" i="112" s="1"/>
  <c r="AH191" i="112"/>
  <c r="AK191" i="112" s="1"/>
  <c r="AL191" i="112" s="1"/>
  <c r="AM191" i="112" s="1"/>
  <c r="AC191" i="112"/>
  <c r="AB191" i="112"/>
  <c r="Y191" i="112"/>
  <c r="AD191" i="112" s="1"/>
  <c r="AH189" i="112"/>
  <c r="AK189" i="112" s="1"/>
  <c r="AL189" i="112" s="1"/>
  <c r="AM189" i="112" s="1"/>
  <c r="AC189" i="112"/>
  <c r="AB189" i="112"/>
  <c r="Y189" i="112"/>
  <c r="AD189" i="112" s="1"/>
  <c r="AH188" i="112"/>
  <c r="AK188" i="112" s="1"/>
  <c r="AL188" i="112" s="1"/>
  <c r="AM188" i="112" s="1"/>
  <c r="AC188" i="112"/>
  <c r="AB188" i="112"/>
  <c r="Y188" i="112"/>
  <c r="AD188" i="112" s="1"/>
  <c r="AH186" i="112"/>
  <c r="AK186" i="112" s="1"/>
  <c r="AL186" i="112" s="1"/>
  <c r="AM186" i="112" s="1"/>
  <c r="AC186" i="112"/>
  <c r="AB186" i="112"/>
  <c r="Y186" i="112"/>
  <c r="AD186" i="112" s="1"/>
  <c r="AH187" i="112"/>
  <c r="AK187" i="112" s="1"/>
  <c r="AL187" i="112" s="1"/>
  <c r="AM187" i="112" s="1"/>
  <c r="AC187" i="112"/>
  <c r="AB187" i="112"/>
  <c r="Y187" i="112"/>
  <c r="AD187" i="112" s="1"/>
  <c r="AH185" i="112"/>
  <c r="AK185" i="112" s="1"/>
  <c r="AL185" i="112" s="1"/>
  <c r="AM185" i="112" s="1"/>
  <c r="AC185" i="112"/>
  <c r="AB185" i="112"/>
  <c r="Y185" i="112"/>
  <c r="AD185" i="112" s="1"/>
  <c r="AH184" i="112"/>
  <c r="AK184" i="112" s="1"/>
  <c r="AL184" i="112" s="1"/>
  <c r="AM184" i="112" s="1"/>
  <c r="AC184" i="112"/>
  <c r="AB184" i="112"/>
  <c r="Y184" i="112"/>
  <c r="AD184" i="112" s="1"/>
  <c r="AH183" i="112"/>
  <c r="AK183" i="112" s="1"/>
  <c r="AL183" i="112" s="1"/>
  <c r="AM183" i="112" s="1"/>
  <c r="AC183" i="112"/>
  <c r="AB183" i="112"/>
  <c r="Y183" i="112"/>
  <c r="AD183" i="112" s="1"/>
  <c r="AH182" i="112"/>
  <c r="AK182" i="112" s="1"/>
  <c r="AL182" i="112" s="1"/>
  <c r="AM182" i="112" s="1"/>
  <c r="AC182" i="112"/>
  <c r="AB182" i="112"/>
  <c r="Y182" i="112"/>
  <c r="AD182" i="112" s="1"/>
  <c r="AH178" i="112"/>
  <c r="AK178" i="112" s="1"/>
  <c r="AL178" i="112" s="1"/>
  <c r="AM178" i="112" s="1"/>
  <c r="AC178" i="112"/>
  <c r="AB178" i="112"/>
  <c r="Y178" i="112"/>
  <c r="AD178" i="112" s="1"/>
  <c r="AH179" i="112"/>
  <c r="AK179" i="112" s="1"/>
  <c r="AL179" i="112" s="1"/>
  <c r="AM179" i="112" s="1"/>
  <c r="AC179" i="112"/>
  <c r="AB179" i="112"/>
  <c r="Y179" i="112"/>
  <c r="AD179" i="112" s="1"/>
  <c r="AH180" i="112"/>
  <c r="AK180" i="112" s="1"/>
  <c r="AL180" i="112" s="1"/>
  <c r="AM180" i="112" s="1"/>
  <c r="AC180" i="112"/>
  <c r="AB180" i="112"/>
  <c r="Y180" i="112"/>
  <c r="AD180" i="112" s="1"/>
  <c r="AH177" i="112"/>
  <c r="AK177" i="112" s="1"/>
  <c r="AL177" i="112" s="1"/>
  <c r="AM177" i="112" s="1"/>
  <c r="AC177" i="112"/>
  <c r="AB177" i="112"/>
  <c r="Y177" i="112"/>
  <c r="AD177" i="112" s="1"/>
  <c r="AH176" i="112"/>
  <c r="AK176" i="112" s="1"/>
  <c r="AL176" i="112" s="1"/>
  <c r="AM176" i="112" s="1"/>
  <c r="AC176" i="112"/>
  <c r="AB176" i="112"/>
  <c r="Y176" i="112"/>
  <c r="AD176" i="112" s="1"/>
  <c r="AH174" i="112"/>
  <c r="AK174" i="112" s="1"/>
  <c r="AL174" i="112" s="1"/>
  <c r="AM174" i="112" s="1"/>
  <c r="AC174" i="112"/>
  <c r="AB174" i="112"/>
  <c r="Y174" i="112"/>
  <c r="AD174" i="112" s="1"/>
  <c r="AH175" i="112"/>
  <c r="AK175" i="112" s="1"/>
  <c r="AL175" i="112" s="1"/>
  <c r="AM175" i="112" s="1"/>
  <c r="AC175" i="112"/>
  <c r="AB175" i="112"/>
  <c r="Y175" i="112"/>
  <c r="AD175" i="112" s="1"/>
  <c r="AH172" i="112"/>
  <c r="AK172" i="112" s="1"/>
  <c r="AL172" i="112" s="1"/>
  <c r="AM172" i="112" s="1"/>
  <c r="AC172" i="112"/>
  <c r="AB172" i="112"/>
  <c r="Y172" i="112"/>
  <c r="AD172" i="112" s="1"/>
  <c r="AH173" i="112"/>
  <c r="AK173" i="112" s="1"/>
  <c r="AL173" i="112" s="1"/>
  <c r="AM173" i="112" s="1"/>
  <c r="AC173" i="112"/>
  <c r="AB173" i="112"/>
  <c r="Y173" i="112"/>
  <c r="AD173" i="112" s="1"/>
  <c r="AH169" i="112"/>
  <c r="AK169" i="112" s="1"/>
  <c r="AL169" i="112" s="1"/>
  <c r="AM169" i="112" s="1"/>
  <c r="AC169" i="112"/>
  <c r="AB169" i="112"/>
  <c r="Y169" i="112"/>
  <c r="AD169" i="112" s="1"/>
  <c r="AH171" i="112"/>
  <c r="AK171" i="112" s="1"/>
  <c r="AL171" i="112" s="1"/>
  <c r="AM171" i="112" s="1"/>
  <c r="AC171" i="112"/>
  <c r="AB171" i="112"/>
  <c r="Y171" i="112"/>
  <c r="AD171" i="112" s="1"/>
  <c r="AH163" i="112"/>
  <c r="AK163" i="112" s="1"/>
  <c r="AL163" i="112" s="1"/>
  <c r="AM163" i="112" s="1"/>
  <c r="AC163" i="112"/>
  <c r="AB163" i="112"/>
  <c r="Y163" i="112"/>
  <c r="AD163" i="112" s="1"/>
  <c r="AH168" i="112"/>
  <c r="AK168" i="112" s="1"/>
  <c r="AL168" i="112" s="1"/>
  <c r="AM168" i="112" s="1"/>
  <c r="AC168" i="112"/>
  <c r="AB168" i="112"/>
  <c r="Y168" i="112"/>
  <c r="AD168" i="112" s="1"/>
  <c r="AH166" i="112"/>
  <c r="AK166" i="112" s="1"/>
  <c r="AL166" i="112" s="1"/>
  <c r="AM166" i="112" s="1"/>
  <c r="AC166" i="112"/>
  <c r="AB166" i="112"/>
  <c r="Y166" i="112"/>
  <c r="AD166" i="112" s="1"/>
  <c r="AH165" i="112"/>
  <c r="AK165" i="112" s="1"/>
  <c r="AL165" i="112" s="1"/>
  <c r="AM165" i="112" s="1"/>
  <c r="AC165" i="112"/>
  <c r="AB165" i="112"/>
  <c r="Y165" i="112"/>
  <c r="AD165" i="112" s="1"/>
  <c r="AH161" i="112"/>
  <c r="AK161" i="112" s="1"/>
  <c r="AL161" i="112" s="1"/>
  <c r="AM161" i="112" s="1"/>
  <c r="AC161" i="112"/>
  <c r="AB161" i="112"/>
  <c r="Y161" i="112"/>
  <c r="AD161" i="112" s="1"/>
  <c r="AK159" i="112"/>
  <c r="AL159" i="112" s="1"/>
  <c r="AM159" i="112" s="1"/>
  <c r="AH159" i="112"/>
  <c r="AC159" i="112"/>
  <c r="AB159" i="112"/>
  <c r="Y159" i="112"/>
  <c r="AN159" i="112" s="1"/>
  <c r="AH160" i="112"/>
  <c r="AK160" i="112" s="1"/>
  <c r="AL160" i="112" s="1"/>
  <c r="AM160" i="112" s="1"/>
  <c r="AC160" i="112"/>
  <c r="AB160" i="112"/>
  <c r="Y160" i="112"/>
  <c r="AD160" i="112" s="1"/>
  <c r="AH164" i="112"/>
  <c r="AK164" i="112" s="1"/>
  <c r="AL164" i="112" s="1"/>
  <c r="AM164" i="112" s="1"/>
  <c r="AC164" i="112"/>
  <c r="AB164" i="112"/>
  <c r="Y164" i="112"/>
  <c r="AD164" i="112" s="1"/>
  <c r="AH162" i="112"/>
  <c r="AK162" i="112" s="1"/>
  <c r="AL162" i="112" s="1"/>
  <c r="AM162" i="112" s="1"/>
  <c r="AC162" i="112"/>
  <c r="AB162" i="112"/>
  <c r="Y162" i="112"/>
  <c r="AD162" i="112" s="1"/>
  <c r="AH158" i="112"/>
  <c r="AK158" i="112" s="1"/>
  <c r="AL158" i="112" s="1"/>
  <c r="AM158" i="112" s="1"/>
  <c r="AC158" i="112"/>
  <c r="AB158" i="112"/>
  <c r="Y158" i="112"/>
  <c r="AD158" i="112" s="1"/>
  <c r="AH156" i="112"/>
  <c r="AK156" i="112" s="1"/>
  <c r="AL156" i="112" s="1"/>
  <c r="AM156" i="112" s="1"/>
  <c r="AC156" i="112"/>
  <c r="AB156" i="112"/>
  <c r="Y156" i="112"/>
  <c r="AD156" i="112" s="1"/>
  <c r="AH170" i="112"/>
  <c r="AK170" i="112" s="1"/>
  <c r="AL170" i="112" s="1"/>
  <c r="AM170" i="112" s="1"/>
  <c r="AC170" i="112"/>
  <c r="AB170" i="112"/>
  <c r="Y170" i="112"/>
  <c r="AD170" i="112" s="1"/>
  <c r="AH167" i="112"/>
  <c r="AK167" i="112" s="1"/>
  <c r="AL167" i="112" s="1"/>
  <c r="AM167" i="112" s="1"/>
  <c r="AC167" i="112"/>
  <c r="AB167" i="112"/>
  <c r="Y167" i="112"/>
  <c r="AD167" i="112" s="1"/>
  <c r="AH157" i="112"/>
  <c r="AK157" i="112" s="1"/>
  <c r="AL157" i="112" s="1"/>
  <c r="AM157" i="112" s="1"/>
  <c r="AC157" i="112"/>
  <c r="AB157" i="112"/>
  <c r="Y157" i="112"/>
  <c r="AD157" i="112" s="1"/>
  <c r="AH155" i="112"/>
  <c r="AK155" i="112" s="1"/>
  <c r="AL155" i="112" s="1"/>
  <c r="AM155" i="112" s="1"/>
  <c r="AC155" i="112"/>
  <c r="AB155" i="112"/>
  <c r="Y155" i="112"/>
  <c r="AD155" i="112" s="1"/>
  <c r="AH154" i="112"/>
  <c r="AK154" i="112" s="1"/>
  <c r="AL154" i="112" s="1"/>
  <c r="AM154" i="112" s="1"/>
  <c r="AC154" i="112"/>
  <c r="AB154" i="112"/>
  <c r="Y154" i="112"/>
  <c r="AD154" i="112" s="1"/>
  <c r="AH153" i="112"/>
  <c r="AK153" i="112" s="1"/>
  <c r="AL153" i="112" s="1"/>
  <c r="AM153" i="112" s="1"/>
  <c r="AC153" i="112"/>
  <c r="AB153" i="112"/>
  <c r="Y153" i="112"/>
  <c r="AD153" i="112" s="1"/>
  <c r="AH151" i="112"/>
  <c r="AK151" i="112" s="1"/>
  <c r="AL151" i="112" s="1"/>
  <c r="AM151" i="112" s="1"/>
  <c r="AC151" i="112"/>
  <c r="AB151" i="112"/>
  <c r="Y151" i="112"/>
  <c r="AD151" i="112" s="1"/>
  <c r="AH150" i="112"/>
  <c r="AK150" i="112" s="1"/>
  <c r="AL150" i="112" s="1"/>
  <c r="AM150" i="112" s="1"/>
  <c r="AC150" i="112"/>
  <c r="AB150" i="112"/>
  <c r="Y150" i="112"/>
  <c r="AD150" i="112" s="1"/>
  <c r="AH149" i="112"/>
  <c r="AK149" i="112" s="1"/>
  <c r="AL149" i="112" s="1"/>
  <c r="AM149" i="112" s="1"/>
  <c r="AC149" i="112"/>
  <c r="AB149" i="112"/>
  <c r="Y149" i="112"/>
  <c r="AD149" i="112" s="1"/>
  <c r="AH138" i="112"/>
  <c r="AK138" i="112" s="1"/>
  <c r="AL138" i="112" s="1"/>
  <c r="AM138" i="112" s="1"/>
  <c r="AC138" i="112"/>
  <c r="AB138" i="112"/>
  <c r="Y138" i="112"/>
  <c r="AD138" i="112" s="1"/>
  <c r="AH146" i="112"/>
  <c r="AK146" i="112" s="1"/>
  <c r="AL146" i="112" s="1"/>
  <c r="AM146" i="112" s="1"/>
  <c r="AC146" i="112"/>
  <c r="AB146" i="112"/>
  <c r="Y146" i="112"/>
  <c r="AD146" i="112" s="1"/>
  <c r="AH147" i="112"/>
  <c r="AK147" i="112" s="1"/>
  <c r="AL147" i="112" s="1"/>
  <c r="AM147" i="112" s="1"/>
  <c r="AC147" i="112"/>
  <c r="AB147" i="112"/>
  <c r="Y147" i="112"/>
  <c r="AD147" i="112" s="1"/>
  <c r="AH140" i="112"/>
  <c r="AK140" i="112" s="1"/>
  <c r="AL140" i="112" s="1"/>
  <c r="AM140" i="112" s="1"/>
  <c r="AC140" i="112"/>
  <c r="AB140" i="112"/>
  <c r="Y140" i="112"/>
  <c r="AD140" i="112" s="1"/>
  <c r="AH142" i="112"/>
  <c r="AK142" i="112" s="1"/>
  <c r="AL142" i="112" s="1"/>
  <c r="AM142" i="112" s="1"/>
  <c r="AC142" i="112"/>
  <c r="AB142" i="112"/>
  <c r="Y142" i="112"/>
  <c r="AD142" i="112" s="1"/>
  <c r="AH145" i="112"/>
  <c r="AK145" i="112" s="1"/>
  <c r="AL145" i="112" s="1"/>
  <c r="AM145" i="112" s="1"/>
  <c r="AC145" i="112"/>
  <c r="AB145" i="112"/>
  <c r="Y145" i="112"/>
  <c r="AD145" i="112" s="1"/>
  <c r="AH143" i="112"/>
  <c r="AK143" i="112" s="1"/>
  <c r="AL143" i="112" s="1"/>
  <c r="AM143" i="112" s="1"/>
  <c r="AC143" i="112"/>
  <c r="AB143" i="112"/>
  <c r="Y143" i="112"/>
  <c r="AD143" i="112" s="1"/>
  <c r="AH141" i="112"/>
  <c r="AK141" i="112" s="1"/>
  <c r="AL141" i="112" s="1"/>
  <c r="AM141" i="112" s="1"/>
  <c r="AC141" i="112"/>
  <c r="AB141" i="112"/>
  <c r="Y141" i="112"/>
  <c r="AD141" i="112" s="1"/>
  <c r="AH144" i="112"/>
  <c r="AK144" i="112" s="1"/>
  <c r="AL144" i="112" s="1"/>
  <c r="AM144" i="112" s="1"/>
  <c r="AC144" i="112"/>
  <c r="AB144" i="112"/>
  <c r="Y144" i="112"/>
  <c r="AD144" i="112" s="1"/>
  <c r="AH139" i="112"/>
  <c r="AK139" i="112" s="1"/>
  <c r="AL139" i="112" s="1"/>
  <c r="AM139" i="112" s="1"/>
  <c r="AC139" i="112"/>
  <c r="AB139" i="112"/>
  <c r="Y139" i="112"/>
  <c r="AD139" i="112" s="1"/>
  <c r="AH136" i="112"/>
  <c r="AK136" i="112" s="1"/>
  <c r="AL136" i="112" s="1"/>
  <c r="AM136" i="112" s="1"/>
  <c r="AC136" i="112"/>
  <c r="AB136" i="112"/>
  <c r="Y136" i="112"/>
  <c r="AD136" i="112" s="1"/>
  <c r="AH135" i="112"/>
  <c r="AK135" i="112" s="1"/>
  <c r="AL135" i="112" s="1"/>
  <c r="AM135" i="112" s="1"/>
  <c r="AC135" i="112"/>
  <c r="AB135" i="112"/>
  <c r="Y135" i="112"/>
  <c r="AD135" i="112" s="1"/>
  <c r="AH137" i="112"/>
  <c r="AK137" i="112" s="1"/>
  <c r="AL137" i="112" s="1"/>
  <c r="AM137" i="112" s="1"/>
  <c r="AC137" i="112"/>
  <c r="AB137" i="112"/>
  <c r="Y137" i="112"/>
  <c r="AD137" i="112" s="1"/>
  <c r="AH148" i="112"/>
  <c r="AK148" i="112" s="1"/>
  <c r="AL148" i="112" s="1"/>
  <c r="AM148" i="112" s="1"/>
  <c r="AC148" i="112"/>
  <c r="AB148" i="112"/>
  <c r="Y148" i="112"/>
  <c r="AD148" i="112" s="1"/>
  <c r="AH133" i="112"/>
  <c r="AK133" i="112" s="1"/>
  <c r="AL133" i="112" s="1"/>
  <c r="AM133" i="112" s="1"/>
  <c r="AC133" i="112"/>
  <c r="AB133" i="112"/>
  <c r="Y133" i="112"/>
  <c r="AD133" i="112" s="1"/>
  <c r="AH134" i="112"/>
  <c r="AK134" i="112" s="1"/>
  <c r="AL134" i="112" s="1"/>
  <c r="AM134" i="112" s="1"/>
  <c r="AC134" i="112"/>
  <c r="AB134" i="112"/>
  <c r="Y134" i="112"/>
  <c r="AD134" i="112" s="1"/>
  <c r="AH132" i="112"/>
  <c r="AK132" i="112" s="1"/>
  <c r="AL132" i="112" s="1"/>
  <c r="AM132" i="112" s="1"/>
  <c r="AC132" i="112"/>
  <c r="AB132" i="112"/>
  <c r="Y132" i="112"/>
  <c r="AD132" i="112" s="1"/>
  <c r="AH131" i="112"/>
  <c r="AK131" i="112" s="1"/>
  <c r="AL131" i="112" s="1"/>
  <c r="AM131" i="112" s="1"/>
  <c r="AC131" i="112"/>
  <c r="AB131" i="112"/>
  <c r="Y131" i="112"/>
  <c r="AD131" i="112" s="1"/>
  <c r="AH130" i="112"/>
  <c r="AK130" i="112" s="1"/>
  <c r="AL130" i="112" s="1"/>
  <c r="AM130" i="112" s="1"/>
  <c r="AC130" i="112"/>
  <c r="AB130" i="112"/>
  <c r="Y130" i="112"/>
  <c r="AD130" i="112" s="1"/>
  <c r="AH129" i="112"/>
  <c r="AK129" i="112" s="1"/>
  <c r="AL129" i="112" s="1"/>
  <c r="AM129" i="112" s="1"/>
  <c r="AC129" i="112"/>
  <c r="AB129" i="112"/>
  <c r="Y129" i="112"/>
  <c r="AD129" i="112" s="1"/>
  <c r="AH126" i="112"/>
  <c r="AK126" i="112" s="1"/>
  <c r="AL126" i="112" s="1"/>
  <c r="AM126" i="112" s="1"/>
  <c r="AC126" i="112"/>
  <c r="AB126" i="112"/>
  <c r="Y126" i="112"/>
  <c r="AD126" i="112" s="1"/>
  <c r="AH127" i="112"/>
  <c r="AK127" i="112" s="1"/>
  <c r="AL127" i="112" s="1"/>
  <c r="AM127" i="112" s="1"/>
  <c r="AC127" i="112"/>
  <c r="AB127" i="112"/>
  <c r="Y127" i="112"/>
  <c r="AD127" i="112" s="1"/>
  <c r="AH128" i="112"/>
  <c r="AK128" i="112" s="1"/>
  <c r="AL128" i="112" s="1"/>
  <c r="AM128" i="112" s="1"/>
  <c r="AC128" i="112"/>
  <c r="AB128" i="112"/>
  <c r="Y128" i="112"/>
  <c r="AD128" i="112" s="1"/>
  <c r="AH124" i="112"/>
  <c r="AK124" i="112" s="1"/>
  <c r="AL124" i="112" s="1"/>
  <c r="AM124" i="112" s="1"/>
  <c r="AC124" i="112"/>
  <c r="AB124" i="112"/>
  <c r="Y124" i="112"/>
  <c r="AD124" i="112" s="1"/>
  <c r="AH123" i="112"/>
  <c r="AK123" i="112" s="1"/>
  <c r="AL123" i="112" s="1"/>
  <c r="AM123" i="112" s="1"/>
  <c r="AC123" i="112"/>
  <c r="AB123" i="112"/>
  <c r="Y123" i="112"/>
  <c r="AD123" i="112" s="1"/>
  <c r="AH125" i="112"/>
  <c r="AK125" i="112" s="1"/>
  <c r="AL125" i="112" s="1"/>
  <c r="AM125" i="112" s="1"/>
  <c r="AC125" i="112"/>
  <c r="AB125" i="112"/>
  <c r="Y125" i="112"/>
  <c r="AD125" i="112" s="1"/>
  <c r="AH122" i="112"/>
  <c r="AK122" i="112" s="1"/>
  <c r="AL122" i="112" s="1"/>
  <c r="AM122" i="112" s="1"/>
  <c r="AC122" i="112"/>
  <c r="AB122" i="112"/>
  <c r="Y122" i="112"/>
  <c r="AD122" i="112" s="1"/>
  <c r="AH117" i="112"/>
  <c r="AK117" i="112" s="1"/>
  <c r="AL117" i="112" s="1"/>
  <c r="AM117" i="112" s="1"/>
  <c r="AC117" i="112"/>
  <c r="AB117" i="112"/>
  <c r="Y117" i="112"/>
  <c r="AD117" i="112" s="1"/>
  <c r="AH120" i="112"/>
  <c r="AK120" i="112" s="1"/>
  <c r="AL120" i="112" s="1"/>
  <c r="AM120" i="112" s="1"/>
  <c r="AC120" i="112"/>
  <c r="AB120" i="112"/>
  <c r="Y120" i="112"/>
  <c r="AD120" i="112" s="1"/>
  <c r="AH121" i="112"/>
  <c r="AK121" i="112" s="1"/>
  <c r="AL121" i="112" s="1"/>
  <c r="AM121" i="112" s="1"/>
  <c r="AC121" i="112"/>
  <c r="AB121" i="112"/>
  <c r="Y121" i="112"/>
  <c r="AD121" i="112" s="1"/>
  <c r="AH119" i="112"/>
  <c r="AK119" i="112" s="1"/>
  <c r="AL119" i="112" s="1"/>
  <c r="AM119" i="112" s="1"/>
  <c r="AC119" i="112"/>
  <c r="AB119" i="112"/>
  <c r="Y119" i="112"/>
  <c r="AD119" i="112" s="1"/>
  <c r="AH116" i="112"/>
  <c r="AK116" i="112" s="1"/>
  <c r="AL116" i="112" s="1"/>
  <c r="AM116" i="112" s="1"/>
  <c r="AC116" i="112"/>
  <c r="AB116" i="112"/>
  <c r="Y116" i="112"/>
  <c r="AD116" i="112" s="1"/>
  <c r="AH118" i="112"/>
  <c r="AK118" i="112" s="1"/>
  <c r="AL118" i="112" s="1"/>
  <c r="AM118" i="112" s="1"/>
  <c r="AC118" i="112"/>
  <c r="AB118" i="112"/>
  <c r="Y118" i="112"/>
  <c r="AD118" i="112" s="1"/>
  <c r="AH115" i="112"/>
  <c r="AK115" i="112" s="1"/>
  <c r="AL115" i="112" s="1"/>
  <c r="AM115" i="112" s="1"/>
  <c r="AC115" i="112"/>
  <c r="AB115" i="112"/>
  <c r="Y115" i="112"/>
  <c r="AD115" i="112" s="1"/>
  <c r="AH112" i="112"/>
  <c r="AK112" i="112" s="1"/>
  <c r="AL112" i="112" s="1"/>
  <c r="AM112" i="112" s="1"/>
  <c r="AC112" i="112"/>
  <c r="AB112" i="112"/>
  <c r="Y112" i="112"/>
  <c r="AD112" i="112" s="1"/>
  <c r="AH113" i="112"/>
  <c r="AK113" i="112" s="1"/>
  <c r="AL113" i="112" s="1"/>
  <c r="AM113" i="112" s="1"/>
  <c r="AC113" i="112"/>
  <c r="AB113" i="112"/>
  <c r="Y113" i="112"/>
  <c r="AD113" i="112" s="1"/>
  <c r="AH114" i="112"/>
  <c r="AK114" i="112" s="1"/>
  <c r="AL114" i="112" s="1"/>
  <c r="AM114" i="112" s="1"/>
  <c r="AC114" i="112"/>
  <c r="AB114" i="112"/>
  <c r="Y114" i="112"/>
  <c r="AD114" i="112" s="1"/>
  <c r="AH110" i="112"/>
  <c r="AK110" i="112" s="1"/>
  <c r="AL110" i="112" s="1"/>
  <c r="AM110" i="112" s="1"/>
  <c r="AC110" i="112"/>
  <c r="AB110" i="112"/>
  <c r="Y110" i="112"/>
  <c r="AD110" i="112" s="1"/>
  <c r="AH111" i="112"/>
  <c r="AK111" i="112" s="1"/>
  <c r="AL111" i="112" s="1"/>
  <c r="AM111" i="112" s="1"/>
  <c r="AC111" i="112"/>
  <c r="AB111" i="112"/>
  <c r="Y111" i="112"/>
  <c r="AD111" i="112" s="1"/>
  <c r="AH109" i="112"/>
  <c r="AK109" i="112" s="1"/>
  <c r="AL109" i="112" s="1"/>
  <c r="AM109" i="112" s="1"/>
  <c r="AC109" i="112"/>
  <c r="AB109" i="112"/>
  <c r="Y109" i="112"/>
  <c r="AD109" i="112" s="1"/>
  <c r="AH108" i="112"/>
  <c r="AK108" i="112" s="1"/>
  <c r="AL108" i="112" s="1"/>
  <c r="AM108" i="112" s="1"/>
  <c r="AC108" i="112"/>
  <c r="AB108" i="112"/>
  <c r="Y108" i="112"/>
  <c r="AD108" i="112" s="1"/>
  <c r="AH107" i="112"/>
  <c r="AK107" i="112" s="1"/>
  <c r="AL107" i="112" s="1"/>
  <c r="AM107" i="112" s="1"/>
  <c r="AC107" i="112"/>
  <c r="AB107" i="112"/>
  <c r="Y107" i="112"/>
  <c r="AD107" i="112" s="1"/>
  <c r="AH105" i="112"/>
  <c r="AK105" i="112" s="1"/>
  <c r="AL105" i="112" s="1"/>
  <c r="AM105" i="112" s="1"/>
  <c r="AC105" i="112"/>
  <c r="AB105" i="112"/>
  <c r="Y105" i="112"/>
  <c r="AD105" i="112" s="1"/>
  <c r="AH106" i="112"/>
  <c r="AK106" i="112" s="1"/>
  <c r="AL106" i="112" s="1"/>
  <c r="AM106" i="112" s="1"/>
  <c r="AC106" i="112"/>
  <c r="AB106" i="112"/>
  <c r="Y106" i="112"/>
  <c r="AD106" i="112" s="1"/>
  <c r="AH104" i="112"/>
  <c r="AK104" i="112" s="1"/>
  <c r="AL104" i="112" s="1"/>
  <c r="AM104" i="112" s="1"/>
  <c r="AC104" i="112"/>
  <c r="AB104" i="112"/>
  <c r="Y104" i="112"/>
  <c r="AD104" i="112" s="1"/>
  <c r="AH103" i="112"/>
  <c r="AK103" i="112" s="1"/>
  <c r="AL103" i="112" s="1"/>
  <c r="AM103" i="112" s="1"/>
  <c r="AC103" i="112"/>
  <c r="AB103" i="112"/>
  <c r="Y103" i="112"/>
  <c r="AD103" i="112" s="1"/>
  <c r="AH89" i="112"/>
  <c r="AK89" i="112" s="1"/>
  <c r="AL89" i="112" s="1"/>
  <c r="AM89" i="112" s="1"/>
  <c r="AC89" i="112"/>
  <c r="AB89" i="112"/>
  <c r="Y89" i="112"/>
  <c r="AD89" i="112" s="1"/>
  <c r="AH101" i="112"/>
  <c r="AK101" i="112" s="1"/>
  <c r="AL101" i="112" s="1"/>
  <c r="AM101" i="112" s="1"/>
  <c r="AC101" i="112"/>
  <c r="AB101" i="112"/>
  <c r="Y101" i="112"/>
  <c r="AD101" i="112" s="1"/>
  <c r="AH99" i="112"/>
  <c r="AK99" i="112" s="1"/>
  <c r="AL99" i="112" s="1"/>
  <c r="AM99" i="112" s="1"/>
  <c r="AC99" i="112"/>
  <c r="AB99" i="112"/>
  <c r="Y99" i="112"/>
  <c r="AD99" i="112" s="1"/>
  <c r="AH96" i="112"/>
  <c r="AK96" i="112" s="1"/>
  <c r="AL96" i="112" s="1"/>
  <c r="AM96" i="112" s="1"/>
  <c r="AC96" i="112"/>
  <c r="AB96" i="112"/>
  <c r="Y96" i="112"/>
  <c r="AD96" i="112" s="1"/>
  <c r="AH97" i="112"/>
  <c r="AK97" i="112" s="1"/>
  <c r="AL97" i="112" s="1"/>
  <c r="AM97" i="112" s="1"/>
  <c r="AC97" i="112"/>
  <c r="AB97" i="112"/>
  <c r="Y97" i="112"/>
  <c r="AD97" i="112" s="1"/>
  <c r="AH98" i="112"/>
  <c r="AK98" i="112" s="1"/>
  <c r="AL98" i="112" s="1"/>
  <c r="AM98" i="112" s="1"/>
  <c r="AC98" i="112"/>
  <c r="AB98" i="112"/>
  <c r="Y98" i="112"/>
  <c r="AD98" i="112" s="1"/>
  <c r="AH94" i="112"/>
  <c r="AK94" i="112" s="1"/>
  <c r="AL94" i="112" s="1"/>
  <c r="AM94" i="112" s="1"/>
  <c r="AC94" i="112"/>
  <c r="AB94" i="112"/>
  <c r="Y94" i="112"/>
  <c r="AD94" i="112" s="1"/>
  <c r="AH100" i="112"/>
  <c r="AK100" i="112" s="1"/>
  <c r="AL100" i="112" s="1"/>
  <c r="AM100" i="112" s="1"/>
  <c r="AC100" i="112"/>
  <c r="AB100" i="112"/>
  <c r="Y100" i="112"/>
  <c r="AD100" i="112" s="1"/>
  <c r="AK95" i="112"/>
  <c r="AL95" i="112" s="1"/>
  <c r="AM95" i="112" s="1"/>
  <c r="AH95" i="112"/>
  <c r="AC95" i="112"/>
  <c r="AB95" i="112"/>
  <c r="Y95" i="112"/>
  <c r="AD95" i="112" s="1"/>
  <c r="AH91" i="112"/>
  <c r="AK91" i="112" s="1"/>
  <c r="AL91" i="112" s="1"/>
  <c r="AM91" i="112" s="1"/>
  <c r="AC91" i="112"/>
  <c r="AB91" i="112"/>
  <c r="Y91" i="112"/>
  <c r="AD91" i="112" s="1"/>
  <c r="AH92" i="112"/>
  <c r="AK92" i="112" s="1"/>
  <c r="AL92" i="112" s="1"/>
  <c r="AM92" i="112" s="1"/>
  <c r="AC92" i="112"/>
  <c r="AB92" i="112"/>
  <c r="Y92" i="112"/>
  <c r="AD92" i="112" s="1"/>
  <c r="AH93" i="112"/>
  <c r="AK93" i="112" s="1"/>
  <c r="AL93" i="112" s="1"/>
  <c r="AM93" i="112" s="1"/>
  <c r="AC93" i="112"/>
  <c r="AB93" i="112"/>
  <c r="Y93" i="112"/>
  <c r="AD93" i="112" s="1"/>
  <c r="AH86" i="112"/>
  <c r="AK86" i="112" s="1"/>
  <c r="AL86" i="112" s="1"/>
  <c r="AM86" i="112" s="1"/>
  <c r="AC86" i="112"/>
  <c r="AB86" i="112"/>
  <c r="Y86" i="112"/>
  <c r="AD86" i="112" s="1"/>
  <c r="AH87" i="112"/>
  <c r="AK87" i="112" s="1"/>
  <c r="AL87" i="112" s="1"/>
  <c r="AM87" i="112" s="1"/>
  <c r="AC87" i="112"/>
  <c r="AB87" i="112"/>
  <c r="Y87" i="112"/>
  <c r="AD87" i="112" s="1"/>
  <c r="AH88" i="112"/>
  <c r="AK88" i="112" s="1"/>
  <c r="AL88" i="112" s="1"/>
  <c r="AM88" i="112" s="1"/>
  <c r="AC88" i="112"/>
  <c r="AB88" i="112"/>
  <c r="Y88" i="112"/>
  <c r="AD88" i="112" s="1"/>
  <c r="AH90" i="112"/>
  <c r="AK90" i="112" s="1"/>
  <c r="AL90" i="112" s="1"/>
  <c r="AM90" i="112" s="1"/>
  <c r="AC90" i="112"/>
  <c r="AB90" i="112"/>
  <c r="Y90" i="112"/>
  <c r="AD90" i="112" s="1"/>
  <c r="AH85" i="112"/>
  <c r="AK85" i="112" s="1"/>
  <c r="AL85" i="112" s="1"/>
  <c r="AM85" i="112" s="1"/>
  <c r="AC85" i="112"/>
  <c r="AB85" i="112"/>
  <c r="Y85" i="112"/>
  <c r="AD85" i="112" s="1"/>
  <c r="AH102" i="112"/>
  <c r="AK102" i="112" s="1"/>
  <c r="AL102" i="112" s="1"/>
  <c r="AM102" i="112" s="1"/>
  <c r="AC102" i="112"/>
  <c r="AB102" i="112"/>
  <c r="Y102" i="112"/>
  <c r="AD102" i="112" s="1"/>
  <c r="AH83" i="112"/>
  <c r="AK83" i="112" s="1"/>
  <c r="AL83" i="112" s="1"/>
  <c r="AM83" i="112" s="1"/>
  <c r="AC83" i="112"/>
  <c r="AB83" i="112"/>
  <c r="Y83" i="112"/>
  <c r="AD83" i="112" s="1"/>
  <c r="AH84" i="112"/>
  <c r="AK84" i="112" s="1"/>
  <c r="AL84" i="112" s="1"/>
  <c r="AM84" i="112" s="1"/>
  <c r="AC84" i="112"/>
  <c r="AB84" i="112"/>
  <c r="Y84" i="112"/>
  <c r="AD84" i="112" s="1"/>
  <c r="AH82" i="112"/>
  <c r="AK82" i="112" s="1"/>
  <c r="AL82" i="112" s="1"/>
  <c r="AM82" i="112" s="1"/>
  <c r="AC82" i="112"/>
  <c r="AB82" i="112"/>
  <c r="Y82" i="112"/>
  <c r="AD82" i="112" s="1"/>
  <c r="AH81" i="112"/>
  <c r="AK81" i="112" s="1"/>
  <c r="AL81" i="112" s="1"/>
  <c r="AM81" i="112" s="1"/>
  <c r="AC81" i="112"/>
  <c r="AB81" i="112"/>
  <c r="Y81" i="112"/>
  <c r="AD81" i="112" s="1"/>
  <c r="AH80" i="112"/>
  <c r="AK80" i="112" s="1"/>
  <c r="AL80" i="112" s="1"/>
  <c r="AM80" i="112" s="1"/>
  <c r="AC80" i="112"/>
  <c r="AB80" i="112"/>
  <c r="Y80" i="112"/>
  <c r="AD80" i="112" s="1"/>
  <c r="AH79" i="112"/>
  <c r="AK79" i="112" s="1"/>
  <c r="AL79" i="112" s="1"/>
  <c r="AM79" i="112" s="1"/>
  <c r="AC79" i="112"/>
  <c r="AB79" i="112"/>
  <c r="Y79" i="112"/>
  <c r="AD79" i="112" s="1"/>
  <c r="AH78" i="112"/>
  <c r="AK78" i="112" s="1"/>
  <c r="AL78" i="112" s="1"/>
  <c r="AM78" i="112" s="1"/>
  <c r="AC78" i="112"/>
  <c r="AB78" i="112"/>
  <c r="Y78" i="112"/>
  <c r="AD78" i="112" s="1"/>
  <c r="AH77" i="112"/>
  <c r="AK77" i="112" s="1"/>
  <c r="AL77" i="112" s="1"/>
  <c r="AM77" i="112" s="1"/>
  <c r="AC77" i="112"/>
  <c r="AB77" i="112"/>
  <c r="Y77" i="112"/>
  <c r="AD77" i="112" s="1"/>
  <c r="AH74" i="112"/>
  <c r="AK74" i="112" s="1"/>
  <c r="AL74" i="112" s="1"/>
  <c r="AM74" i="112" s="1"/>
  <c r="AC74" i="112"/>
  <c r="AB74" i="112"/>
  <c r="Y74" i="112"/>
  <c r="AD74" i="112" s="1"/>
  <c r="AH73" i="112"/>
  <c r="AK73" i="112" s="1"/>
  <c r="AL73" i="112" s="1"/>
  <c r="AM73" i="112" s="1"/>
  <c r="AC73" i="112"/>
  <c r="AB73" i="112"/>
  <c r="Y73" i="112"/>
  <c r="AD73" i="112" s="1"/>
  <c r="AH71" i="112"/>
  <c r="AK71" i="112" s="1"/>
  <c r="AL71" i="112" s="1"/>
  <c r="AM71" i="112" s="1"/>
  <c r="AC71" i="112"/>
  <c r="AB71" i="112"/>
  <c r="Y71" i="112"/>
  <c r="AD71" i="112" s="1"/>
  <c r="AH75" i="112"/>
  <c r="AK75" i="112" s="1"/>
  <c r="AL75" i="112" s="1"/>
  <c r="AM75" i="112" s="1"/>
  <c r="AC75" i="112"/>
  <c r="AB75" i="112"/>
  <c r="Y75" i="112"/>
  <c r="AD75" i="112" s="1"/>
  <c r="AH72" i="112"/>
  <c r="AK72" i="112" s="1"/>
  <c r="AL72" i="112" s="1"/>
  <c r="AM72" i="112" s="1"/>
  <c r="AC72" i="112"/>
  <c r="AB72" i="112"/>
  <c r="Y72" i="112"/>
  <c r="AD72" i="112" s="1"/>
  <c r="AH70" i="112"/>
  <c r="AK70" i="112" s="1"/>
  <c r="AL70" i="112" s="1"/>
  <c r="AM70" i="112" s="1"/>
  <c r="AC70" i="112"/>
  <c r="AB70" i="112"/>
  <c r="Y70" i="112"/>
  <c r="AD70" i="112" s="1"/>
  <c r="AH69" i="112"/>
  <c r="AK69" i="112" s="1"/>
  <c r="AL69" i="112" s="1"/>
  <c r="AM69" i="112" s="1"/>
  <c r="AC69" i="112"/>
  <c r="AB69" i="112"/>
  <c r="Y69" i="112"/>
  <c r="AD69" i="112" s="1"/>
  <c r="AH68" i="112"/>
  <c r="AK68" i="112" s="1"/>
  <c r="AL68" i="112" s="1"/>
  <c r="AM68" i="112" s="1"/>
  <c r="AC68" i="112"/>
  <c r="AB68" i="112"/>
  <c r="Y68" i="112"/>
  <c r="AD68" i="112" s="1"/>
  <c r="AH76" i="112"/>
  <c r="AK76" i="112" s="1"/>
  <c r="AL76" i="112" s="1"/>
  <c r="AM76" i="112" s="1"/>
  <c r="AC76" i="112"/>
  <c r="AB76" i="112"/>
  <c r="Y76" i="112"/>
  <c r="AD76" i="112" s="1"/>
  <c r="AH67" i="112"/>
  <c r="AK67" i="112" s="1"/>
  <c r="AL67" i="112" s="1"/>
  <c r="AM67" i="112" s="1"/>
  <c r="AC67" i="112"/>
  <c r="AB67" i="112"/>
  <c r="Y67" i="112"/>
  <c r="AD67" i="112" s="1"/>
  <c r="AH66" i="112"/>
  <c r="AK66" i="112" s="1"/>
  <c r="AL66" i="112" s="1"/>
  <c r="AM66" i="112" s="1"/>
  <c r="AC66" i="112"/>
  <c r="AB66" i="112"/>
  <c r="Y66" i="112"/>
  <c r="AD66" i="112" s="1"/>
  <c r="AH65" i="112"/>
  <c r="AK65" i="112" s="1"/>
  <c r="AL65" i="112" s="1"/>
  <c r="AM65" i="112" s="1"/>
  <c r="AC65" i="112"/>
  <c r="AB65" i="112"/>
  <c r="Y65" i="112"/>
  <c r="AD65" i="112" s="1"/>
  <c r="AH64" i="112"/>
  <c r="AK64" i="112" s="1"/>
  <c r="AL64" i="112" s="1"/>
  <c r="AM64" i="112" s="1"/>
  <c r="AC64" i="112"/>
  <c r="AB64" i="112"/>
  <c r="Y64" i="112"/>
  <c r="AD64" i="112" s="1"/>
  <c r="AH60" i="112"/>
  <c r="AK60" i="112" s="1"/>
  <c r="AL60" i="112" s="1"/>
  <c r="AM60" i="112" s="1"/>
  <c r="AC60" i="112"/>
  <c r="AB60" i="112"/>
  <c r="Y60" i="112"/>
  <c r="AD60" i="112" s="1"/>
  <c r="AH61" i="112"/>
  <c r="AK61" i="112" s="1"/>
  <c r="AL61" i="112" s="1"/>
  <c r="AM61" i="112" s="1"/>
  <c r="AC61" i="112"/>
  <c r="AB61" i="112"/>
  <c r="Y61" i="112"/>
  <c r="AD61" i="112" s="1"/>
  <c r="AH59" i="112"/>
  <c r="AK59" i="112" s="1"/>
  <c r="AL59" i="112" s="1"/>
  <c r="AM59" i="112" s="1"/>
  <c r="AC59" i="112"/>
  <c r="AB59" i="112"/>
  <c r="Y59" i="112"/>
  <c r="AD59" i="112" s="1"/>
  <c r="AH63" i="112"/>
  <c r="AK63" i="112" s="1"/>
  <c r="AL63" i="112" s="1"/>
  <c r="AM63" i="112" s="1"/>
  <c r="AC63" i="112"/>
  <c r="AB63" i="112"/>
  <c r="Y63" i="112"/>
  <c r="AD63" i="112" s="1"/>
  <c r="AH62" i="112"/>
  <c r="AK62" i="112" s="1"/>
  <c r="AL62" i="112" s="1"/>
  <c r="AM62" i="112" s="1"/>
  <c r="AC62" i="112"/>
  <c r="AB62" i="112"/>
  <c r="Y62" i="112"/>
  <c r="AD62" i="112" s="1"/>
  <c r="AH58" i="112"/>
  <c r="AK58" i="112" s="1"/>
  <c r="AL58" i="112" s="1"/>
  <c r="AM58" i="112" s="1"/>
  <c r="AC58" i="112"/>
  <c r="AB58" i="112"/>
  <c r="Y58" i="112"/>
  <c r="AD58" i="112" s="1"/>
  <c r="AH57" i="112"/>
  <c r="AK57" i="112" s="1"/>
  <c r="AL57" i="112" s="1"/>
  <c r="AM57" i="112" s="1"/>
  <c r="AC57" i="112"/>
  <c r="AB57" i="112"/>
  <c r="Y57" i="112"/>
  <c r="AD57" i="112" s="1"/>
  <c r="AH56" i="112"/>
  <c r="AK56" i="112" s="1"/>
  <c r="AL56" i="112" s="1"/>
  <c r="AM56" i="112" s="1"/>
  <c r="AC56" i="112"/>
  <c r="AB56" i="112"/>
  <c r="Y56" i="112"/>
  <c r="AD56" i="112" s="1"/>
  <c r="AH55" i="112"/>
  <c r="AK55" i="112" s="1"/>
  <c r="AL55" i="112" s="1"/>
  <c r="AM55" i="112" s="1"/>
  <c r="AC55" i="112"/>
  <c r="AB55" i="112"/>
  <c r="Y55" i="112"/>
  <c r="AD55" i="112" s="1"/>
  <c r="AH53" i="112"/>
  <c r="AK53" i="112" s="1"/>
  <c r="AL53" i="112" s="1"/>
  <c r="AM53" i="112" s="1"/>
  <c r="AC53" i="112"/>
  <c r="AB53" i="112"/>
  <c r="Y53" i="112"/>
  <c r="AD53" i="112" s="1"/>
  <c r="AH52" i="112"/>
  <c r="AK52" i="112" s="1"/>
  <c r="AL52" i="112" s="1"/>
  <c r="AM52" i="112" s="1"/>
  <c r="AC52" i="112"/>
  <c r="AB52" i="112"/>
  <c r="Y52" i="112"/>
  <c r="AD52" i="112" s="1"/>
  <c r="AH51" i="112"/>
  <c r="AK51" i="112" s="1"/>
  <c r="AL51" i="112" s="1"/>
  <c r="AM51" i="112" s="1"/>
  <c r="AC51" i="112"/>
  <c r="AB51" i="112"/>
  <c r="Y51" i="112"/>
  <c r="AD51" i="112" s="1"/>
  <c r="AH50" i="112"/>
  <c r="AK50" i="112" s="1"/>
  <c r="AL50" i="112" s="1"/>
  <c r="AM50" i="112" s="1"/>
  <c r="AC50" i="112"/>
  <c r="AB50" i="112"/>
  <c r="Y50" i="112"/>
  <c r="AD50" i="112" s="1"/>
  <c r="AH49" i="112"/>
  <c r="AK49" i="112" s="1"/>
  <c r="AL49" i="112" s="1"/>
  <c r="AM49" i="112" s="1"/>
  <c r="AC49" i="112"/>
  <c r="AB49" i="112"/>
  <c r="Y49" i="112"/>
  <c r="AD49" i="112" s="1"/>
  <c r="AH47" i="112"/>
  <c r="AK47" i="112" s="1"/>
  <c r="AL47" i="112" s="1"/>
  <c r="AM47" i="112" s="1"/>
  <c r="AC47" i="112"/>
  <c r="AB47" i="112"/>
  <c r="Y47" i="112"/>
  <c r="AD47" i="112" s="1"/>
  <c r="AH45" i="112"/>
  <c r="AK45" i="112" s="1"/>
  <c r="AL45" i="112" s="1"/>
  <c r="AM45" i="112" s="1"/>
  <c r="AC45" i="112"/>
  <c r="AB45" i="112"/>
  <c r="Y45" i="112"/>
  <c r="AD45" i="112" s="1"/>
  <c r="AH44" i="112"/>
  <c r="AK44" i="112" s="1"/>
  <c r="AL44" i="112" s="1"/>
  <c r="AM44" i="112" s="1"/>
  <c r="AC44" i="112"/>
  <c r="AB44" i="112"/>
  <c r="Y44" i="112"/>
  <c r="AD44" i="112" s="1"/>
  <c r="AH43" i="112"/>
  <c r="AK43" i="112" s="1"/>
  <c r="AL43" i="112" s="1"/>
  <c r="AM43" i="112" s="1"/>
  <c r="AC43" i="112"/>
  <c r="AB43" i="112"/>
  <c r="Y43" i="112"/>
  <c r="AD43" i="112" s="1"/>
  <c r="AH42" i="112"/>
  <c r="AK42" i="112" s="1"/>
  <c r="AL42" i="112" s="1"/>
  <c r="AM42" i="112" s="1"/>
  <c r="AC42" i="112"/>
  <c r="AB42" i="112"/>
  <c r="Y42" i="112"/>
  <c r="AD42" i="112" s="1"/>
  <c r="AH41" i="112"/>
  <c r="AK41" i="112" s="1"/>
  <c r="AL41" i="112" s="1"/>
  <c r="AM41" i="112" s="1"/>
  <c r="AC41" i="112"/>
  <c r="AB41" i="112"/>
  <c r="Y41" i="112"/>
  <c r="AD41" i="112" s="1"/>
  <c r="AH40" i="112"/>
  <c r="AK40" i="112" s="1"/>
  <c r="AL40" i="112" s="1"/>
  <c r="AM40" i="112" s="1"/>
  <c r="AC40" i="112"/>
  <c r="AB40" i="112"/>
  <c r="Y40" i="112"/>
  <c r="AD40" i="112" s="1"/>
  <c r="AH39" i="112"/>
  <c r="AK39" i="112" s="1"/>
  <c r="AL39" i="112" s="1"/>
  <c r="AM39" i="112" s="1"/>
  <c r="AC39" i="112"/>
  <c r="AB39" i="112"/>
  <c r="Y39" i="112"/>
  <c r="AD39" i="112" s="1"/>
  <c r="AH38" i="112"/>
  <c r="AK38" i="112" s="1"/>
  <c r="AL38" i="112" s="1"/>
  <c r="AM38" i="112" s="1"/>
  <c r="AC38" i="112"/>
  <c r="AB38" i="112"/>
  <c r="Y38" i="112"/>
  <c r="AD38" i="112" s="1"/>
  <c r="AH37" i="112"/>
  <c r="AK37" i="112" s="1"/>
  <c r="AL37" i="112" s="1"/>
  <c r="AM37" i="112" s="1"/>
  <c r="AC37" i="112"/>
  <c r="AB37" i="112"/>
  <c r="Y37" i="112"/>
  <c r="AD37" i="112" s="1"/>
  <c r="AH35" i="112"/>
  <c r="AK35" i="112" s="1"/>
  <c r="AL35" i="112" s="1"/>
  <c r="AM35" i="112" s="1"/>
  <c r="AC35" i="112"/>
  <c r="AB35" i="112"/>
  <c r="Y35" i="112"/>
  <c r="AD35" i="112" s="1"/>
  <c r="AH33" i="112"/>
  <c r="AK33" i="112" s="1"/>
  <c r="AL33" i="112" s="1"/>
  <c r="AM33" i="112" s="1"/>
  <c r="AC33" i="112"/>
  <c r="AB33" i="112"/>
  <c r="Y33" i="112"/>
  <c r="AD33" i="112" s="1"/>
  <c r="AH34" i="112"/>
  <c r="AK34" i="112" s="1"/>
  <c r="AL34" i="112" s="1"/>
  <c r="AM34" i="112" s="1"/>
  <c r="AC34" i="112"/>
  <c r="AB34" i="112"/>
  <c r="Y34" i="112"/>
  <c r="AD34" i="112" s="1"/>
  <c r="AH28" i="112"/>
  <c r="AK28" i="112" s="1"/>
  <c r="AL28" i="112" s="1"/>
  <c r="AM28" i="112" s="1"/>
  <c r="AC28" i="112"/>
  <c r="AB28" i="112"/>
  <c r="Y28" i="112"/>
  <c r="AD28" i="112" s="1"/>
  <c r="AH30" i="112"/>
  <c r="AK30" i="112" s="1"/>
  <c r="AL30" i="112" s="1"/>
  <c r="AM30" i="112" s="1"/>
  <c r="AC30" i="112"/>
  <c r="AB30" i="112"/>
  <c r="Y30" i="112"/>
  <c r="AD30" i="112" s="1"/>
  <c r="AH32" i="112"/>
  <c r="AK32" i="112" s="1"/>
  <c r="AL32" i="112" s="1"/>
  <c r="AM32" i="112" s="1"/>
  <c r="AC32" i="112"/>
  <c r="AB32" i="112"/>
  <c r="Y32" i="112"/>
  <c r="AD32" i="112" s="1"/>
  <c r="AH29" i="112"/>
  <c r="AK29" i="112" s="1"/>
  <c r="AL29" i="112" s="1"/>
  <c r="AM29" i="112" s="1"/>
  <c r="AC29" i="112"/>
  <c r="AB29" i="112"/>
  <c r="Y29" i="112"/>
  <c r="AD29" i="112" s="1"/>
  <c r="AH36" i="112"/>
  <c r="AK36" i="112" s="1"/>
  <c r="AL36" i="112" s="1"/>
  <c r="AM36" i="112" s="1"/>
  <c r="AC36" i="112"/>
  <c r="AB36" i="112"/>
  <c r="Y36" i="112"/>
  <c r="AD36" i="112" s="1"/>
  <c r="AH31" i="112"/>
  <c r="AK31" i="112" s="1"/>
  <c r="AL31" i="112" s="1"/>
  <c r="AM31" i="112" s="1"/>
  <c r="AC31" i="112"/>
  <c r="AB31" i="112"/>
  <c r="Y31" i="112"/>
  <c r="AD31" i="112" s="1"/>
  <c r="AH27" i="112"/>
  <c r="AK27" i="112" s="1"/>
  <c r="AL27" i="112" s="1"/>
  <c r="AM27" i="112" s="1"/>
  <c r="AC27" i="112"/>
  <c r="AB27" i="112"/>
  <c r="Y27" i="112"/>
  <c r="AD27" i="112" s="1"/>
  <c r="AH26" i="112"/>
  <c r="AK26" i="112" s="1"/>
  <c r="AL26" i="112" s="1"/>
  <c r="AM26" i="112" s="1"/>
  <c r="AC26" i="112"/>
  <c r="AB26" i="112"/>
  <c r="Y26" i="112"/>
  <c r="AD26" i="112" s="1"/>
  <c r="AH25" i="112"/>
  <c r="AK25" i="112" s="1"/>
  <c r="AL25" i="112" s="1"/>
  <c r="AM25" i="112" s="1"/>
  <c r="AC25" i="112"/>
  <c r="AB25" i="112"/>
  <c r="Y25" i="112"/>
  <c r="AD25" i="112" s="1"/>
  <c r="AH24" i="112"/>
  <c r="AK24" i="112" s="1"/>
  <c r="AL24" i="112" s="1"/>
  <c r="AM24" i="112" s="1"/>
  <c r="AC24" i="112"/>
  <c r="AB24" i="112"/>
  <c r="Y24" i="112"/>
  <c r="AD24" i="112" s="1"/>
  <c r="AH15" i="112"/>
  <c r="AK15" i="112" s="1"/>
  <c r="AL15" i="112" s="1"/>
  <c r="AM15" i="112" s="1"/>
  <c r="AC15" i="112"/>
  <c r="AB15" i="112"/>
  <c r="Y15" i="112"/>
  <c r="AD15" i="112" s="1"/>
  <c r="AH17" i="112"/>
  <c r="AK17" i="112" s="1"/>
  <c r="AL17" i="112" s="1"/>
  <c r="AM17" i="112" s="1"/>
  <c r="AC17" i="112"/>
  <c r="AB17" i="112"/>
  <c r="Y17" i="112"/>
  <c r="AD17" i="112" s="1"/>
  <c r="AH21" i="112"/>
  <c r="AK21" i="112" s="1"/>
  <c r="AL21" i="112" s="1"/>
  <c r="AM21" i="112" s="1"/>
  <c r="AC21" i="112"/>
  <c r="AB21" i="112"/>
  <c r="Y21" i="112"/>
  <c r="AD21" i="112" s="1"/>
  <c r="AH22" i="112"/>
  <c r="AK22" i="112" s="1"/>
  <c r="AL22" i="112" s="1"/>
  <c r="AM22" i="112" s="1"/>
  <c r="AC22" i="112"/>
  <c r="AB22" i="112"/>
  <c r="Y22" i="112"/>
  <c r="AD22" i="112" s="1"/>
  <c r="AH19" i="112"/>
  <c r="AK19" i="112" s="1"/>
  <c r="AL19" i="112" s="1"/>
  <c r="AM19" i="112" s="1"/>
  <c r="AC19" i="112"/>
  <c r="AB19" i="112"/>
  <c r="Y19" i="112"/>
  <c r="AD19" i="112" s="1"/>
  <c r="AH14" i="112"/>
  <c r="AK14" i="112" s="1"/>
  <c r="AL14" i="112" s="1"/>
  <c r="AM14" i="112" s="1"/>
  <c r="AC14" i="112"/>
  <c r="AB14" i="112"/>
  <c r="Y14" i="112"/>
  <c r="AD14" i="112" s="1"/>
  <c r="AH23" i="112"/>
  <c r="AK23" i="112" s="1"/>
  <c r="AL23" i="112" s="1"/>
  <c r="AM23" i="112" s="1"/>
  <c r="AC23" i="112"/>
  <c r="AB23" i="112"/>
  <c r="Y23" i="112"/>
  <c r="AD23" i="112" s="1"/>
  <c r="AH20" i="112"/>
  <c r="AK20" i="112" s="1"/>
  <c r="AL20" i="112" s="1"/>
  <c r="AM20" i="112" s="1"/>
  <c r="AC20" i="112"/>
  <c r="AB20" i="112"/>
  <c r="Y20" i="112"/>
  <c r="AD20" i="112" s="1"/>
  <c r="AH13" i="112"/>
  <c r="AK13" i="112" s="1"/>
  <c r="AL13" i="112" s="1"/>
  <c r="AM13" i="112" s="1"/>
  <c r="AC13" i="112"/>
  <c r="AB13" i="112"/>
  <c r="Y13" i="112"/>
  <c r="AD13" i="112" s="1"/>
  <c r="AH12" i="112"/>
  <c r="AK12" i="112" s="1"/>
  <c r="AL12" i="112" s="1"/>
  <c r="AM12" i="112" s="1"/>
  <c r="AC12" i="112"/>
  <c r="AB12" i="112"/>
  <c r="Y12" i="112"/>
  <c r="AD12" i="112" s="1"/>
  <c r="AH16" i="112"/>
  <c r="AK16" i="112" s="1"/>
  <c r="AL16" i="112" s="1"/>
  <c r="AM16" i="112" s="1"/>
  <c r="AC16" i="112"/>
  <c r="AB16" i="112"/>
  <c r="Y16" i="112"/>
  <c r="AD16" i="112" s="1"/>
  <c r="AH11" i="112"/>
  <c r="AK11" i="112" s="1"/>
  <c r="AL11" i="112" s="1"/>
  <c r="AM11" i="112" s="1"/>
  <c r="AC11" i="112"/>
  <c r="AB11" i="112"/>
  <c r="Y11" i="112"/>
  <c r="AD11" i="112" s="1"/>
  <c r="AH18" i="112"/>
  <c r="AK18" i="112" s="1"/>
  <c r="AL18" i="112" s="1"/>
  <c r="AM18" i="112" s="1"/>
  <c r="AC18" i="112"/>
  <c r="AB18" i="112"/>
  <c r="Y18" i="112"/>
  <c r="AD18" i="112" s="1"/>
  <c r="AH9" i="112"/>
  <c r="AK9" i="112" s="1"/>
  <c r="AL9" i="112" s="1"/>
  <c r="AM9" i="112" s="1"/>
  <c r="AC9" i="112"/>
  <c r="AB9" i="112"/>
  <c r="Y9" i="112"/>
  <c r="AD9" i="112" s="1"/>
  <c r="AH7" i="112"/>
  <c r="AK7" i="112" s="1"/>
  <c r="AL7" i="112" s="1"/>
  <c r="AM7" i="112" s="1"/>
  <c r="AC7" i="112"/>
  <c r="AB7" i="112"/>
  <c r="Y7" i="112"/>
  <c r="AD7" i="112" s="1"/>
  <c r="AH5" i="112"/>
  <c r="AK5" i="112" s="1"/>
  <c r="AL5" i="112" s="1"/>
  <c r="AM5" i="112" s="1"/>
  <c r="AC5" i="112"/>
  <c r="AB5" i="112"/>
  <c r="Y5" i="112"/>
  <c r="AD5" i="112" s="1"/>
  <c r="AH4" i="112"/>
  <c r="AK4" i="112" s="1"/>
  <c r="AL4" i="112" s="1"/>
  <c r="AM4" i="112" s="1"/>
  <c r="AC4" i="112"/>
  <c r="AB4" i="112"/>
  <c r="Y4" i="112"/>
  <c r="AD4" i="112" s="1"/>
  <c r="AH3" i="112"/>
  <c r="AK3" i="112" s="1"/>
  <c r="AL3" i="112" s="1"/>
  <c r="AM3" i="112" s="1"/>
  <c r="AC3" i="112"/>
  <c r="AB3" i="112"/>
  <c r="Y3" i="112"/>
  <c r="AD3" i="112" s="1"/>
  <c r="AN398" i="112" l="1"/>
  <c r="AN402" i="112"/>
  <c r="AN242" i="112"/>
  <c r="AN246" i="112"/>
  <c r="AN248" i="112"/>
  <c r="AD349" i="112"/>
  <c r="AN252" i="112"/>
  <c r="AN254" i="112"/>
  <c r="AN300" i="112"/>
  <c r="AN196" i="112"/>
  <c r="AN198" i="112"/>
  <c r="AN44" i="112"/>
  <c r="AN266" i="112"/>
  <c r="AN197" i="112"/>
  <c r="AN138" i="112"/>
  <c r="AN149" i="112"/>
  <c r="AN263" i="112"/>
  <c r="AN261" i="112"/>
  <c r="AN272" i="112"/>
  <c r="AN275" i="112"/>
  <c r="AN283" i="112"/>
  <c r="AN281" i="112"/>
  <c r="AN293" i="112"/>
  <c r="AN78" i="112"/>
  <c r="AN142" i="112"/>
  <c r="AN170" i="112"/>
  <c r="AN164" i="112"/>
  <c r="AN160" i="112"/>
  <c r="AN219" i="112"/>
  <c r="AN51" i="112"/>
  <c r="AD159" i="112"/>
  <c r="AN119" i="112"/>
  <c r="AN120" i="112"/>
  <c r="AN290" i="112"/>
  <c r="AN287" i="112"/>
  <c r="AN289" i="112"/>
  <c r="AN291" i="112"/>
  <c r="AN294" i="112"/>
  <c r="AN173" i="112"/>
  <c r="AN215" i="112"/>
  <c r="AN213" i="112"/>
  <c r="AN217" i="112"/>
  <c r="AN218" i="112"/>
  <c r="AN220" i="112"/>
  <c r="AN221" i="112"/>
  <c r="AN298" i="112"/>
  <c r="AN385" i="112"/>
  <c r="AN404" i="112"/>
  <c r="AN390" i="112"/>
  <c r="AN420" i="112"/>
  <c r="AN419" i="112"/>
  <c r="AN423" i="112"/>
  <c r="AN424" i="112"/>
  <c r="AN96" i="112"/>
  <c r="AN150" i="112"/>
  <c r="AN72" i="112"/>
  <c r="AN154" i="112"/>
  <c r="AN331" i="112"/>
  <c r="AN123" i="112"/>
  <c r="AN128" i="112"/>
  <c r="AN126" i="112"/>
  <c r="AN130" i="112"/>
  <c r="AN131" i="112"/>
  <c r="AN132" i="112"/>
  <c r="AN417" i="112"/>
  <c r="AN61" i="112"/>
  <c r="AN86" i="112"/>
  <c r="AN92" i="112"/>
  <c r="AN111" i="112"/>
  <c r="AN114" i="112"/>
  <c r="AN112" i="112"/>
  <c r="AN118" i="112"/>
  <c r="AN116" i="112"/>
  <c r="AN144" i="112"/>
  <c r="AN168" i="112"/>
  <c r="AN171" i="112"/>
  <c r="AN169" i="112"/>
  <c r="AN184" i="112"/>
  <c r="AN187" i="112"/>
  <c r="AN188" i="112"/>
  <c r="AN228" i="112"/>
  <c r="AN229" i="112" s="1"/>
  <c r="AN231" i="112"/>
  <c r="AN232" i="112"/>
  <c r="AN234" i="112"/>
  <c r="AN19" i="112"/>
  <c r="AN22" i="112"/>
  <c r="AN24" i="112"/>
  <c r="AN31" i="112"/>
  <c r="AN34" i="112"/>
  <c r="AN38" i="112"/>
  <c r="AN66" i="112"/>
  <c r="AN236" i="112"/>
  <c r="AN306" i="112"/>
  <c r="AN335" i="112"/>
  <c r="AN355" i="112"/>
  <c r="AN395" i="112"/>
  <c r="AN40" i="112"/>
  <c r="AN317" i="112"/>
  <c r="AN320" i="112"/>
  <c r="AN360" i="112"/>
  <c r="AN371" i="112"/>
  <c r="AN393" i="112"/>
  <c r="AN418" i="112"/>
  <c r="AN63" i="112"/>
  <c r="AN99" i="112"/>
  <c r="AN136" i="112"/>
  <c r="AN348" i="112"/>
  <c r="AN372" i="112"/>
  <c r="AN410" i="112"/>
  <c r="AN414" i="112"/>
  <c r="AN401" i="112"/>
  <c r="AN391" i="112"/>
  <c r="AN397" i="112"/>
  <c r="AD353" i="112"/>
  <c r="AN309" i="112"/>
  <c r="AN311" i="112"/>
  <c r="AN312" i="112"/>
  <c r="AN322" i="112"/>
  <c r="AN326" i="112"/>
  <c r="AN327" i="112"/>
  <c r="AN329" i="112"/>
  <c r="AN323" i="112"/>
  <c r="AN334" i="112"/>
  <c r="AN268" i="112"/>
  <c r="AN264" i="112"/>
  <c r="AN222" i="112"/>
  <c r="AN203" i="112"/>
  <c r="AN208" i="112"/>
  <c r="AN204" i="112"/>
  <c r="AN207" i="112"/>
  <c r="AN201" i="112"/>
  <c r="AN192" i="112"/>
  <c r="AN161" i="112"/>
  <c r="AN165" i="112"/>
  <c r="AN166" i="112"/>
  <c r="AN172" i="112"/>
  <c r="AN175" i="112"/>
  <c r="AN174" i="112"/>
  <c r="AN176" i="112"/>
  <c r="AN180" i="112"/>
  <c r="AN133" i="112"/>
  <c r="AN82" i="112"/>
  <c r="AN85" i="112"/>
  <c r="AN88" i="112"/>
  <c r="AN94" i="112"/>
  <c r="AN106" i="112"/>
  <c r="AN68" i="112"/>
  <c r="AN56" i="112"/>
  <c r="AN74" i="112"/>
  <c r="AN32" i="112"/>
  <c r="AN14" i="112"/>
  <c r="AN30" i="112"/>
  <c r="AN58" i="112"/>
  <c r="AN87" i="112"/>
  <c r="AN194" i="112"/>
  <c r="AN4" i="112"/>
  <c r="AN7" i="112"/>
  <c r="AN8" i="112" s="1"/>
  <c r="AN35" i="112"/>
  <c r="AN59" i="112"/>
  <c r="AN76" i="112"/>
  <c r="AN122" i="112"/>
  <c r="AN139" i="112"/>
  <c r="AN259" i="112"/>
  <c r="AN278" i="112"/>
  <c r="AN297" i="112"/>
  <c r="AN333" i="112"/>
  <c r="AN363" i="112"/>
  <c r="AN18" i="112"/>
  <c r="AN11" i="112"/>
  <c r="AN15" i="112"/>
  <c r="AN50" i="112"/>
  <c r="AN69" i="112"/>
  <c r="AN383" i="112"/>
  <c r="AN416" i="112"/>
  <c r="AN20" i="112"/>
  <c r="AN29" i="112"/>
  <c r="AN52" i="112"/>
  <c r="AN71" i="112"/>
  <c r="AN83" i="112"/>
  <c r="AN95" i="112"/>
  <c r="AN105" i="112"/>
  <c r="AN202" i="112"/>
  <c r="AN358" i="112"/>
  <c r="AN408" i="112"/>
  <c r="AN3" i="112"/>
  <c r="AN23" i="112"/>
  <c r="AN42" i="112"/>
  <c r="AN80" i="112"/>
  <c r="AN89" i="112"/>
  <c r="AN191" i="112"/>
  <c r="AN225" i="112"/>
  <c r="AN241" i="112"/>
  <c r="AN253" i="112"/>
  <c r="AN256" i="112"/>
  <c r="AN279" i="112"/>
  <c r="AN301" i="112"/>
  <c r="AN304" i="112"/>
  <c r="AN318" i="112"/>
  <c r="AN321" i="112"/>
  <c r="AN337" i="112"/>
  <c r="AN361" i="112"/>
  <c r="AN97" i="112"/>
  <c r="AN104" i="112"/>
  <c r="AN108" i="112"/>
  <c r="AN137" i="112"/>
  <c r="AN147" i="112"/>
  <c r="AN158" i="112"/>
  <c r="AN226" i="112"/>
  <c r="AN342" i="112"/>
  <c r="AN344" i="112"/>
  <c r="AN345" i="112"/>
  <c r="AN343" i="112"/>
  <c r="AD346" i="112"/>
  <c r="AN362" i="112"/>
  <c r="AN370" i="112"/>
  <c r="AN407" i="112"/>
  <c r="AN26" i="112"/>
  <c r="AN64" i="112"/>
  <c r="AN84" i="112"/>
  <c r="AN117" i="112"/>
  <c r="AN143" i="112"/>
  <c r="AN157" i="112"/>
  <c r="AN178" i="112"/>
  <c r="AN182" i="112"/>
  <c r="AN200" i="112"/>
  <c r="AN230" i="112"/>
  <c r="AN245" i="112"/>
  <c r="AN249" i="112"/>
  <c r="AN257" i="112"/>
  <c r="AN260" i="112"/>
  <c r="AN269" i="112"/>
  <c r="AN292" i="112"/>
  <c r="AN357" i="112"/>
  <c r="AN354" i="112"/>
  <c r="AN359" i="112"/>
  <c r="AN364" i="112"/>
  <c r="AN374" i="112"/>
  <c r="AN378" i="112"/>
  <c r="AN377" i="112"/>
  <c r="AN384" i="112"/>
  <c r="AN400" i="112"/>
  <c r="AN405" i="112"/>
  <c r="AN412" i="112"/>
  <c r="AN432" i="112"/>
  <c r="AN240" i="112"/>
  <c r="AN265" i="112"/>
  <c r="AN271" i="112"/>
  <c r="AN286" i="112"/>
  <c r="AN340" i="112"/>
  <c r="AN39" i="112"/>
  <c r="AN9" i="112"/>
  <c r="AN10" i="112" s="1"/>
  <c r="AN16" i="112"/>
  <c r="AN12" i="112"/>
  <c r="AN13" i="112"/>
  <c r="AN36" i="112"/>
  <c r="AN37" i="112"/>
  <c r="AN45" i="112"/>
  <c r="AN47" i="112"/>
  <c r="AN48" i="112" s="1"/>
  <c r="AN49" i="112"/>
  <c r="AN62" i="112"/>
  <c r="AN67" i="112"/>
  <c r="AN73" i="112"/>
  <c r="AN91" i="112"/>
  <c r="AN109" i="112"/>
  <c r="AN115" i="112"/>
  <c r="AN135" i="112"/>
  <c r="AN179" i="112"/>
  <c r="AN185" i="112"/>
  <c r="AN224" i="112"/>
  <c r="AN313" i="112"/>
  <c r="AN399" i="112"/>
  <c r="AN27" i="112"/>
  <c r="AN33" i="112"/>
  <c r="AN43" i="112"/>
  <c r="AN57" i="112"/>
  <c r="AN65" i="112"/>
  <c r="AN75" i="112"/>
  <c r="AN81" i="112"/>
  <c r="AN93" i="112"/>
  <c r="AN98" i="112"/>
  <c r="AN107" i="112"/>
  <c r="AN124" i="112"/>
  <c r="AN148" i="112"/>
  <c r="AN145" i="112"/>
  <c r="AN140" i="112"/>
  <c r="AN167" i="112"/>
  <c r="AN156" i="112"/>
  <c r="AN183" i="112"/>
  <c r="AN190" i="112"/>
  <c r="AN193" i="112"/>
  <c r="AN211" i="112"/>
  <c r="AN251" i="112"/>
  <c r="AN255" i="112"/>
  <c r="AN277" i="112"/>
  <c r="AN276" i="112"/>
  <c r="AN288" i="112"/>
  <c r="AN299" i="112"/>
  <c r="AN303" i="112"/>
  <c r="AN310" i="112"/>
  <c r="AN316" i="112"/>
  <c r="AN332" i="112"/>
  <c r="AN368" i="112"/>
  <c r="AN375" i="112"/>
  <c r="AN77" i="112"/>
  <c r="AN110" i="112"/>
  <c r="AN5" i="112"/>
  <c r="AN21" i="112"/>
  <c r="AN17" i="112"/>
  <c r="AN25" i="112"/>
  <c r="AN28" i="112"/>
  <c r="AN41" i="112"/>
  <c r="AN53" i="112"/>
  <c r="AN55" i="112"/>
  <c r="AN60" i="112"/>
  <c r="AN70" i="112"/>
  <c r="AN79" i="112"/>
  <c r="AN102" i="112"/>
  <c r="AN101" i="112"/>
  <c r="AN113" i="112"/>
  <c r="AN125" i="112"/>
  <c r="AN129" i="112"/>
  <c r="AN134" i="112"/>
  <c r="AN141" i="112"/>
  <c r="AN151" i="112"/>
  <c r="AN155" i="112"/>
  <c r="AN189" i="112"/>
  <c r="AN205" i="112"/>
  <c r="AN209" i="112"/>
  <c r="AN216" i="112"/>
  <c r="AN214" i="112"/>
  <c r="AN233" i="112"/>
  <c r="AN237" i="112"/>
  <c r="AN239" i="112"/>
  <c r="AN250" i="112"/>
  <c r="AN314" i="112"/>
  <c r="AN325" i="112"/>
  <c r="AN338" i="112"/>
  <c r="AN380" i="112"/>
  <c r="AN382" i="112"/>
  <c r="AN394" i="112"/>
  <c r="AN411" i="112"/>
  <c r="AN430" i="112"/>
  <c r="AN270" i="112"/>
  <c r="AN274" i="112"/>
  <c r="AN285" i="112"/>
  <c r="AN305" i="112"/>
  <c r="AN307" i="112"/>
  <c r="AN315" i="112"/>
  <c r="AN328" i="112"/>
  <c r="AN330" i="112"/>
  <c r="AN341" i="112"/>
  <c r="AN379" i="112"/>
  <c r="AN403" i="112"/>
  <c r="AN324" i="112"/>
  <c r="AN336" i="112"/>
  <c r="AN387" i="112"/>
  <c r="AN392" i="112"/>
  <c r="AN415" i="112"/>
  <c r="AN409" i="112"/>
  <c r="AN413" i="112"/>
  <c r="AN431" i="112"/>
  <c r="AN238" i="112"/>
  <c r="AN267" i="112"/>
  <c r="AN282" i="112"/>
  <c r="AN367" i="112"/>
  <c r="AN381" i="112"/>
  <c r="AN421" i="112"/>
  <c r="AN127" i="112"/>
  <c r="AN153" i="112"/>
  <c r="AN146" i="112"/>
  <c r="AN162" i="112"/>
  <c r="AN199" i="112"/>
  <c r="AN258" i="112"/>
  <c r="AN90" i="112"/>
  <c r="AN103" i="112"/>
  <c r="AN121" i="112"/>
  <c r="AN163" i="112"/>
  <c r="AN186" i="112"/>
  <c r="AN223" i="112"/>
  <c r="AN235" i="112"/>
  <c r="AN100" i="112"/>
  <c r="AN177" i="112"/>
  <c r="AN195" i="112"/>
  <c r="AN262" i="112"/>
  <c r="AN280" i="112"/>
  <c r="AN302" i="112"/>
  <c r="AN295" i="112"/>
  <c r="AD351" i="112"/>
  <c r="AN351" i="112"/>
  <c r="AN206" i="112"/>
  <c r="AN212" i="112"/>
  <c r="AN243" i="112"/>
  <c r="AN247" i="112"/>
  <c r="AN284" i="112"/>
  <c r="AN296" i="112"/>
  <c r="AN308" i="112"/>
  <c r="AN319" i="112"/>
  <c r="AN339" i="112"/>
  <c r="AN386" i="112"/>
  <c r="AN347" i="112"/>
  <c r="AD352" i="112"/>
  <c r="AN389" i="112"/>
  <c r="AN406" i="112"/>
  <c r="AN422" i="112"/>
  <c r="AD350" i="112"/>
  <c r="AD356" i="112"/>
  <c r="AN365" i="112"/>
  <c r="AN366" i="112"/>
  <c r="AN376" i="112"/>
  <c r="AN396" i="112"/>
  <c r="AN373" i="112" l="1"/>
  <c r="AN6" i="112"/>
  <c r="AN227" i="112"/>
  <c r="AN425" i="112"/>
  <c r="AN388" i="112"/>
  <c r="AN273" i="112"/>
  <c r="AN244" i="112"/>
  <c r="AN46" i="112"/>
  <c r="AN54" i="112"/>
  <c r="AN210" i="112"/>
  <c r="AN369" i="112"/>
  <c r="AN152" i="112"/>
  <c r="AN181" i="112"/>
  <c r="AN426" i="112" l="1"/>
  <c r="AP116" i="112" l="1"/>
  <c r="AP28" i="94" l="1"/>
  <c r="AO28" i="94"/>
  <c r="AP27" i="94"/>
  <c r="AO27" i="94"/>
  <c r="AP271" i="112" l="1"/>
  <c r="AP92" i="112" l="1"/>
  <c r="AO116" i="112" l="1"/>
  <c r="AO92" i="112"/>
  <c r="AO271" i="112" l="1"/>
  <c r="AP26" i="94"/>
  <c r="AO26" i="94"/>
  <c r="AP25" i="94"/>
  <c r="AO25" i="94"/>
  <c r="AP23" i="94"/>
  <c r="AO23" i="94"/>
  <c r="AP22" i="94"/>
  <c r="AP21" i="94"/>
  <c r="AP20" i="94"/>
  <c r="AO20" i="94"/>
  <c r="AP19" i="94"/>
  <c r="AO19" i="94"/>
  <c r="AP18" i="94"/>
  <c r="AP16" i="94"/>
  <c r="AO16" i="94"/>
  <c r="AP14" i="94"/>
  <c r="AO14" i="94"/>
  <c r="AP13" i="94"/>
  <c r="AP12" i="94"/>
  <c r="AP11" i="94"/>
  <c r="AO11" i="94"/>
  <c r="AP10" i="94"/>
  <c r="AO10" i="94"/>
  <c r="AP9" i="94"/>
  <c r="AP8" i="94"/>
  <c r="AP7" i="94"/>
  <c r="AO7" i="94"/>
  <c r="AP5" i="94"/>
  <c r="AO5" i="94"/>
  <c r="AP3" i="94"/>
  <c r="AO3" i="94"/>
  <c r="AP422" i="112"/>
  <c r="AP423" i="112"/>
  <c r="AP424" i="112"/>
  <c r="AP430" i="112"/>
  <c r="AP431" i="112"/>
  <c r="AP432" i="112"/>
  <c r="AO424" i="112" l="1"/>
  <c r="AO431" i="112"/>
  <c r="AO423" i="112"/>
  <c r="AO432" i="112"/>
  <c r="AO430" i="112"/>
  <c r="AO422" i="112"/>
  <c r="AO18" i="94"/>
  <c r="AO22" i="94"/>
  <c r="AO21" i="94"/>
  <c r="AO9" i="94"/>
  <c r="AO13" i="94"/>
  <c r="AO8" i="94"/>
  <c r="AO12" i="94"/>
  <c r="AN41" i="100"/>
  <c r="W41" i="100"/>
  <c r="W425" i="112" l="1"/>
  <c r="AO41" i="100"/>
  <c r="AO25" i="112" l="1"/>
  <c r="AP25" i="112"/>
  <c r="AO165" i="112"/>
  <c r="AP165" i="112"/>
  <c r="AO194" i="112"/>
  <c r="AP194" i="112"/>
  <c r="AO382" i="112"/>
  <c r="AP382" i="112"/>
  <c r="AP4" i="112"/>
  <c r="AP320" i="112" l="1"/>
  <c r="AP332" i="112"/>
  <c r="AO4" i="112" l="1"/>
  <c r="AN19" i="105"/>
  <c r="AO19" i="105"/>
  <c r="AP196" i="112"/>
  <c r="AP316" i="112"/>
  <c r="AO332" i="112" l="1"/>
  <c r="AO320" i="112"/>
  <c r="W19" i="105" l="1"/>
  <c r="AO196" i="112" l="1"/>
  <c r="AO316" i="112"/>
  <c r="AP421" i="112"/>
  <c r="AP420" i="112"/>
  <c r="AP419" i="112"/>
  <c r="AP418" i="112"/>
  <c r="AP417" i="112"/>
  <c r="AP413" i="112"/>
  <c r="AP415" i="112"/>
  <c r="AP416" i="112"/>
  <c r="AP414" i="112"/>
  <c r="AP410" i="112"/>
  <c r="AP412" i="112"/>
  <c r="AP411" i="112"/>
  <c r="AP409" i="112"/>
  <c r="AP405" i="112"/>
  <c r="AP408" i="112"/>
  <c r="AP407" i="112"/>
  <c r="AP406" i="112"/>
  <c r="AP404" i="112"/>
  <c r="AP403" i="112"/>
  <c r="AP401" i="112"/>
  <c r="AP400" i="112"/>
  <c r="AP402" i="112"/>
  <c r="AP398" i="112"/>
  <c r="AP399" i="112"/>
  <c r="AP397" i="112"/>
  <c r="AP395" i="112"/>
  <c r="AP396" i="112"/>
  <c r="AP390" i="112"/>
  <c r="AP393" i="112"/>
  <c r="AP392" i="112"/>
  <c r="AP394" i="112"/>
  <c r="AP391" i="112"/>
  <c r="AP389" i="112"/>
  <c r="AP387" i="112"/>
  <c r="AP385" i="112"/>
  <c r="AP386" i="112"/>
  <c r="AP383" i="112"/>
  <c r="AP384" i="112"/>
  <c r="AP380" i="112"/>
  <c r="AP381" i="112"/>
  <c r="AP378" i="112"/>
  <c r="AP376" i="112"/>
  <c r="AP377" i="112"/>
  <c r="AP379" i="112"/>
  <c r="AP375" i="112"/>
  <c r="AP374" i="112"/>
  <c r="AP370" i="112"/>
  <c r="AP372" i="112"/>
  <c r="AP371" i="112"/>
  <c r="AP368" i="112"/>
  <c r="AP367" i="112"/>
  <c r="AP366" i="112"/>
  <c r="AP365" i="112"/>
  <c r="AP362" i="112"/>
  <c r="AP364" i="112"/>
  <c r="AP363" i="112"/>
  <c r="AP361" i="112"/>
  <c r="AP360" i="112"/>
  <c r="AP359" i="112"/>
  <c r="AP348" i="112"/>
  <c r="AP358" i="112"/>
  <c r="AP357" i="112"/>
  <c r="AP356" i="112"/>
  <c r="AP355" i="112"/>
  <c r="AP354" i="112"/>
  <c r="AP353" i="112"/>
  <c r="AP352" i="112"/>
  <c r="AP350" i="112"/>
  <c r="AP349" i="112"/>
  <c r="AP344" i="112"/>
  <c r="AP347" i="112"/>
  <c r="AP346" i="112"/>
  <c r="AP351" i="112"/>
  <c r="AP345" i="112"/>
  <c r="AP343" i="112"/>
  <c r="AP342" i="112"/>
  <c r="AP341" i="112"/>
  <c r="AP340" i="112"/>
  <c r="AP339" i="112"/>
  <c r="AP337" i="112"/>
  <c r="AP338" i="112"/>
  <c r="AP336" i="112"/>
  <c r="AP333" i="112"/>
  <c r="AP335" i="112"/>
  <c r="AP329" i="112"/>
  <c r="AP334" i="112"/>
  <c r="AP319" i="112"/>
  <c r="AP331" i="112"/>
  <c r="AP328" i="112"/>
  <c r="AP330" i="112"/>
  <c r="AP327" i="112"/>
  <c r="AP326" i="112"/>
  <c r="AP324" i="112"/>
  <c r="AP322" i="112"/>
  <c r="AP321" i="112"/>
  <c r="AP323" i="112"/>
  <c r="AP325" i="112"/>
  <c r="AP317" i="112"/>
  <c r="AP318" i="112"/>
  <c r="AP314" i="112"/>
  <c r="AP313" i="112"/>
  <c r="AP315" i="112"/>
  <c r="AP308" i="112"/>
  <c r="AP311" i="112"/>
  <c r="AP312" i="112"/>
  <c r="AP310" i="112"/>
  <c r="AP309" i="112"/>
  <c r="AP307" i="112"/>
  <c r="AP306" i="112"/>
  <c r="AP305" i="112"/>
  <c r="AP304" i="112"/>
  <c r="AP303" i="112"/>
  <c r="AP298" i="112"/>
  <c r="AP301" i="112"/>
  <c r="AP300" i="112"/>
  <c r="AP299" i="112"/>
  <c r="AP296" i="112"/>
  <c r="AP302" i="112"/>
  <c r="AP297" i="112"/>
  <c r="AP294" i="112"/>
  <c r="AP295" i="112"/>
  <c r="AP293" i="112"/>
  <c r="AP289" i="112"/>
  <c r="AP290" i="112"/>
  <c r="AP292" i="112"/>
  <c r="AP291" i="112"/>
  <c r="AP287" i="112"/>
  <c r="AP286" i="112"/>
  <c r="AP285" i="112"/>
  <c r="AP288" i="112"/>
  <c r="AP284" i="112"/>
  <c r="AP283" i="112"/>
  <c r="AP279" i="112"/>
  <c r="AP280" i="112"/>
  <c r="AP282" i="112"/>
  <c r="AP278" i="112"/>
  <c r="AP277" i="112"/>
  <c r="AP276" i="112"/>
  <c r="AP275" i="112"/>
  <c r="AP274" i="112"/>
  <c r="AP281" i="112"/>
  <c r="AP272" i="112"/>
  <c r="AP269" i="112"/>
  <c r="AP270" i="112"/>
  <c r="AP268" i="112"/>
  <c r="AP267" i="112"/>
  <c r="AP266" i="112"/>
  <c r="AP264" i="112"/>
  <c r="AP265" i="112"/>
  <c r="AP262" i="112"/>
  <c r="AP263" i="112"/>
  <c r="AP260" i="112"/>
  <c r="AP261" i="112"/>
  <c r="AP259" i="112"/>
  <c r="AP253" i="112"/>
  <c r="AP257" i="112"/>
  <c r="AP258" i="112"/>
  <c r="AP256" i="112"/>
  <c r="AP255" i="112"/>
  <c r="AP254" i="112"/>
  <c r="AP250" i="112"/>
  <c r="AP252" i="112"/>
  <c r="AP249" i="112"/>
  <c r="AP248" i="112"/>
  <c r="AP251" i="112"/>
  <c r="AP247" i="112"/>
  <c r="AP246" i="112"/>
  <c r="AP245" i="112"/>
  <c r="AP243" i="112"/>
  <c r="AP242" i="112"/>
  <c r="AP241" i="112"/>
  <c r="AP240" i="112"/>
  <c r="AP239" i="112"/>
  <c r="AP236" i="112"/>
  <c r="AP238" i="112"/>
  <c r="AP237" i="112"/>
  <c r="AP235" i="112"/>
  <c r="AP234" i="112"/>
  <c r="AP233" i="112"/>
  <c r="AP232" i="112"/>
  <c r="AP231" i="112"/>
  <c r="AP230" i="112"/>
  <c r="AP228" i="112"/>
  <c r="AP226" i="112"/>
  <c r="AP225" i="112"/>
  <c r="AP224" i="112"/>
  <c r="AP222" i="112"/>
  <c r="AP223" i="112"/>
  <c r="AP221" i="112"/>
  <c r="AP219" i="112"/>
  <c r="AP220" i="112"/>
  <c r="AP218" i="112"/>
  <c r="AP217" i="112"/>
  <c r="AP216" i="112"/>
  <c r="AP214" i="112"/>
  <c r="AP215" i="112"/>
  <c r="AP212" i="112"/>
  <c r="AP213" i="112"/>
  <c r="AP211" i="112"/>
  <c r="AP209" i="112"/>
  <c r="AP208" i="112"/>
  <c r="AP207" i="112"/>
  <c r="AP206" i="112"/>
  <c r="AP205" i="112"/>
  <c r="AP204" i="112"/>
  <c r="AP203" i="112"/>
  <c r="AP202" i="112"/>
  <c r="AP201" i="112"/>
  <c r="AP200" i="112"/>
  <c r="AP199" i="112"/>
  <c r="AP198" i="112"/>
  <c r="AP197" i="112"/>
  <c r="AP195" i="112"/>
  <c r="AP193" i="112"/>
  <c r="AP192" i="112"/>
  <c r="AP191" i="112"/>
  <c r="AP190" i="112"/>
  <c r="AP189" i="112"/>
  <c r="AP188" i="112"/>
  <c r="AP186" i="112"/>
  <c r="AP187" i="112"/>
  <c r="AP185" i="112"/>
  <c r="AP184" i="112"/>
  <c r="AP183" i="112"/>
  <c r="AP182" i="112"/>
  <c r="AP180" i="112"/>
  <c r="AP178" i="112"/>
  <c r="AP179" i="112"/>
  <c r="AP176" i="112"/>
  <c r="AP175" i="112"/>
  <c r="AP177" i="112"/>
  <c r="AP174" i="112"/>
  <c r="AP173" i="112"/>
  <c r="AP171" i="112"/>
  <c r="AP172" i="112"/>
  <c r="AP170" i="112"/>
  <c r="AP167" i="112"/>
  <c r="AP169" i="112"/>
  <c r="AP164" i="112"/>
  <c r="AP163" i="112"/>
  <c r="AP162" i="112"/>
  <c r="AP161" i="112"/>
  <c r="AP166" i="112"/>
  <c r="AP168" i="112"/>
  <c r="AP160" i="112"/>
  <c r="AP157" i="112"/>
  <c r="AP159" i="112"/>
  <c r="AP158" i="112"/>
  <c r="AP156" i="112"/>
  <c r="AP155" i="112"/>
  <c r="AP154" i="112"/>
  <c r="AP153" i="112"/>
  <c r="AP131" i="112"/>
  <c r="AP129" i="112"/>
  <c r="AP136" i="112"/>
  <c r="AP149" i="112"/>
  <c r="AP150" i="112"/>
  <c r="AP148" i="112"/>
  <c r="AP141" i="112"/>
  <c r="AP146" i="112"/>
  <c r="AP142" i="112"/>
  <c r="AP147" i="112"/>
  <c r="AP144" i="112"/>
  <c r="AP143" i="112"/>
  <c r="AP139" i="112"/>
  <c r="AP151" i="112"/>
  <c r="AP145" i="112"/>
  <c r="AP137" i="112"/>
  <c r="AP140" i="112"/>
  <c r="AP134" i="112"/>
  <c r="AP138" i="112"/>
  <c r="AP135" i="112"/>
  <c r="AP132" i="112"/>
  <c r="AP133" i="112"/>
  <c r="AP130" i="112"/>
  <c r="AP123" i="112"/>
  <c r="AP118" i="112"/>
  <c r="AP117" i="112"/>
  <c r="AP125" i="112"/>
  <c r="AP110" i="112"/>
  <c r="AP122" i="112"/>
  <c r="AP109" i="112"/>
  <c r="AP113" i="112"/>
  <c r="AP111" i="112"/>
  <c r="AP124" i="112"/>
  <c r="AP128" i="112"/>
  <c r="AP114" i="112"/>
  <c r="AP121" i="112"/>
  <c r="AP126" i="112"/>
  <c r="AP120" i="112"/>
  <c r="AP127" i="112"/>
  <c r="AP108" i="112"/>
  <c r="AP112" i="112"/>
  <c r="AP119" i="112"/>
  <c r="AP115" i="112"/>
  <c r="AP107" i="112"/>
  <c r="AP106" i="112"/>
  <c r="AP105" i="112"/>
  <c r="AP103" i="112"/>
  <c r="AP101" i="112"/>
  <c r="AP102" i="112"/>
  <c r="AP99" i="112"/>
  <c r="AP100" i="112"/>
  <c r="AP98" i="112"/>
  <c r="AP97" i="112"/>
  <c r="AP94" i="112"/>
  <c r="AP96" i="112"/>
  <c r="AP95" i="112"/>
  <c r="AP93" i="112"/>
  <c r="AP88" i="112"/>
  <c r="AP89" i="112"/>
  <c r="AP87" i="112"/>
  <c r="AP90" i="112"/>
  <c r="AP91" i="112"/>
  <c r="AP86" i="112"/>
  <c r="AP84" i="112"/>
  <c r="AP85" i="112"/>
  <c r="AP81" i="112"/>
  <c r="AP82" i="112"/>
  <c r="AP83" i="112"/>
  <c r="AP104" i="112"/>
  <c r="AP80" i="112"/>
  <c r="AP79" i="112"/>
  <c r="AP77" i="112"/>
  <c r="AP78" i="112"/>
  <c r="AP76" i="112"/>
  <c r="AP74" i="112"/>
  <c r="AP73" i="112"/>
  <c r="AP75" i="112"/>
  <c r="AP72" i="112"/>
  <c r="AP71" i="112"/>
  <c r="AP69" i="112"/>
  <c r="AP67" i="112"/>
  <c r="AP68" i="112"/>
  <c r="AP70" i="112"/>
  <c r="AP66" i="112"/>
  <c r="AP65" i="112"/>
  <c r="AP64" i="112"/>
  <c r="AP63" i="112"/>
  <c r="AP62" i="112"/>
  <c r="AP61" i="112"/>
  <c r="AP60" i="112"/>
  <c r="AP59" i="112"/>
  <c r="AP58" i="112"/>
  <c r="AP57" i="112"/>
  <c r="AP56" i="112"/>
  <c r="AP55" i="112"/>
  <c r="AP53" i="112"/>
  <c r="AP52" i="112"/>
  <c r="AP51" i="112"/>
  <c r="AP50" i="112"/>
  <c r="AP49" i="112"/>
  <c r="AP47" i="112"/>
  <c r="AP43" i="112"/>
  <c r="AP41" i="112"/>
  <c r="AP40" i="112"/>
  <c r="AP37" i="112"/>
  <c r="AP38" i="112"/>
  <c r="AP39" i="112"/>
  <c r="AP45" i="112"/>
  <c r="AP42" i="112"/>
  <c r="AP44" i="112"/>
  <c r="AP29" i="112"/>
  <c r="AP30" i="112"/>
  <c r="AP32" i="112"/>
  <c r="AP36" i="112"/>
  <c r="AP35" i="112"/>
  <c r="AP27" i="112"/>
  <c r="AP33" i="112"/>
  <c r="AP34" i="112"/>
  <c r="AP28" i="112"/>
  <c r="AP31" i="112"/>
  <c r="AP12" i="112"/>
  <c r="AP15" i="112"/>
  <c r="AP22" i="112"/>
  <c r="AP13" i="112"/>
  <c r="AP20" i="112"/>
  <c r="AP21" i="112"/>
  <c r="AP16" i="112"/>
  <c r="AP23" i="112"/>
  <c r="AP24" i="112"/>
  <c r="AP14" i="112"/>
  <c r="AP18" i="112"/>
  <c r="AP19" i="112"/>
  <c r="AP17" i="112"/>
  <c r="AP26" i="112"/>
  <c r="AP11" i="112"/>
  <c r="AP9" i="112"/>
  <c r="AP7" i="112"/>
  <c r="AP3" i="112"/>
  <c r="AP5" i="112"/>
  <c r="W10" i="112" l="1"/>
  <c r="W8" i="112"/>
  <c r="AO18" i="112"/>
  <c r="AO248" i="112"/>
  <c r="AO325" i="112"/>
  <c r="AO357" i="112"/>
  <c r="W48" i="112"/>
  <c r="AO84" i="112"/>
  <c r="AO96" i="112"/>
  <c r="AO337" i="112"/>
  <c r="AO195" i="112"/>
  <c r="AO338" i="112"/>
  <c r="AO33" i="112" l="1"/>
  <c r="AO404" i="112"/>
  <c r="AO285" i="112"/>
  <c r="AO265" i="112"/>
  <c r="AO219" i="112"/>
  <c r="AO175" i="112"/>
  <c r="AO411" i="112"/>
  <c r="AO410" i="112"/>
  <c r="AO305" i="112"/>
  <c r="AO353" i="112"/>
  <c r="AO343" i="112"/>
  <c r="AO344" i="112"/>
  <c r="AO282" i="112"/>
  <c r="AO289" i="112"/>
  <c r="AO306" i="112"/>
  <c r="AO326" i="112"/>
  <c r="AO348" i="112"/>
  <c r="AO299" i="112"/>
  <c r="AO256" i="112"/>
  <c r="AO263" i="112"/>
  <c r="AO232" i="112"/>
  <c r="AO208" i="112"/>
  <c r="AO206" i="112"/>
  <c r="AO157" i="112"/>
  <c r="AO160" i="112"/>
  <c r="AO154" i="112"/>
  <c r="AO176" i="112"/>
  <c r="AO78" i="112"/>
  <c r="AO86" i="112"/>
  <c r="AO150" i="112"/>
  <c r="AO124" i="112"/>
  <c r="AO127" i="112"/>
  <c r="AO102" i="112"/>
  <c r="AO82" i="112"/>
  <c r="AO63" i="112"/>
  <c r="AO66" i="112"/>
  <c r="AO67" i="112"/>
  <c r="AO101" i="112"/>
  <c r="AO28" i="112"/>
  <c r="AO36" i="112"/>
  <c r="AO26" i="112"/>
  <c r="AO15" i="112"/>
  <c r="AO17" i="112"/>
  <c r="AO11" i="112"/>
  <c r="AO20" i="112"/>
  <c r="AO40" i="112"/>
  <c r="AO188" i="112"/>
  <c r="AO55" i="112"/>
  <c r="AO284" i="112"/>
  <c r="AO340" i="112"/>
  <c r="AO37" i="112"/>
  <c r="AO7" i="112"/>
  <c r="AO8" i="112" s="1"/>
  <c r="AO235" i="112"/>
  <c r="AO16" i="112"/>
  <c r="AO71" i="112"/>
  <c r="AO309" i="112"/>
  <c r="AO315" i="112"/>
  <c r="AO267" i="112"/>
  <c r="AO24" i="112"/>
  <c r="AO139" i="112"/>
  <c r="AO144" i="112"/>
  <c r="AO3" i="112"/>
  <c r="AO207" i="112"/>
  <c r="AO32" i="112"/>
  <c r="AO391" i="112"/>
  <c r="AO317" i="112"/>
  <c r="AO312" i="112"/>
  <c r="AO359" i="112"/>
  <c r="AO254" i="112"/>
  <c r="AO262" i="112"/>
  <c r="AO192" i="112"/>
  <c r="AO205" i="112"/>
  <c r="AO180" i="112"/>
  <c r="AO135" i="112"/>
  <c r="AO75" i="112"/>
  <c r="AO41" i="112"/>
  <c r="AO80" i="112"/>
  <c r="AO141" i="112"/>
  <c r="AO60" i="112"/>
  <c r="AO257" i="112"/>
  <c r="AO279" i="112"/>
  <c r="AO277" i="112"/>
  <c r="AO27" i="112"/>
  <c r="AO153" i="112"/>
  <c r="AO52" i="112"/>
  <c r="AO185" i="112"/>
  <c r="AO13" i="112"/>
  <c r="AO117" i="112"/>
  <c r="AO179" i="112"/>
  <c r="AO198" i="112"/>
  <c r="AO61" i="112"/>
  <c r="AO93" i="112"/>
  <c r="AO19" i="112"/>
  <c r="AO49" i="112"/>
  <c r="AO218" i="112"/>
  <c r="AO310" i="112"/>
  <c r="AO81" i="112"/>
  <c r="AO245" i="112"/>
  <c r="AO331" i="112"/>
  <c r="AO381" i="112"/>
  <c r="AO126" i="112"/>
  <c r="AO56" i="112"/>
  <c r="AO384" i="112"/>
  <c r="AO401" i="112"/>
  <c r="AO164" i="112"/>
  <c r="AO155" i="112"/>
  <c r="AO345" i="112"/>
  <c r="AO224" i="112"/>
  <c r="AO366" i="112"/>
  <c r="AO397" i="112"/>
  <c r="AO322" i="112"/>
  <c r="AO174" i="112"/>
  <c r="AO51" i="112"/>
  <c r="AO122" i="112"/>
  <c r="AO121" i="112"/>
  <c r="AO260" i="112"/>
  <c r="AO268" i="112"/>
  <c r="AO365" i="112"/>
  <c r="AO335" i="112"/>
  <c r="AO50" i="112"/>
  <c r="AO29" i="112"/>
  <c r="AO252" i="112"/>
  <c r="AO91" i="112"/>
  <c r="AO170" i="112"/>
  <c r="AO336" i="112"/>
  <c r="AO42" i="112"/>
  <c r="AO9" i="112"/>
  <c r="AO10" i="112" s="1"/>
  <c r="AO249" i="112"/>
  <c r="AO57" i="112"/>
  <c r="AO104" i="112"/>
  <c r="AO287" i="112"/>
  <c r="AO129" i="112"/>
  <c r="AO387" i="112"/>
  <c r="AO402" i="112"/>
  <c r="AO328" i="112"/>
  <c r="AO119" i="112"/>
  <c r="AO77" i="112"/>
  <c r="AO333" i="112"/>
  <c r="AO90" i="112"/>
  <c r="AO351" i="112"/>
  <c r="AO363" i="112"/>
  <c r="AO59" i="112"/>
  <c r="AO30" i="112"/>
  <c r="AO398" i="112"/>
  <c r="AO137" i="112"/>
  <c r="AO128" i="112"/>
  <c r="AO294" i="112"/>
  <c r="AO182" i="112"/>
  <c r="AO39" i="112"/>
  <c r="AO352" i="112"/>
  <c r="W54" i="112"/>
  <c r="AO148" i="112"/>
  <c r="AO339" i="112"/>
  <c r="AO31" i="112"/>
  <c r="AO421" i="112"/>
  <c r="AO177" i="112"/>
  <c r="AO64" i="112"/>
  <c r="AO23" i="112"/>
  <c r="AO308" i="112"/>
  <c r="AO393" i="112"/>
  <c r="AO392" i="112"/>
  <c r="AO190" i="112"/>
  <c r="AO45" i="112"/>
  <c r="AO73" i="112"/>
  <c r="AO44" i="112"/>
  <c r="AO5" i="112"/>
  <c r="AO416" i="112"/>
  <c r="AO99" i="112"/>
  <c r="AO89" i="112"/>
  <c r="AO189" i="112"/>
  <c r="AO394" i="112"/>
  <c r="AO301" i="112"/>
  <c r="AO43" i="112"/>
  <c r="AO97" i="112"/>
  <c r="AO100" i="112"/>
  <c r="AO171" i="112"/>
  <c r="AO120" i="112"/>
  <c r="AO22" i="112"/>
  <c r="AO178" i="112"/>
  <c r="AO241" i="112"/>
  <c r="AO321" i="112"/>
  <c r="AO240" i="112"/>
  <c r="AO222" i="112"/>
  <c r="AO304" i="112"/>
  <c r="AO200" i="112"/>
  <c r="AO113" i="112"/>
  <c r="AO118" i="112"/>
  <c r="AO79" i="112"/>
  <c r="AO389" i="112"/>
  <c r="AO347" i="112"/>
  <c r="AO134" i="112"/>
  <c r="AO140" i="112"/>
  <c r="AO239" i="112"/>
  <c r="AO193" i="112"/>
  <c r="AO362" i="112"/>
  <c r="AO105" i="112"/>
  <c r="AO243" i="112"/>
  <c r="AO167" i="112"/>
  <c r="AO225" i="112"/>
  <c r="AO38" i="112"/>
  <c r="AO247" i="112"/>
  <c r="AO87" i="112"/>
  <c r="AO307" i="112"/>
  <c r="AO409" i="112"/>
  <c r="AO209" i="112"/>
  <c r="AO62" i="112"/>
  <c r="AO406" i="112"/>
  <c r="AO213" i="112"/>
  <c r="AO114" i="112"/>
  <c r="AO103" i="112"/>
  <c r="AO85" i="112"/>
  <c r="AO399" i="112"/>
  <c r="AO329" i="112"/>
  <c r="AO216" i="112"/>
  <c r="AO83" i="112"/>
  <c r="AO253" i="112"/>
  <c r="AO199" i="112"/>
  <c r="AO238" i="112"/>
  <c r="AO184" i="112"/>
  <c r="AO390" i="112"/>
  <c r="AO72" i="112"/>
  <c r="AO376" i="112"/>
  <c r="AO275" i="112"/>
  <c r="AO288" i="112"/>
  <c r="AO400" i="112"/>
  <c r="AO266" i="112"/>
  <c r="AO231" i="112"/>
  <c r="AO380" i="112"/>
  <c r="AO143" i="112"/>
  <c r="AO21" i="112"/>
  <c r="AO107" i="112"/>
  <c r="AO109" i="112"/>
  <c r="AO147" i="112"/>
  <c r="AO236" i="112"/>
  <c r="AO270" i="112"/>
  <c r="AO95" i="112"/>
  <c r="AO323" i="112"/>
  <c r="AO34" i="112"/>
  <c r="AO156" i="112"/>
  <c r="AO74" i="112"/>
  <c r="AO132" i="112"/>
  <c r="W181" i="112"/>
  <c r="AO334" i="112"/>
  <c r="AO88" i="112"/>
  <c r="AO47" i="112"/>
  <c r="AO48" i="112" s="1"/>
  <c r="AO385" i="112"/>
  <c r="AO276" i="112"/>
  <c r="AO133" i="112"/>
  <c r="AO94" i="112"/>
  <c r="AO161" i="112"/>
  <c r="AO163" i="112"/>
  <c r="AO296" i="112"/>
  <c r="AO110" i="112"/>
  <c r="AO342" i="112"/>
  <c r="AO292" i="112"/>
  <c r="AO255" i="112"/>
  <c r="AO53" i="112"/>
  <c r="AO172" i="112"/>
  <c r="AO261" i="112"/>
  <c r="AO58" i="112"/>
  <c r="AO300" i="112"/>
  <c r="AO330" i="112"/>
  <c r="AO361" i="112"/>
  <c r="AO69" i="112"/>
  <c r="AO346" i="112"/>
  <c r="AO420" i="112"/>
  <c r="AO220" i="112"/>
  <c r="AO146" i="112"/>
  <c r="AO214" i="112"/>
  <c r="AO130" i="112"/>
  <c r="AO68" i="112"/>
  <c r="W244" i="112"/>
  <c r="AO278" i="112"/>
  <c r="AO379" i="112"/>
  <c r="AO233" i="112"/>
  <c r="AO197" i="112"/>
  <c r="AO355" i="112"/>
  <c r="AO386" i="112"/>
  <c r="AO136" i="112"/>
  <c r="AO131" i="112"/>
  <c r="AO65" i="112"/>
  <c r="AO417" i="112"/>
  <c r="AO396" i="112"/>
  <c r="AO230" i="112"/>
  <c r="AO35" i="112"/>
  <c r="AO419" i="112"/>
  <c r="AO408" i="112"/>
  <c r="AO407" i="112"/>
  <c r="AO414" i="112"/>
  <c r="AO415" i="112"/>
  <c r="AO405" i="112"/>
  <c r="AO418" i="112"/>
  <c r="AO413" i="112"/>
  <c r="AO412" i="112"/>
  <c r="AO403" i="112"/>
  <c r="AO395" i="112"/>
  <c r="AO375" i="112"/>
  <c r="AO383" i="112"/>
  <c r="AO378" i="112"/>
  <c r="AO372" i="112"/>
  <c r="AO367" i="112"/>
  <c r="AO360" i="112"/>
  <c r="AO364" i="112"/>
  <c r="AO368" i="112"/>
  <c r="AO349" i="112"/>
  <c r="AO356" i="112"/>
  <c r="AO358" i="112"/>
  <c r="AO350" i="112"/>
  <c r="AO341" i="112"/>
  <c r="AO354" i="112"/>
  <c r="AO327" i="112"/>
  <c r="AO313" i="112"/>
  <c r="AO314" i="112"/>
  <c r="AO319" i="112"/>
  <c r="AO311" i="112"/>
  <c r="AO297" i="112"/>
  <c r="AO298" i="112"/>
  <c r="AO283" i="112"/>
  <c r="AO291" i="112"/>
  <c r="AO293" i="112"/>
  <c r="AO290" i="112"/>
  <c r="AO318" i="112"/>
  <c r="AO303" i="112"/>
  <c r="AO274" i="112"/>
  <c r="AO280" i="112"/>
  <c r="AO324" i="112"/>
  <c r="AO295" i="112"/>
  <c r="AO302" i="112"/>
  <c r="AO286" i="112"/>
  <c r="W273" i="112"/>
  <c r="AO250" i="112"/>
  <c r="AO264" i="112"/>
  <c r="AO259" i="112"/>
  <c r="AO258" i="112"/>
  <c r="AO269" i="112"/>
  <c r="AO251" i="112"/>
  <c r="AO242" i="112"/>
  <c r="AO237" i="112"/>
  <c r="AO234" i="112"/>
  <c r="AO217" i="112"/>
  <c r="AO215" i="112"/>
  <c r="AO223" i="112"/>
  <c r="AO212" i="112"/>
  <c r="AO221" i="112"/>
  <c r="AO226" i="112"/>
  <c r="AO204" i="112"/>
  <c r="AO203" i="112"/>
  <c r="AO202" i="112"/>
  <c r="W210" i="112"/>
  <c r="AO201" i="112"/>
  <c r="AO183" i="112"/>
  <c r="AO187" i="112"/>
  <c r="AO186" i="112"/>
  <c r="AO191" i="112"/>
  <c r="AO168" i="112"/>
  <c r="AO162" i="112"/>
  <c r="AO169" i="112"/>
  <c r="AO173" i="112"/>
  <c r="AO166" i="112"/>
  <c r="AO158" i="112"/>
  <c r="AO159" i="112"/>
  <c r="AO149" i="112"/>
  <c r="AO151" i="112"/>
  <c r="AO142" i="112"/>
  <c r="AO138" i="112"/>
  <c r="AO145" i="112"/>
  <c r="AO112" i="112"/>
  <c r="AO125" i="112"/>
  <c r="AO111" i="112"/>
  <c r="AO123" i="112"/>
  <c r="AO115" i="112"/>
  <c r="AO108" i="112"/>
  <c r="AO106" i="112"/>
  <c r="AO98" i="112"/>
  <c r="AO76" i="112"/>
  <c r="AO70" i="112"/>
  <c r="W46" i="112"/>
  <c r="AO14" i="112"/>
  <c r="AO12" i="112"/>
  <c r="W6" i="112"/>
  <c r="AO370" i="112"/>
  <c r="AO272" i="112"/>
  <c r="AO246" i="112"/>
  <c r="AO377" i="112"/>
  <c r="AO228" i="112"/>
  <c r="AO229" i="112" s="1"/>
  <c r="W229" i="112"/>
  <c r="W152" i="112"/>
  <c r="AO371" i="112"/>
  <c r="W373" i="112"/>
  <c r="AO374" i="112"/>
  <c r="W388" i="112"/>
  <c r="W369" i="112"/>
  <c r="AO281" i="112"/>
  <c r="W227" i="112"/>
  <c r="AO211" i="112"/>
  <c r="AN10" i="107"/>
  <c r="W426" i="112" l="1"/>
  <c r="AO425" i="112"/>
  <c r="AO152" i="112"/>
  <c r="AO46" i="112"/>
  <c r="AO273" i="112"/>
  <c r="AO244" i="112"/>
  <c r="AO210" i="112"/>
  <c r="AO369" i="112"/>
  <c r="AO6" i="112"/>
  <c r="AO54" i="112"/>
  <c r="AO181" i="112"/>
  <c r="AO373" i="112"/>
  <c r="AO227" i="112"/>
  <c r="AO388" i="112"/>
  <c r="W32" i="108"/>
  <c r="AN16" i="107"/>
  <c r="W8" i="107"/>
  <c r="W20" i="107"/>
  <c r="AO10" i="107"/>
  <c r="W10" i="107"/>
  <c r="AN8" i="107"/>
  <c r="AN34" i="105"/>
  <c r="W26" i="105"/>
  <c r="W34" i="105"/>
  <c r="W15" i="105"/>
  <c r="AN26" i="105"/>
  <c r="W79" i="103"/>
  <c r="AN79" i="103"/>
  <c r="W27" i="103"/>
  <c r="W103" i="103"/>
  <c r="AN30" i="101"/>
  <c r="AO426" i="112" l="1"/>
  <c r="AN17" i="111"/>
  <c r="W17" i="111"/>
  <c r="W6" i="110"/>
  <c r="AN6" i="110"/>
  <c r="W101" i="109"/>
  <c r="AN101" i="109"/>
  <c r="AN91" i="109"/>
  <c r="AN37" i="109"/>
  <c r="W66" i="109"/>
  <c r="W37" i="109"/>
  <c r="AO91" i="109"/>
  <c r="AO101" i="109"/>
  <c r="W91" i="109"/>
  <c r="AO66" i="109"/>
  <c r="AN66" i="109"/>
  <c r="AO26" i="108"/>
  <c r="W26" i="108"/>
  <c r="W33" i="108" s="1"/>
  <c r="AO32" i="108"/>
  <c r="AN26" i="108"/>
  <c r="AN32" i="108"/>
  <c r="AN20" i="107"/>
  <c r="AN21" i="107" s="1"/>
  <c r="AO8" i="107"/>
  <c r="W16" i="107"/>
  <c r="W21" i="107" s="1"/>
  <c r="AO16" i="107"/>
  <c r="AO19" i="106"/>
  <c r="AN19" i="106"/>
  <c r="W19" i="106"/>
  <c r="AO26" i="105"/>
  <c r="AN15" i="105"/>
  <c r="AN35" i="105" s="1"/>
  <c r="AO34" i="105"/>
  <c r="AO15" i="105"/>
  <c r="W35" i="105"/>
  <c r="AO31" i="104"/>
  <c r="AN31" i="104"/>
  <c r="W31" i="104"/>
  <c r="AN27" i="103"/>
  <c r="AN57" i="103"/>
  <c r="AN103" i="103"/>
  <c r="W57" i="103"/>
  <c r="W104" i="103" s="1"/>
  <c r="AO103" i="103"/>
  <c r="AO79" i="103"/>
  <c r="AO27" i="103"/>
  <c r="AO57" i="103"/>
  <c r="W8" i="102"/>
  <c r="AN8" i="102"/>
  <c r="AO8" i="102"/>
  <c r="AN40" i="101"/>
  <c r="AN19" i="101"/>
  <c r="W40" i="101"/>
  <c r="AO30" i="101"/>
  <c r="AO40" i="101"/>
  <c r="W30" i="101"/>
  <c r="W19" i="101"/>
  <c r="AN37" i="100"/>
  <c r="AN19" i="100"/>
  <c r="AN42" i="100" s="1"/>
  <c r="W19" i="100"/>
  <c r="W37" i="100"/>
  <c r="W42" i="100" l="1"/>
  <c r="AN102" i="109"/>
  <c r="AN41" i="101"/>
  <c r="AN33" i="108"/>
  <c r="AN104" i="103"/>
  <c r="AO17" i="111"/>
  <c r="AO6" i="110"/>
  <c r="W102" i="109"/>
  <c r="AO37" i="109"/>
  <c r="AO102" i="109" s="1"/>
  <c r="AO33" i="108"/>
  <c r="AO20" i="107"/>
  <c r="AO21" i="107" s="1"/>
  <c r="AO35" i="105"/>
  <c r="AO104" i="103"/>
  <c r="AO37" i="100"/>
  <c r="W41" i="101"/>
  <c r="AO19" i="101"/>
  <c r="AO41" i="101" s="1"/>
  <c r="AO19" i="100"/>
  <c r="AO42" i="100" l="1"/>
  <c r="AN17" i="94"/>
  <c r="AN6" i="94"/>
  <c r="AG24" i="94"/>
  <c r="X24" i="94"/>
  <c r="P24" i="94"/>
  <c r="G24" i="94"/>
  <c r="AG15" i="94"/>
  <c r="X15" i="94"/>
  <c r="P15" i="94"/>
  <c r="G15" i="94"/>
  <c r="AD31" i="94" l="1"/>
  <c r="AN24" i="94"/>
  <c r="G31" i="94"/>
  <c r="W17" i="94"/>
  <c r="AO17" i="94" s="1"/>
  <c r="M31" i="94"/>
  <c r="X31" i="94"/>
  <c r="W6" i="94"/>
  <c r="AO6" i="94" s="1"/>
  <c r="W4" i="94"/>
  <c r="AN4" i="94"/>
  <c r="W15" i="94"/>
  <c r="AN15" i="94"/>
  <c r="W29" i="94"/>
  <c r="AN29" i="94"/>
  <c r="W24" i="94"/>
  <c r="AO24" i="94" l="1"/>
  <c r="AO4" i="94"/>
  <c r="AO29" i="94"/>
  <c r="AO15" i="94"/>
  <c r="AN30" i="94"/>
  <c r="W30" i="94"/>
  <c r="AO30" i="94" l="1"/>
</calcChain>
</file>

<file path=xl/sharedStrings.xml><?xml version="1.0" encoding="utf-8"?>
<sst xmlns="http://schemas.openxmlformats.org/spreadsheetml/2006/main" count="4022" uniqueCount="752">
  <si>
    <t>Ber-Nr</t>
  </si>
  <si>
    <t>Bereich</t>
  </si>
  <si>
    <t>Prod.-Nr.</t>
  </si>
  <si>
    <t>extern/intern</t>
  </si>
  <si>
    <t>Bezeichnung</t>
  </si>
  <si>
    <t>Bezugsgröße</t>
  </si>
  <si>
    <t>erw. TK</t>
  </si>
  <si>
    <t>erw. TK bw</t>
  </si>
  <si>
    <t>erw. TK buw</t>
  </si>
  <si>
    <t>Stk bw</t>
  </si>
  <si>
    <t>Stk buw</t>
  </si>
  <si>
    <t>erw. TK / Stück</t>
  </si>
  <si>
    <t>Median</t>
  </si>
  <si>
    <t>erw. TK Bezirke</t>
  </si>
  <si>
    <t>Menge Bezirke</t>
  </si>
  <si>
    <t>Mittelwert</t>
  </si>
  <si>
    <t>Rang</t>
  </si>
  <si>
    <t>von</t>
  </si>
  <si>
    <t>Median-faktor</t>
  </si>
  <si>
    <t>Zuweisungs-preis</t>
  </si>
  <si>
    <t>Budget momentan</t>
  </si>
  <si>
    <t>Budgetdiff.-Prognose</t>
  </si>
  <si>
    <t>Stdrd</t>
  </si>
  <si>
    <t>Externes Produkt</t>
  </si>
  <si>
    <t>Ausbildung Praktikum</t>
  </si>
  <si>
    <t>Anzahl aller Auszubildenden und Praktikanten und der dual Studierenden</t>
  </si>
  <si>
    <t>Kat.-Zivilschutz,Nofallv.</t>
  </si>
  <si>
    <t>Anzahl der Einwohner des Bezirkes in Tausend</t>
  </si>
  <si>
    <t>Stdrd Ergebnis</t>
  </si>
  <si>
    <t>Wifö</t>
  </si>
  <si>
    <t>WiFoerd-Wi./-Untern.Berat</t>
  </si>
  <si>
    <t>Anzahl abgeschlossener Maßnahmen</t>
  </si>
  <si>
    <t>Wifö Ergebnis</t>
  </si>
  <si>
    <t>Stapl</t>
  </si>
  <si>
    <t>B-Plan Festsetzung</t>
  </si>
  <si>
    <t>Abgeschlossene Verfahrensschritte</t>
  </si>
  <si>
    <t>B-Plan Frühz. Behördenbet</t>
  </si>
  <si>
    <t>B-Plan Öffentl. Auslegung</t>
  </si>
  <si>
    <t>B-Plan Öffentliche Beteil</t>
  </si>
  <si>
    <t>Denkmalr. GenehmigungsVf</t>
  </si>
  <si>
    <t>Anzahl der Bescheide / schriftliche Entscheidungen / Anzahl der Anhörungen bei denkmalschutzrechtlichen Ordnungsverstößen</t>
  </si>
  <si>
    <t>B-Plan Beteilig. Behörden</t>
  </si>
  <si>
    <t>Plan.rechtliche Bescheide</t>
  </si>
  <si>
    <t>Anzahl der Bescheide, Gebote</t>
  </si>
  <si>
    <t>B-Plan Aufstellung</t>
  </si>
  <si>
    <t>Fachliche Beratung.Stapl.</t>
  </si>
  <si>
    <t>Anzahl der Beratungen</t>
  </si>
  <si>
    <t>Info./Ausk. UD - extern</t>
  </si>
  <si>
    <t>Anzahl der Informationen / Auskünfte</t>
  </si>
  <si>
    <t>Städtebaul. Stellgn./ ext</t>
  </si>
  <si>
    <t>Anzahl der Stellungnahmen</t>
  </si>
  <si>
    <t>Internes Produkt</t>
  </si>
  <si>
    <t>Mitwirk. an überg.Planung</t>
  </si>
  <si>
    <t>Anzahl der schriftlichen Stellungnahmen</t>
  </si>
  <si>
    <t>Städtebauliche Verträge</t>
  </si>
  <si>
    <t>Anzahl der Verträge</t>
  </si>
  <si>
    <t>Städtebauliche Planungen</t>
  </si>
  <si>
    <t>Anzahl der Planungen</t>
  </si>
  <si>
    <t>Verm</t>
  </si>
  <si>
    <t>Ausw. v. Vertragsurkunden</t>
  </si>
  <si>
    <t>gewichtete Anzahl der Auswertungsfälle</t>
  </si>
  <si>
    <t>Verm-Unterlagen Verfolg.</t>
  </si>
  <si>
    <t>berührte Flurstücke (aktuell und historisch)</t>
  </si>
  <si>
    <t>Fortführg. Lieg.schaftsb.</t>
  </si>
  <si>
    <t>Anzahl der Fortführungsnachweis-Nummern des Automatisierten Liegenschaftsbuches</t>
  </si>
  <si>
    <t>Vermessungsleist. f. HV</t>
  </si>
  <si>
    <t>Wert nach Vermessungsgebührenordnung in Euro</t>
  </si>
  <si>
    <t>Mitteil.Gebäudeverm./ e</t>
  </si>
  <si>
    <t>Anzahl der übernommenen Gebäudepunkte (ALKIS)</t>
  </si>
  <si>
    <t>Ausk. Infosystem/ e</t>
  </si>
  <si>
    <t>Wert nach der Vermessungsgebührenordnung in Euro</t>
  </si>
  <si>
    <t>Verm-Grundstücksnummer.</t>
  </si>
  <si>
    <t>Anzahl Grundstücksnummern (aufgehobene, festgesetzte u. zugeordnete, OWI-Verfahren)</t>
  </si>
  <si>
    <t>Übern. Vermessungsschrift</t>
  </si>
  <si>
    <t>Anzahl der Flurstücke alt und neu</t>
  </si>
  <si>
    <t>Liegenschaften-Geo.Inform</t>
  </si>
  <si>
    <t>Anzahl der bearbeiteten Liegenschaften</t>
  </si>
  <si>
    <t>Geodaten</t>
  </si>
  <si>
    <t>Punktwert nach HOAI in 1.000 Euro (Anlage zur HOAI, Nr. 1.5 (Fassung 2009))</t>
  </si>
  <si>
    <t>BWA</t>
  </si>
  <si>
    <t>Abgeschlossenheitsbesch.</t>
  </si>
  <si>
    <t>Anzahl Wohn- bzw. Gewerbeeinheiten und KFZ-Stellplätze</t>
  </si>
  <si>
    <t>Gefahrenabwehr</t>
  </si>
  <si>
    <t>Fallzahlen</t>
  </si>
  <si>
    <t>Maengelbeseitigung</t>
  </si>
  <si>
    <t>Anzahl der Vorgänge</t>
  </si>
  <si>
    <t>Baulasten/extern</t>
  </si>
  <si>
    <t>Anzahl der Baulasten</t>
  </si>
  <si>
    <t>BWA-Buergerberat. Ausk.</t>
  </si>
  <si>
    <t>Brandsicherheitsschau</t>
  </si>
  <si>
    <t>Kontrollen</t>
  </si>
  <si>
    <t>Anzahl der Kontrollen</t>
  </si>
  <si>
    <t>Wid. u. Klageverf. d. BWA</t>
  </si>
  <si>
    <t>Anzahl der eingegangenen Widersprüche, Klagen und Rechtsschutzverfahren</t>
  </si>
  <si>
    <t>Genehmigungen BWA</t>
  </si>
  <si>
    <t>Stadt Ergebnis</t>
  </si>
  <si>
    <t>IntB</t>
  </si>
  <si>
    <t>BENN – Koordination</t>
  </si>
  <si>
    <t>Anzahl der betreuten BENN Standorte</t>
  </si>
  <si>
    <t>IntB Ergebnis</t>
  </si>
  <si>
    <t>QPK</t>
  </si>
  <si>
    <t>Gesundheitsplanung</t>
  </si>
  <si>
    <t>Anzahl der bearbeiteten Aufgabengebiete</t>
  </si>
  <si>
    <t>VT-Suchtberatung</t>
  </si>
  <si>
    <t>Anzahl der Kontakte (analog des Deutschen Kerndatensatzes der Suchtkrankenhilfe in der seit dem 01.01.2007 gültigen Fassung)</t>
  </si>
  <si>
    <t>VT-Zuverdienst-PsychKrank</t>
  </si>
  <si>
    <t>Anzahl der Vereinbarungen mit Nutzerinnen und Nutzern</t>
  </si>
  <si>
    <t>VT-Vers.Psych.Krank. -KBS</t>
  </si>
  <si>
    <t>Angebotsstunde</t>
  </si>
  <si>
    <t>QPK Ergebnis</t>
  </si>
  <si>
    <t>Jug</t>
  </si>
  <si>
    <t>Anzahl der begünstigten jungen Menschen</t>
  </si>
  <si>
    <t>Jug-Beistandschaft</t>
  </si>
  <si>
    <t>Anzahl der geführten Beistandschaften</t>
  </si>
  <si>
    <t>JugArbeit-Öff-Träger(AF1)</t>
  </si>
  <si>
    <t>Leistungsstunde</t>
  </si>
  <si>
    <t>Anzahl der anspruchsberechtigten Personen, die Leistungen erhalten</t>
  </si>
  <si>
    <t>Unterhaltsvorschuss-Jug</t>
  </si>
  <si>
    <t>Anzahl der aktiven Daueraufträge</t>
  </si>
  <si>
    <t>V Kindertagespflege</t>
  </si>
  <si>
    <t>Jug-Mitwirk Fam.gericht</t>
  </si>
  <si>
    <t>Zahl der Stellungnahmen</t>
  </si>
  <si>
    <t>EFB-Psych Fachdiagnostik</t>
  </si>
  <si>
    <t>Anzahl der begünstigten Menschen / Familien / Gruppen</t>
  </si>
  <si>
    <t>Gewährleist EFöB</t>
  </si>
  <si>
    <t>Anzahl der Kinder</t>
  </si>
  <si>
    <t>Bund-Elterngeld</t>
  </si>
  <si>
    <t>Anzahl der Bescheide</t>
  </si>
  <si>
    <t>Integrative EFB Bezirke</t>
  </si>
  <si>
    <t>Anzahl der abgeschlossenen Fälle</t>
  </si>
  <si>
    <t>Jugendberufshilfe</t>
  </si>
  <si>
    <t>V-Sonst.Jugendhilfen</t>
  </si>
  <si>
    <t>Beurkundung d. Jugendamt</t>
  </si>
  <si>
    <t>Anzahl der Beurkundungen</t>
  </si>
  <si>
    <t>Anzahl der anspruchsberechtigten Personen</t>
  </si>
  <si>
    <t>BuT Kita und KTPFL</t>
  </si>
  <si>
    <t>Anzahl der Kinder, die Leistungen erhalten haben</t>
  </si>
  <si>
    <t>R-Vormundsch.Asylbew.-Jug</t>
  </si>
  <si>
    <t>Anzahl der geführten Vormundschaften und Pflegschaften</t>
  </si>
  <si>
    <t>R-Jug.Ausbildungsz.Stegl.</t>
  </si>
  <si>
    <t>Anzahl der vertraglich betreuten Azubis</t>
  </si>
  <si>
    <t>Jugendsozialarbeit</t>
  </si>
  <si>
    <t>Vertragsschluss kom. EFöB</t>
  </si>
  <si>
    <t>V-Kinderschutz-Sozpäd.</t>
  </si>
  <si>
    <t>Anzahl der monatlichen Kinderschutzmeldungen (Erstcheckbögen)</t>
  </si>
  <si>
    <t>Vormundschaften-Jug</t>
  </si>
  <si>
    <t>Anzahl der geführten Amtsvormundschaften und Pflegschaften</t>
  </si>
  <si>
    <t>Jug (T)</t>
  </si>
  <si>
    <t>T-HzE-Gruppen-außerhalb</t>
  </si>
  <si>
    <t>T-HzE-Sozpäd.Indiv-Berlin</t>
  </si>
  <si>
    <t>T-HzE-Tagesgruppen</t>
  </si>
  <si>
    <t>VT-Kindertagesbetreuung</t>
  </si>
  <si>
    <t>T-HzE soz.päd. Fam.hilfe</t>
  </si>
  <si>
    <t>T-HzE-WG-Berlin</t>
  </si>
  <si>
    <t>VT-Jugendgerichtl Verf.</t>
  </si>
  <si>
    <t>T-HzE-Vollzeitpflege</t>
  </si>
  <si>
    <t>T-HzE-Fam-analog-Berlin</t>
  </si>
  <si>
    <t>T-Begl.Umgang</t>
  </si>
  <si>
    <t>T-HzE-Fam.analog-außerh.</t>
  </si>
  <si>
    <t>T-EGH-Jug-Stat.innh.Berl.</t>
  </si>
  <si>
    <t>VT-Jug-Schulsozialarbeit</t>
  </si>
  <si>
    <t>T-HzE-Therap. Leistungen</t>
  </si>
  <si>
    <t>Ehrenamtsstunde</t>
  </si>
  <si>
    <t>T-Teilstat.Eingliedh.-KJH</t>
  </si>
  <si>
    <t>VT-Jug-Sozarbeit-fr.Tr.</t>
  </si>
  <si>
    <t>T-HzE soz.päd.Einzelb-ISE</t>
  </si>
  <si>
    <t>T-HzE-Erziehungsbeistand</t>
  </si>
  <si>
    <t>T-Kindbtr.f.Kd.aus.Brdb.</t>
  </si>
  <si>
    <t>Betreuungsstunden</t>
  </si>
  <si>
    <t>T-Integrative EFB fr. Tr.</t>
  </si>
  <si>
    <t>T-JBH-BO- BV o. kofin</t>
  </si>
  <si>
    <t>VT-JBH-o.i. Kostenübern</t>
  </si>
  <si>
    <t>Teilnehmertage</t>
  </si>
  <si>
    <t>T-HzE-Soz. Gruppenarbeit</t>
  </si>
  <si>
    <t>T-Inobhutnahme</t>
  </si>
  <si>
    <t>T-Fam.hilf-Notsituation</t>
  </si>
  <si>
    <t>T-EGH-Jug-Stat.außh.Berl.</t>
  </si>
  <si>
    <t>T-HzE-WG-außerhalb</t>
  </si>
  <si>
    <t>VT-Org.Vollzeitpfl.</t>
  </si>
  <si>
    <t>T- Unterb.Mutter/Kind</t>
  </si>
  <si>
    <t>T-HzE-Sozpäd-Indiv-außerh</t>
  </si>
  <si>
    <t>VTBetr.v.Berl.K.inBRBHort</t>
  </si>
  <si>
    <t>T-HzE amb. § 27, Abs.2</t>
  </si>
  <si>
    <t>T-HzE-Gruppen-Berlin</t>
  </si>
  <si>
    <t>T-Ambul.Eingliederh.-KJH</t>
  </si>
  <si>
    <t>T-Kindbtr. durch Brdburg</t>
  </si>
  <si>
    <t>VT-JugArbeit-Träger(AF1)</t>
  </si>
  <si>
    <t>Jug (B)</t>
  </si>
  <si>
    <t>T-Kindbtr.v.2 J-GT</t>
  </si>
  <si>
    <t>T-Zusätzl.Förd.v.Kind.soz</t>
  </si>
  <si>
    <t>T-Kindertagespfl 6-8 Kind</t>
  </si>
  <si>
    <t>Anzahl der vertraglich vereinbarten Betreuungsstunden</t>
  </si>
  <si>
    <t>T-Kindertagesp. 9-10 Kind</t>
  </si>
  <si>
    <t>T-Förderung behind.Kinder</t>
  </si>
  <si>
    <t>T-Kindbtr.2-3 J.-HTmE</t>
  </si>
  <si>
    <t>T-Zusätzl.Förd.Kind.n.dt.</t>
  </si>
  <si>
    <t>T-Kindbtr.3J.-Sch.HTmE</t>
  </si>
  <si>
    <t>T-Kindbtr.v.2 J-TZ</t>
  </si>
  <si>
    <t>T-Kindbtr.3J.-Sch.TZ</t>
  </si>
  <si>
    <t>T-Kindbtr.v.2 J-HTmE</t>
  </si>
  <si>
    <t>T-Kindbtr.2-3 J.-GT erw.</t>
  </si>
  <si>
    <t>T-Kindertagespfl 4-5 Kind</t>
  </si>
  <si>
    <t>T-Kindbtr.2-3 J.-TZ</t>
  </si>
  <si>
    <t>T-Kindbtr.2-3 J.-HToE</t>
  </si>
  <si>
    <t>T-Zusätzl.Förd.Beh.Kind.</t>
  </si>
  <si>
    <t>T-Kindbtr.v.2 J-GTerw.</t>
  </si>
  <si>
    <t>T-Kindbtr.2-3 J.-GT</t>
  </si>
  <si>
    <t>T-Kindbtr.3J.-Sch.GTerw.</t>
  </si>
  <si>
    <t>T-Kindertagespfl 1-3 Kind</t>
  </si>
  <si>
    <t>T-Kindbtr.3J.-Sch.GT</t>
  </si>
  <si>
    <t>T-Kindbtr.3J.-Sch.HToE</t>
  </si>
  <si>
    <t>T-Krankenhilfe-Jug</t>
  </si>
  <si>
    <t>Jug Ergebnis</t>
  </si>
  <si>
    <t>Ges</t>
  </si>
  <si>
    <t>Zahnmed. Vorsorgeunters.</t>
  </si>
  <si>
    <t>Anzahl der Untersuchten</t>
  </si>
  <si>
    <t>R-Schwangerschaftsberat.</t>
  </si>
  <si>
    <t>Anzahl der abgeschlossenen Beratungen</t>
  </si>
  <si>
    <t>Zahnmed. Gruppenprophyla.</t>
  </si>
  <si>
    <t>Anzahl der Maßnahmen</t>
  </si>
  <si>
    <t>R-Behandlungspflege-SF</t>
  </si>
  <si>
    <t>Hilfen f. behind. Kinder</t>
  </si>
  <si>
    <t>Ordnungsbeh. Bestattung.</t>
  </si>
  <si>
    <t>Anzahl der Bestattungen</t>
  </si>
  <si>
    <t>Diagn.behinderte Kinder</t>
  </si>
  <si>
    <t>Anzahl der Untersuchungen (1 Kind = 1 Menge)</t>
  </si>
  <si>
    <t>Ges Fachber.,Stat.en,Konz</t>
  </si>
  <si>
    <t>Anzahl der Fachberichte, Statistiken und Konzepte</t>
  </si>
  <si>
    <t>Bedarfsfeststell. HzP Ges</t>
  </si>
  <si>
    <t>Anzahl der mit standardisierter Stellungnahme abgeschlossenen Hilfebedarfsfeststellungsverfahren</t>
  </si>
  <si>
    <t>R-Beratung Partnerschaft</t>
  </si>
  <si>
    <t>Ges-Psych/Sucht Betr/Hilf</t>
  </si>
  <si>
    <t>Anzahl der Erstkontakte im Monat</t>
  </si>
  <si>
    <t>KJPD-Hilfe und Betreuung</t>
  </si>
  <si>
    <t>Trinkwasserschutz</t>
  </si>
  <si>
    <t>Anzahl der pathologischen Befunde(/Berichte)</t>
  </si>
  <si>
    <t>Indiv. Unters. KJGD</t>
  </si>
  <si>
    <t>Anzahl der untersuchten Kinder/Jugendlichen</t>
  </si>
  <si>
    <t>Therap.Vers.Behinderter</t>
  </si>
  <si>
    <t>Anzahl der therapeutischen Versorgungsmaßnahmen</t>
  </si>
  <si>
    <t>Psych/Sucht Gutacht/i-HV</t>
  </si>
  <si>
    <t>Anzahl der gutachterlichen Stellungnahmen</t>
  </si>
  <si>
    <t>Zielgrupp.Unters. KJGD</t>
  </si>
  <si>
    <t>Ges-Psych/Sucht Krise</t>
  </si>
  <si>
    <t>Anzahl der Einsätze</t>
  </si>
  <si>
    <t>Umweltmedizin</t>
  </si>
  <si>
    <t>Anzahl der Fälle</t>
  </si>
  <si>
    <t>Ges.bez.Kinderschutz</t>
  </si>
  <si>
    <t>Beratung/Hilfe f. Behind.</t>
  </si>
  <si>
    <t>Erstkontakt Säuglinge</t>
  </si>
  <si>
    <t>Praev.Gesundh.Beratung</t>
  </si>
  <si>
    <t>Anzahl der sozialpädagogischen Beratungen unabhängig von der Themenvielfalt</t>
  </si>
  <si>
    <t>Hygieneueberwachung</t>
  </si>
  <si>
    <t>Anzahl der protokollierten Begehungen</t>
  </si>
  <si>
    <t>Impfungen</t>
  </si>
  <si>
    <t>Seuchenhygiene Ges</t>
  </si>
  <si>
    <t>Anzahl der seuchenhygienischen Maßnahmen</t>
  </si>
  <si>
    <t>Gutachten Ges - BfB &amp; SpD</t>
  </si>
  <si>
    <t>Anzahl der Gutachten / Stellungnahmen</t>
  </si>
  <si>
    <t>Ges Ergebnis</t>
  </si>
  <si>
    <t>BüA</t>
  </si>
  <si>
    <t>Meldeangelegenheiten</t>
  </si>
  <si>
    <t>Anzahl der An-, Ab- und Ummeldungen</t>
  </si>
  <si>
    <t>Passangelegenheiten</t>
  </si>
  <si>
    <t>Anzahl der bestellten bzw. ausgehändigten Dokumente</t>
  </si>
  <si>
    <t>Berlinpass Erwachsene</t>
  </si>
  <si>
    <t>Anzahl der ausgestellten und verlängerten Berlinpässe</t>
  </si>
  <si>
    <t>Kfz-Zulass.angelegenh.</t>
  </si>
  <si>
    <t>Anzahl der Abmeldungen und Änderungen</t>
  </si>
  <si>
    <t>Führerscheinangelegh.</t>
  </si>
  <si>
    <t>Anzahl der abgeschlossenen Vorgänge</t>
  </si>
  <si>
    <t>Angeleg.Bundeszentralreg.</t>
  </si>
  <si>
    <t>Anzahl der weitergeleiteten Anträge</t>
  </si>
  <si>
    <t>Ext. Melderegauskunft</t>
  </si>
  <si>
    <t>Anzahl der Auskünfte</t>
  </si>
  <si>
    <t>Beglaubigung.d.Bürgeramt</t>
  </si>
  <si>
    <t>Anzahl der Beglaubigungsvermerke</t>
  </si>
  <si>
    <t>Dez.Ausländerangeleg.</t>
  </si>
  <si>
    <t>Anzahl der Erlaubnisse und Titel</t>
  </si>
  <si>
    <t>R-Ord-Bewohnervignetten</t>
  </si>
  <si>
    <t>Anzahl der erteilten Vignetten</t>
  </si>
  <si>
    <t>Beratung d. Bürgeramt</t>
  </si>
  <si>
    <t>Personalausweise</t>
  </si>
  <si>
    <t>Wahl</t>
  </si>
  <si>
    <t>Wahlorganisation</t>
  </si>
  <si>
    <t>Anzahl der wahlrechtlichen Prüfungen</t>
  </si>
  <si>
    <t>Stand</t>
  </si>
  <si>
    <t>Einbürgerung</t>
  </si>
  <si>
    <t>Anzahl der Einbürgerungsbewerber und -bewerberinnen</t>
  </si>
  <si>
    <t>Eheschließ</t>
  </si>
  <si>
    <t>Anzahl der Eheschließungen</t>
  </si>
  <si>
    <t>Prüfung Eheschl.</t>
  </si>
  <si>
    <t>Anzahl der  Anträge</t>
  </si>
  <si>
    <t>Standesamtl Beurkundungen</t>
  </si>
  <si>
    <t>Nacherfassung Einträge</t>
  </si>
  <si>
    <t>Anzahl der nacherfassten Beurkundungen</t>
  </si>
  <si>
    <t>Personenstandsbücher</t>
  </si>
  <si>
    <t>Anzahl der nachträglich ausgestellten Urkunden</t>
  </si>
  <si>
    <t>Wohn</t>
  </si>
  <si>
    <t>Zweckentfremdungsverbot</t>
  </si>
  <si>
    <t>Abgeschlossene Verfahrensfälle</t>
  </si>
  <si>
    <t>Wohnungsbindung</t>
  </si>
  <si>
    <t>Anzahl der bindungsrechtlichen Bescheide/Vorgänge</t>
  </si>
  <si>
    <t>Wohn-WBS,2.Fö,Besch.Eigen</t>
  </si>
  <si>
    <t>Anzahl der Anträge</t>
  </si>
  <si>
    <t>BuT Wohn Verwalt. BKGG</t>
  </si>
  <si>
    <t>Anzahl der Bescheide BuT</t>
  </si>
  <si>
    <t>T-BuT Wohn - Teilhabe</t>
  </si>
  <si>
    <t>Anzahl der Kinder, die Leistungen in einem Monat erhalten haben</t>
  </si>
  <si>
    <t>T-BuT Wohn - Klassenfahrt</t>
  </si>
  <si>
    <t>Anzahl der Kinder / junge Erwachsene, die Leistungen erhalten haben</t>
  </si>
  <si>
    <t>Wohngeld</t>
  </si>
  <si>
    <t>Anzahl der abschließend bearbeiteten Anträge</t>
  </si>
  <si>
    <t>BüD Ergebnis</t>
  </si>
  <si>
    <t>OA</t>
  </si>
  <si>
    <t>Ord-Außendienst-Maßnahmen</t>
  </si>
  <si>
    <t>Präsenzstunden des Allgemeinen Ordnungsdienstes</t>
  </si>
  <si>
    <t>AMS Ordnung</t>
  </si>
  <si>
    <t>Anzahl der erstmalig bearbeiteten Anliegen</t>
  </si>
  <si>
    <t>Maßn.gefaehrl.Tiere</t>
  </si>
  <si>
    <t>Anzahl der Fälle / Beratungen</t>
  </si>
  <si>
    <t>Ueberwachung Q-Normen</t>
  </si>
  <si>
    <t>Ueberwachung Preisrecht</t>
  </si>
  <si>
    <t>VetLeb-Tierseuchenbekämpf</t>
  </si>
  <si>
    <t>Ord-Verkehrsüberwachung</t>
  </si>
  <si>
    <t>Anzahl der von der Bußgeldstelle übermittelten Anzeigen</t>
  </si>
  <si>
    <t>Belast. Verwaltungsverfah</t>
  </si>
  <si>
    <t>VetLeb:Lebensm.Ueberwach.</t>
  </si>
  <si>
    <t>Bewachung (§ 34a GewO)</t>
  </si>
  <si>
    <t>Anzahl der positiven und negativen Bescheide bei der Zulassung eines Betriebes des Bewachergewerbes und bei der Feststellung der Zuverlässigkeit des Bewacherpersonals</t>
  </si>
  <si>
    <t>Tierschutzrechtl.Pruefung</t>
  </si>
  <si>
    <t>VetLeb:Probeentnahmen</t>
  </si>
  <si>
    <t>Anzahl der Proben</t>
  </si>
  <si>
    <t>Gewerbebescheinigungen</t>
  </si>
  <si>
    <t>Anzahl der bescheinigten Anzeigen GewA 1, 2, 3</t>
  </si>
  <si>
    <t>Vetleb-Ueberpruef.Ueberw.</t>
  </si>
  <si>
    <t>Ordnungswidrigkeiten</t>
  </si>
  <si>
    <t>Anzahl der Ordnungswidrigkeiten</t>
  </si>
  <si>
    <t>Gewerbliche Zulassungen</t>
  </si>
  <si>
    <t>Anzahl der Zulassungen</t>
  </si>
  <si>
    <t>OA Ergebnis</t>
  </si>
  <si>
    <t>VHS</t>
  </si>
  <si>
    <t>Lehrveranstaltungen VHS</t>
  </si>
  <si>
    <t>Anzahl der Unterrichtseinheiten (UE) in Zeiteinheiten von 45 Minuten</t>
  </si>
  <si>
    <t>VHS-Integr.maßn.Zuw.</t>
  </si>
  <si>
    <t>Anzahl der durchgeführten Maßnahmen in Zeiteinheiten von 45 Minuten</t>
  </si>
  <si>
    <t>VHS-Mütter/Elternkurse</t>
  </si>
  <si>
    <t>nachtr.Erw.Schulabschluss</t>
  </si>
  <si>
    <t>Anzahl der Teilnehmenden (Schüler)</t>
  </si>
  <si>
    <t>MS</t>
  </si>
  <si>
    <t>Anzahl der Unterrichtseinheiten à 45 Minuten</t>
  </si>
  <si>
    <t>Kult</t>
  </si>
  <si>
    <t>Zuwendungen in Euro</t>
  </si>
  <si>
    <t>Stadtteilgeschichte</t>
  </si>
  <si>
    <t>Angebotsstunden</t>
  </si>
  <si>
    <t>VT-Infrastruktur -Kultur</t>
  </si>
  <si>
    <t>Kulturelle Angebote</t>
  </si>
  <si>
    <t>Angebotsstunden (60 min)</t>
  </si>
  <si>
    <t>Stabi</t>
  </si>
  <si>
    <t>Bibl.-Med.komp.Leseförd</t>
  </si>
  <si>
    <t>Anzahl der Teilnehmer/Innen</t>
  </si>
  <si>
    <t>Bibl.-Beratung, Sachinfo</t>
  </si>
  <si>
    <t>Anzahl der Besuche</t>
  </si>
  <si>
    <t>Bibl.-Medien/Entleihung</t>
  </si>
  <si>
    <t>Anzahl der Entleihungen</t>
  </si>
  <si>
    <t>BiKu Ergebnis</t>
  </si>
  <si>
    <t>Schul</t>
  </si>
  <si>
    <t>Beköstigung</t>
  </si>
  <si>
    <t>Anzahl der bereitgestellten Essensportionen</t>
  </si>
  <si>
    <t>Finanz. f. Privatschulen</t>
  </si>
  <si>
    <t>Anzahl der Schülerinnen und Schüler</t>
  </si>
  <si>
    <t>Angebote JKS</t>
  </si>
  <si>
    <t>Angebotsstunde (60 Minuten)</t>
  </si>
  <si>
    <t>BuT-Schulamt Bezirke</t>
  </si>
  <si>
    <t>Anzahl der Schülerinnen und Schüler mit "berlinpass-BuT" Merkmal B 1, B 2, L</t>
  </si>
  <si>
    <t>Bereitst.Ganztagsschulpl.</t>
  </si>
  <si>
    <t>Hort-fr. Tr. ohne bez IKT</t>
  </si>
  <si>
    <t>Hort-kommunaler Träger</t>
  </si>
  <si>
    <t>VT-Beförd.v.Kind.m.Behind</t>
  </si>
  <si>
    <t>Anzahl der beförderten Schülerinnen und Schüler</t>
  </si>
  <si>
    <t>Raumüberlass Schulsoz-Arb</t>
  </si>
  <si>
    <t>qm</t>
  </si>
  <si>
    <t>T-BuTSchule-Tagesausflüge</t>
  </si>
  <si>
    <t>Anzahl der Schülerinnen und Schüler, welchen Ausflüge finanziert wurden</t>
  </si>
  <si>
    <t>Teilnehmerinnen und Teilnehmer an Veranstaltungen der Gartenarbeitsschule</t>
  </si>
  <si>
    <t>Jugendverkehrsschulen</t>
  </si>
  <si>
    <t>Teilnehmerinnen und Teilnehmer an Veranstaltungen der Jugendverkehrsschule</t>
  </si>
  <si>
    <t>Schulplaetze Grundschule</t>
  </si>
  <si>
    <t>Hort-fr. Tr. mit bez IKT</t>
  </si>
  <si>
    <t>Schulplaetze Gymnasien</t>
  </si>
  <si>
    <t>Bereitstell. Schulpl. ISS</t>
  </si>
  <si>
    <t>Sport</t>
  </si>
  <si>
    <t>Bereitst.v.Sportanlagen</t>
  </si>
  <si>
    <t>Anzahl der bereitgestellten Stunden lt. Belegungsplan</t>
  </si>
  <si>
    <t>Vermietung Sportanlagen</t>
  </si>
  <si>
    <t>Anzahl der bearbeiteten Verträge</t>
  </si>
  <si>
    <t>Org./Vergabe Sportanl.</t>
  </si>
  <si>
    <t>Anzahl der bearbeiteten Anträge</t>
  </si>
  <si>
    <t>Sportanlagen i.Schulen</t>
  </si>
  <si>
    <t>SuS Ergebnis</t>
  </si>
  <si>
    <t>Soz</t>
  </si>
  <si>
    <t>V-stationäre HzP</t>
  </si>
  <si>
    <t>Anzahl der einzelnen Personen, die Leistungen erhalten haben</t>
  </si>
  <si>
    <t>V-ambul./teilstat. HzP</t>
  </si>
  <si>
    <t>Unterhalt - SGB XII</t>
  </si>
  <si>
    <t>Anzahl der Maßnahmen zur Realisierung von Unterhaltsansprüchen (M)</t>
  </si>
  <si>
    <t>Soz-Fuehrg.v.Betreuungen</t>
  </si>
  <si>
    <t>Anzahl der Betreuten</t>
  </si>
  <si>
    <t>Unterbringung Obdachlose</t>
  </si>
  <si>
    <t>Anzahl der Unterbringungen</t>
  </si>
  <si>
    <t>Beratg./Betreu.Senioren</t>
  </si>
  <si>
    <t>Anzahl der beratenen Personen</t>
  </si>
  <si>
    <t>soz.päd.Wohn.losenberatg.</t>
  </si>
  <si>
    <t>Hilfen zur Gesundheit</t>
  </si>
  <si>
    <t>Bedarfsfeststell. HzP Soz</t>
  </si>
  <si>
    <t>Präv. Wohnungserhalt</t>
  </si>
  <si>
    <t>Soz.Arb. zu § 67 SGB XII</t>
  </si>
  <si>
    <t>Berat.+Unterstütz. BetrBh</t>
  </si>
  <si>
    <t>Altenhilfeplanung</t>
  </si>
  <si>
    <t>Anzahl der Einwohner der Generation 60 + in Tsd.</t>
  </si>
  <si>
    <t>Hilfe n. and. Grundlagen</t>
  </si>
  <si>
    <t>Hilfe z.Ueberw.soz.Schw</t>
  </si>
  <si>
    <t>Pflegeleistungen</t>
  </si>
  <si>
    <t>Amtshilfen/Ermittlungen</t>
  </si>
  <si>
    <t>Anzahl der schriftlich erledigten Amtshilfeersuchen</t>
  </si>
  <si>
    <t>Mat.Hilf.Soz-allg.Beratg</t>
  </si>
  <si>
    <t>Anzahl der Beratungen in nichtlaufenden Fällen</t>
  </si>
  <si>
    <t>Mietschulden</t>
  </si>
  <si>
    <t>Anzahl der schriftlichen Bescheide in nicht laufenden Fällen</t>
  </si>
  <si>
    <t>BuT Soz Verwalt. SGBXII</t>
  </si>
  <si>
    <t>Anzahl der Personen, die Leistungen erhalten haben</t>
  </si>
  <si>
    <t>Generatio.spez.Ang.o.SFS</t>
  </si>
  <si>
    <t>Anzahl der Teilnehmer</t>
  </si>
  <si>
    <t>R-soz.Hilfen Dt.im Ausl.</t>
  </si>
  <si>
    <t>Stellungnahm. Betr.behörd</t>
  </si>
  <si>
    <t>Anzahl der vom Bezirk schriftlich abgegebenen Stellungnahmen in Betreuungsverfahren</t>
  </si>
  <si>
    <t>Leistg. Grundsicherung</t>
  </si>
  <si>
    <t>Sozialberichte BetrBehörd</t>
  </si>
  <si>
    <t>Anzahl der vom Bezirk schriftlich gefertigten Sozialberichte gem. § 279 Abs. 2 FamFG</t>
  </si>
  <si>
    <t>AsylbewerberleistungsG</t>
  </si>
  <si>
    <t>gewichtete Fallzahl</t>
  </si>
  <si>
    <t>Org. ehrenamtl. Arbeit</t>
  </si>
  <si>
    <t>Anzahl der ehrenamtlichen Mitarbeiter mit Aufwandsentschädigung</t>
  </si>
  <si>
    <t>Hilfe zum Lebensunterhalt</t>
  </si>
  <si>
    <t>ambul_HzP Quali_Sich</t>
  </si>
  <si>
    <t>Anzahl der dokumentierten Prüfergebnisse (M)</t>
  </si>
  <si>
    <t>Generatio.spez.Ang.in SFS</t>
  </si>
  <si>
    <t>Anzahl der Besucher</t>
  </si>
  <si>
    <t>Kosteneinziehung Soz</t>
  </si>
  <si>
    <t>Anzahl der Maßnahmen der Kosteneinziehung (M)</t>
  </si>
  <si>
    <t>Soz (T)</t>
  </si>
  <si>
    <t>VT-Grundsicherung-HartzIV</t>
  </si>
  <si>
    <t>Anzahl der Bedarfsgemeinschaften</t>
  </si>
  <si>
    <t>T- Amb.Hilfe WG Grad 4</t>
  </si>
  <si>
    <t>T- Amb.HzP Grad 3</t>
  </si>
  <si>
    <t>T- Amb.HzP Grad 4</t>
  </si>
  <si>
    <t>T-HbL nach AsylbLG</t>
  </si>
  <si>
    <t>T- Amb.HzP nichtVers # 3</t>
  </si>
  <si>
    <t>VT-Schuldn.Berat.f.Träger</t>
  </si>
  <si>
    <t>T- Amb.HzP nichtVers # 5</t>
  </si>
  <si>
    <t>T-Hilfen in a.Lebenslagen</t>
  </si>
  <si>
    <t>VT-Angebote f. Obdachlose</t>
  </si>
  <si>
    <t>Anzahl der Nutzer</t>
  </si>
  <si>
    <t>T- Amb.Hilfe WG Grad 2</t>
  </si>
  <si>
    <t>T- Amb.HzP nichtVers # 1</t>
  </si>
  <si>
    <t>VT-soz. Angebote im Kiez</t>
  </si>
  <si>
    <t>T-BuT Soz - Teilhabe</t>
  </si>
  <si>
    <t>T-Hilfe z.Ueberw.-ambul.</t>
  </si>
  <si>
    <t>T- Amb.HzP nichtVers # 2</t>
  </si>
  <si>
    <t>T-BuT Soz - Klassenfahrt</t>
  </si>
  <si>
    <t>Anzahl der Personen, die eine Leistung erhalten haben</t>
  </si>
  <si>
    <t>T- Amb.HzP Grad 1</t>
  </si>
  <si>
    <t>T- Amb.Hilfe WG Grad 3</t>
  </si>
  <si>
    <t>T- Amb.Hilfe WG Grad 5</t>
  </si>
  <si>
    <t>T-Hilfe z.Ueberw.-stat.</t>
  </si>
  <si>
    <t>T- Amb.HzP nichtVers # 4</t>
  </si>
  <si>
    <t>T- Amb.HzP Grad 5</t>
  </si>
  <si>
    <t>T- Amb.HzP Grad 2</t>
  </si>
  <si>
    <t>Soz (E)</t>
  </si>
  <si>
    <t>T-EGH-Stat-korpG-Wohnen</t>
  </si>
  <si>
    <t>T-EGH-ambul-korpG-E-Wohn</t>
  </si>
  <si>
    <t>T-EGH-ambul-seel-WohnVerb</t>
  </si>
  <si>
    <t>T-EGH-ambul-korpG-WG</t>
  </si>
  <si>
    <t>T-EGH-ambul-korpG-sonstHi</t>
  </si>
  <si>
    <t>T-EGH-BFBTS</t>
  </si>
  <si>
    <t>T-EGH-ambul-seel-therapWG</t>
  </si>
  <si>
    <t>T-EGH-ambul-seel-WohnEinz</t>
  </si>
  <si>
    <t>T-EGH-ambul-korpG-Werkst</t>
  </si>
  <si>
    <t>T-EGH-ambul-seel-EinzHilf</t>
  </si>
  <si>
    <t>T-EGH-ambul-korpG-E-Hilf</t>
  </si>
  <si>
    <t>T-EGH-Stat-Seel-Sucht</t>
  </si>
  <si>
    <t>T-EGH-ambul-seel-sonstHil</t>
  </si>
  <si>
    <t>T-EGH-ambul-Budg_f_Arbeit</t>
  </si>
  <si>
    <t>T-EGH-ambul-seel-Werkst.</t>
  </si>
  <si>
    <t>T-EGH-Stat-korpG-JugHeim</t>
  </si>
  <si>
    <t>Anzahl der einzelnen Personen, die Leistungen erhalten</t>
  </si>
  <si>
    <t>T-EGH-ambul-seel-Tagesst.</t>
  </si>
  <si>
    <t>VT-Inkl. Verbundwohnen</t>
  </si>
  <si>
    <t>T-EGH- k/g Eltern-Kind</t>
  </si>
  <si>
    <t>T-EGH-Stat-Seel-Heime</t>
  </si>
  <si>
    <t>T-EGH-stat-korpG-TagbetrD</t>
  </si>
  <si>
    <t>T-EGH-Stat-Seel-Ü-Heime</t>
  </si>
  <si>
    <t>T-EGH-ambul-korpG-Foerdgr</t>
  </si>
  <si>
    <t>Soz (B)</t>
  </si>
  <si>
    <t>T-Krankenhilfe n. SGB XII</t>
  </si>
  <si>
    <t>T- Stat.HzP - Versicherte</t>
  </si>
  <si>
    <t>T-BuT JC - Teilhabe</t>
  </si>
  <si>
    <t>T-Krankenhilfe AsylbLG</t>
  </si>
  <si>
    <t>Anzahl der Personen, für die Zahlungen der Krankenhilfe geleistet wurden</t>
  </si>
  <si>
    <t>T-Hilfen zur Gesundheit</t>
  </si>
  <si>
    <t>T- Stat.HzP -Nichtvers. 2</t>
  </si>
  <si>
    <t>T- Stat.HzP -Nichtvers. 4</t>
  </si>
  <si>
    <t>T- Stat.HzP -Nichtvers. 5</t>
  </si>
  <si>
    <t>T- Stat.HzP -Nichtvers. 3</t>
  </si>
  <si>
    <t>Soz Ergebnis</t>
  </si>
  <si>
    <t>FM</t>
  </si>
  <si>
    <t>Clusterung Liegenschaften</t>
  </si>
  <si>
    <t>Zahl der Flurstücke</t>
  </si>
  <si>
    <t>Grund.Dingl.Rechtsgesch.</t>
  </si>
  <si>
    <t>FM-Finanzvermögen</t>
  </si>
  <si>
    <t>FM Ergebnis</t>
  </si>
  <si>
    <t>UmNat</t>
  </si>
  <si>
    <t>Gewässer Aufs.&amp;Genehmig.</t>
  </si>
  <si>
    <t>Anzahl der erbrachten Leistungen</t>
  </si>
  <si>
    <t>OrdAufg.BodSchutz(Bewert)</t>
  </si>
  <si>
    <t>Anzahl bewerteter Flächen</t>
  </si>
  <si>
    <t>Freiraum-Gruenfl.konzepte</t>
  </si>
  <si>
    <t>Wert der bearbeiteten Leistungen</t>
  </si>
  <si>
    <t>Umweltinfo/EU-Berichterst</t>
  </si>
  <si>
    <t>Anzahl der veröffentlichten  Informationen</t>
  </si>
  <si>
    <t>Ordnungs. Abfall privat G</t>
  </si>
  <si>
    <t>Vollzug Naturschutzrecht</t>
  </si>
  <si>
    <t>Ordnungsaufgaben BImSchG</t>
  </si>
  <si>
    <t>Ordn. Indirekteinleiter</t>
  </si>
  <si>
    <t>Anzahl der geprüften Anlagen und Einleitungen</t>
  </si>
  <si>
    <t>OrdAufg.BodSchutz(Sanier)</t>
  </si>
  <si>
    <t>Anzahl der zu sanierenden Fläche</t>
  </si>
  <si>
    <t>Artenschutzvollzug</t>
  </si>
  <si>
    <t>Anzahl</t>
  </si>
  <si>
    <t>Ausnahmezul-Genehmigung</t>
  </si>
  <si>
    <t>Baumschutz</t>
  </si>
  <si>
    <t>Anzahl der geprüften Anlagen</t>
  </si>
  <si>
    <t>UmNat Ergebnis</t>
  </si>
  <si>
    <t>Tief</t>
  </si>
  <si>
    <t>Mängelbeseitigung Str-TBA</t>
  </si>
  <si>
    <t>Anzahl der erledigten Mängelzettel</t>
  </si>
  <si>
    <t>Leistg.f.Bauherren Senat</t>
  </si>
  <si>
    <t>Verwaltungskosten nach ABau (TEuro)</t>
  </si>
  <si>
    <t>Sondernutzung Straßen</t>
  </si>
  <si>
    <t>Ext.Grundstücksangel.TBA</t>
  </si>
  <si>
    <t>Sondernutzg.öff.Versorg.</t>
  </si>
  <si>
    <t>Überwachung öff. Straßen</t>
  </si>
  <si>
    <t>Tatsächliche monatliche Begehungslänge (km)</t>
  </si>
  <si>
    <t>Gehwegüberfahrten</t>
  </si>
  <si>
    <t>R-Straßenrein.  außerort</t>
  </si>
  <si>
    <t>gereinigte Fläche (in qm)</t>
  </si>
  <si>
    <t>Widmung/Benennung Str.</t>
  </si>
  <si>
    <t>Schadenersatz - Straßen</t>
  </si>
  <si>
    <t>Anzahl unerlaubter Eingriffe und (abgeschlossener) Schadenersatzforderungen</t>
  </si>
  <si>
    <t>TBA-Leistg.f.ext.Bauherr</t>
  </si>
  <si>
    <t>Erschließ.beitr. SGA</t>
  </si>
  <si>
    <t>Anzahl abgeschlossener Teilleistungen</t>
  </si>
  <si>
    <t>HOAI-Leist. Straßenbau</t>
  </si>
  <si>
    <t>HOAI- / AHO-Honorar (Euro)</t>
  </si>
  <si>
    <t>Str.verksbehörd.Anordn.</t>
  </si>
  <si>
    <t>Anzahl der ausgeführten Anordnungen</t>
  </si>
  <si>
    <t>Unterhaltung öff.Straßen</t>
  </si>
  <si>
    <t>tatsächlich bearbeitete, gewichtete Straßenfläche (qm)</t>
  </si>
  <si>
    <t>Grün</t>
  </si>
  <si>
    <t>Urnenbeisetzung</t>
  </si>
  <si>
    <t>Anzahl der Urnenbeisetzungen</t>
  </si>
  <si>
    <t>Erdbestattung</t>
  </si>
  <si>
    <t>Anzahl der Erdbestattungen</t>
  </si>
  <si>
    <t>üblich öff. Grünanl.</t>
  </si>
  <si>
    <t>Pflegefläche in hundert qm übliche Grünanlagen</t>
  </si>
  <si>
    <t>einfach öff. Grünanl.</t>
  </si>
  <si>
    <t>Pflegefläche in hundert qm einfache Grünanlagen</t>
  </si>
  <si>
    <t>Ehrengraeber-Unterhaltung</t>
  </si>
  <si>
    <t>Anzahl der Ehrengräber</t>
  </si>
  <si>
    <t>Opfergraeber-Unterhaltung</t>
  </si>
  <si>
    <t>Pflegefläche (in qm)</t>
  </si>
  <si>
    <t>hochwertig öff. Grünanl.</t>
  </si>
  <si>
    <t>Pflegefläche in hundert qm hochwertige Grünanlagen</t>
  </si>
  <si>
    <t>Gruenpflege Straßenland</t>
  </si>
  <si>
    <t>Pflegefläche in hundert qm</t>
  </si>
  <si>
    <t>HOAI-Lstg. Grün extern</t>
  </si>
  <si>
    <t>HOAI-Wert</t>
  </si>
  <si>
    <t>Kleingartenverwaltung</t>
  </si>
  <si>
    <t>Kleingartenfläche in Tausend qm</t>
  </si>
  <si>
    <t>Trauerfeier auf Friedh.</t>
  </si>
  <si>
    <t>Anzahl der Trauerfeiern, Abschiednahmen, Aufbahrungen</t>
  </si>
  <si>
    <t>Oeffentl.Spiel-/Bewegfl.</t>
  </si>
  <si>
    <t>Pflegefläche in hundert qm der Spiel- und Bewegungsflächen</t>
  </si>
  <si>
    <t>oeffentl. Friedhoefe</t>
  </si>
  <si>
    <t>qm Friedhofsfläche</t>
  </si>
  <si>
    <t>Grundstücksbereitstellung</t>
  </si>
  <si>
    <t>Fläche in hundert qm</t>
  </si>
  <si>
    <t>SV</t>
  </si>
  <si>
    <t>Ord-Verkehrsbeh.Erlaubn.</t>
  </si>
  <si>
    <t>Anzahl der Erlaubnisse / Ausnahmegenehmigungen</t>
  </si>
  <si>
    <t>Strverkehrsb.Anord.einf.</t>
  </si>
  <si>
    <t>Anzahl der Anordnungen bzw. präzisierten Einzelfälle jeweils auf Grund einer gültigen Anordnung im vereinfachten Verfahren (ERNA)</t>
  </si>
  <si>
    <t>Strverkehrsb.Anord.RegelV</t>
  </si>
  <si>
    <t>Anzahl der Anordnungen / abschließenden Bescheide</t>
  </si>
  <si>
    <t>SG Ergebnis</t>
  </si>
  <si>
    <t>Gesamtergebnis</t>
  </si>
  <si>
    <t>Die nachfolgenden drei Produkte werden nicht medianbudgetiert und bleiben deshalb in der Prognose unberücksichtigt:</t>
  </si>
  <si>
    <t>R-Kommunale Märkte</t>
  </si>
  <si>
    <t>Anzahl der Händler je Markt und Markttag</t>
  </si>
  <si>
    <t>R-Parkraumbewirt.-überw.</t>
  </si>
  <si>
    <t>Parkstandüberwachungsstunden in Tausend pro Jahr</t>
  </si>
  <si>
    <t>Sportanlagen m.Nutzungsv.</t>
  </si>
  <si>
    <t>qm der Sportanlage</t>
  </si>
  <si>
    <t>VT- Mobile-JugArbeit(AF2)</t>
  </si>
  <si>
    <t>VT-Berliner Kältehilfe</t>
  </si>
  <si>
    <t>Anzahl der vorgehaltenen Plätze je Nacht</t>
  </si>
  <si>
    <t>SteuD</t>
  </si>
  <si>
    <t>R-GPM BüD</t>
  </si>
  <si>
    <t>Je Politikfeld 1 (in 100 Prozent)</t>
  </si>
  <si>
    <t>Jug-Pflegegeldll.</t>
  </si>
  <si>
    <t>V-Jug-EGH-SGB IX</t>
  </si>
  <si>
    <t>V– Jug-EGH-SGB VIII</t>
  </si>
  <si>
    <t>V-HzE-Inobhutn.</t>
  </si>
  <si>
    <t>T-Jug-EGH-amb.-SGB IX</t>
  </si>
  <si>
    <t>T-Jug-EGH-stat.-SGB IX</t>
  </si>
  <si>
    <t>VT-Jug-Ehrenamt(AF1/2)</t>
  </si>
  <si>
    <t>VT Jug-Erh.-Reisen(AF3)</t>
  </si>
  <si>
    <t>T-JBH-Berufausb-Kostü</t>
  </si>
  <si>
    <t>VHS Sprachintegr Fluechtl</t>
  </si>
  <si>
    <t>Musikschulunterricht</t>
  </si>
  <si>
    <t>Fördz-Hör-Sprach-Lern</t>
  </si>
  <si>
    <t>Fördz schul-k/g.emot.</t>
  </si>
  <si>
    <t>R-Fördz.schul-Sehen</t>
  </si>
  <si>
    <t>T-BuT-Schule Mittag Kl 7</t>
  </si>
  <si>
    <t>Anzahl der bereitgestellten Essensportionen für Schülerinnen und Schüler mit gültigem Berlinpass-BuT ab Klassenstufe 7</t>
  </si>
  <si>
    <t>Schulpl, Lerngr. Neuzug.</t>
  </si>
  <si>
    <t>Schulpl Gem_Schul GS</t>
  </si>
  <si>
    <t>Anzahl der Schülerinnen und Schüler (Grundstufe)</t>
  </si>
  <si>
    <t>Schulpl Gem_Schul Sek</t>
  </si>
  <si>
    <t>Anzahl der Schülerinnen und Schüler (Sekundarstufe)</t>
  </si>
  <si>
    <t>Sozialpäd.PflegF-Beratung</t>
  </si>
  <si>
    <t>Anzahl der individuell beratenen Personen</t>
  </si>
  <si>
    <t>EGH SGB IX Bedarfsermittl</t>
  </si>
  <si>
    <t>Anzahl der mit dem standardisierten Teilhabeinstrument Berlin (TIB) abgeschlossenen Hilfebedarfsermittlungsverfahren</t>
  </si>
  <si>
    <t>EGH-SGB IX Leistungsgew.</t>
  </si>
  <si>
    <t>Anzahl der einzelnen Personen, die Leistungen der Eingliederungshilfe gemäß Teil II SGB IX erhalten haben</t>
  </si>
  <si>
    <t>T- Stat.HzP – o. Grad 2-5</t>
  </si>
  <si>
    <t>T-BuT JC - Fahrten</t>
  </si>
  <si>
    <t>Ordnungs-Aufg. AwSV-Anl.</t>
  </si>
  <si>
    <t>Stellungn. SGA f.HV</t>
  </si>
  <si>
    <t>Str.bäume-Kontrolle</t>
  </si>
  <si>
    <t>Str.bäume-Verkehrssicher.</t>
  </si>
  <si>
    <t>Anzahl der durchgeführten Maßnahmen</t>
  </si>
  <si>
    <t>Str.bäume-B.-Erh./Entw.</t>
  </si>
  <si>
    <t>SteuD Ergebnis</t>
  </si>
  <si>
    <t>VT-Bet._JugArbeit(AF4)</t>
  </si>
  <si>
    <t>Jug (H)</t>
  </si>
  <si>
    <t>T JBH Begleit Wohnform</t>
  </si>
  <si>
    <t>VT-Curric-JugArbeit(AF5)</t>
  </si>
  <si>
    <t>Anzahl der Teilnehmer*innenstunden</t>
  </si>
  <si>
    <t>T-EGH-ambul-korpG-Hilfmit</t>
  </si>
  <si>
    <t>Veränd. Mengen</t>
  </si>
  <si>
    <t>Veränd. Budget</t>
  </si>
  <si>
    <t>Gesamtergebnis Stadtentwicklungsamt</t>
  </si>
  <si>
    <t>BWA Ergebnis</t>
  </si>
  <si>
    <t>Verm Ergebnis</t>
  </si>
  <si>
    <t>Stapl Ergebnis</t>
  </si>
  <si>
    <t>Gesamtergebnis Qualitätsentwicklung, Planung und Koordination des öffentlichen Gesundheitsdienstes</t>
  </si>
  <si>
    <t>IX a</t>
  </si>
  <si>
    <t>IX a Ergebnis - Familienpflege</t>
  </si>
  <si>
    <t>IX b</t>
  </si>
  <si>
    <t>IX b Ergebnis - Inobhutnahme</t>
  </si>
  <si>
    <t>IX c</t>
  </si>
  <si>
    <t>IX c Ergebnis - stationäre HZE</t>
  </si>
  <si>
    <t>IX d</t>
  </si>
  <si>
    <t>IX d Ergebnis - teilstationäre HZE</t>
  </si>
  <si>
    <t>IX e</t>
  </si>
  <si>
    <t>IX e Ergebnis - ambulante HZE</t>
  </si>
  <si>
    <t>IX f</t>
  </si>
  <si>
    <t>IX f Ergebnis - HZE EGH SGB VIII</t>
  </si>
  <si>
    <t>Gesamtergebnis HzE-Produkte</t>
  </si>
  <si>
    <t>Hilfequotient ambulant/stationär</t>
  </si>
  <si>
    <t>Jug (H) Ergebnis</t>
  </si>
  <si>
    <t>Jug (B) Ergebnis</t>
  </si>
  <si>
    <t>Jug (T) Ergebnis</t>
  </si>
  <si>
    <t>Gesamtergebnis Gesundheitsamt</t>
  </si>
  <si>
    <t>BüA Ergebnis</t>
  </si>
  <si>
    <t>Wahl Ergebnis</t>
  </si>
  <si>
    <t>Stand Ergebnis</t>
  </si>
  <si>
    <t>Wohn Ergebnis</t>
  </si>
  <si>
    <t>Gesamtergebnis Amt für Bürgerdienste</t>
  </si>
  <si>
    <t>Gesamtergebnis Ordnungsamt</t>
  </si>
  <si>
    <t>Das nachfolgende Produkt wird nicht medianbudgetiert und bleibt deshalb in der Prognose unberücksichtigt:</t>
  </si>
  <si>
    <t>VHS Ergebnis</t>
  </si>
  <si>
    <t>MS Ergebnis</t>
  </si>
  <si>
    <t>Kult Ergebnis</t>
  </si>
  <si>
    <t>Stabi Ergebnis</t>
  </si>
  <si>
    <t>Gesamtergebnis Amt für Weiterbildung und Kultur</t>
  </si>
  <si>
    <t>Sport Ergebnis</t>
  </si>
  <si>
    <t>Schul Ergebnis</t>
  </si>
  <si>
    <t>Gesamtergebnis Schul- und Sportamt</t>
  </si>
  <si>
    <t>Soz (B) Ergebnis</t>
  </si>
  <si>
    <t>Gesamtergebnis Amt für Soziales</t>
  </si>
  <si>
    <t>Soz (T) Ergebnis</t>
  </si>
  <si>
    <t>Soz (E) Ergebnis</t>
  </si>
  <si>
    <t>Gesamtergebnis Serviceeinheit Facility Management</t>
  </si>
  <si>
    <t>Gesamtergebnis Umwelt- und Naturschutzamt</t>
  </si>
  <si>
    <t>SV Ergebnis</t>
  </si>
  <si>
    <t>Tief Ergebnis</t>
  </si>
  <si>
    <t>Grün Ergebnis</t>
  </si>
  <si>
    <t>Gesamtergebnis Straßen- und Grünflächenamt</t>
  </si>
  <si>
    <t xml:space="preserve">(Berlin </t>
  </si>
  <si>
    <t>VT-Gesundheitsplanung</t>
  </si>
  <si>
    <t>R-Durchführungssteu. QM</t>
  </si>
  <si>
    <t>Anzahl der Quartiersmanagementgebiete</t>
  </si>
  <si>
    <t>AF1-öff.Tr.Famfoerd.Ang</t>
  </si>
  <si>
    <t>T JBH Ambulante Begleit</t>
  </si>
  <si>
    <t>VT-AF1-fr.Tr.Famfoe.Ang</t>
  </si>
  <si>
    <t>VT-AF3 –Sozialraum-FamFoe</t>
  </si>
  <si>
    <t>VT-AF6-Familienbüros</t>
  </si>
  <si>
    <t>Monatlich abgeschlossene Ermittlungs-und Gerichtsverfahren</t>
  </si>
  <si>
    <t>EhrA</t>
  </si>
  <si>
    <t>Freiwilligenagentur</t>
  </si>
  <si>
    <t>Kosten in Tausend Euro</t>
  </si>
  <si>
    <t>bezirks.Förd.Kulturproj.</t>
  </si>
  <si>
    <t>drittfin.Förd.Kulturproj.</t>
  </si>
  <si>
    <t>Gartenarbeitsschulen</t>
  </si>
  <si>
    <t>inf. Bürgerbeteilig</t>
  </si>
  <si>
    <t>Anzahl der Projekte</t>
  </si>
  <si>
    <t>Anzahl der Kontrollen von Straßenbäume</t>
  </si>
  <si>
    <t>EhrA Ergebnis</t>
  </si>
  <si>
    <t>Gesamtergebnis Jugendamt</t>
  </si>
  <si>
    <t>Wahlen am Wahltag landesw</t>
  </si>
  <si>
    <t>Anzahl der Wahl / bzw. Abstimmungsberechtigten</t>
  </si>
  <si>
    <t>T-BuT Soz - Kitafahrt</t>
  </si>
  <si>
    <t>Stapl.Förderungsobjekte</t>
  </si>
  <si>
    <t>Anzahl der Verfahren</t>
  </si>
  <si>
    <t>Desinfektion/Entwesung/e</t>
  </si>
  <si>
    <t>Anzahl der Fälle bzw. Personen</t>
  </si>
  <si>
    <t>Briefwahl landesweit</t>
  </si>
  <si>
    <t>Anzahl der Wahlscheine / Abstimmungsscheine</t>
  </si>
  <si>
    <t>R-OA GefahrenbeG</t>
  </si>
  <si>
    <t>Anzahl der überwachten Betriebsbereiche</t>
  </si>
  <si>
    <t>T-JBH-BO u. BV m.kofin</t>
  </si>
  <si>
    <t>Sport-/Freizeitveranst.</t>
  </si>
  <si>
    <t>Ist-Teilnehmerzahl</t>
  </si>
  <si>
    <t>November 2021</t>
  </si>
  <si>
    <t>Menge 2021-11</t>
  </si>
  <si>
    <t>Dezember zu November</t>
  </si>
  <si>
    <t>Dezember 2021</t>
  </si>
  <si>
    <t>Menge 2021-12</t>
  </si>
  <si>
    <t>Die Differenzprognose der Produkte, bei denen eine 100%ige Basiskorrektur erwartet wird, beträgt im Jugendamt -570.771 € und im Amt für Soziales -798.526 €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</si>
</sst>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0000"/>
    <numFmt numFmtId="166" formatCode="#,##0_ ;[Red]\-#,##0\ "/>
    <numFmt numFmtId="167" formatCode="#,##0.00\)"/>
  </numFmts>
  <fonts count="12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2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3" applyFont="1" applyBorder="1" applyAlignment="1">
      <alignment horizontal="center" vertical="center"/>
    </xf>
    <xf numFmtId="3" fontId="5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4" fontId="5" fillId="0" borderId="0" xfId="3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7" fillId="0" borderId="0" xfId="7"/>
    <xf numFmtId="3" fontId="4" fillId="0" borderId="5" xfId="7" applyNumberFormat="1" applyFont="1" applyFill="1" applyBorder="1" applyAlignment="1">
      <alignment horizontal="center" vertical="center" wrapText="1"/>
    </xf>
    <xf numFmtId="3" fontId="4" fillId="0" borderId="6" xfId="7" applyNumberFormat="1" applyFont="1" applyBorder="1" applyAlignment="1">
      <alignment horizontal="center" vertical="center" wrapText="1"/>
    </xf>
    <xf numFmtId="4" fontId="4" fillId="0" borderId="6" xfId="7" applyNumberFormat="1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1" fillId="0" borderId="0" xfId="7" applyFont="1"/>
    <xf numFmtId="3" fontId="5" fillId="0" borderId="9" xfId="7" applyNumberFormat="1" applyFont="1" applyFill="1" applyBorder="1" applyAlignment="1">
      <alignment vertical="center"/>
    </xf>
    <xf numFmtId="3" fontId="5" fillId="0" borderId="10" xfId="7" applyNumberFormat="1" applyFont="1" applyBorder="1" applyAlignment="1">
      <alignment vertical="center"/>
    </xf>
    <xf numFmtId="4" fontId="5" fillId="0" borderId="10" xfId="7" applyNumberFormat="1" applyFont="1" applyBorder="1" applyAlignment="1">
      <alignment vertical="center"/>
    </xf>
    <xf numFmtId="1" fontId="5" fillId="0" borderId="10" xfId="7" quotePrefix="1" applyNumberFormat="1" applyFont="1" applyBorder="1" applyAlignment="1">
      <alignment vertical="center"/>
    </xf>
    <xf numFmtId="0" fontId="5" fillId="0" borderId="10" xfId="7" quotePrefix="1" applyFont="1" applyBorder="1" applyAlignment="1">
      <alignment vertical="center"/>
    </xf>
    <xf numFmtId="164" fontId="5" fillId="0" borderId="10" xfId="7" applyNumberFormat="1" applyFont="1" applyBorder="1" applyAlignment="1">
      <alignment vertical="center"/>
    </xf>
    <xf numFmtId="3" fontId="5" fillId="0" borderId="11" xfId="7" applyNumberFormat="1" applyFont="1" applyBorder="1" applyAlignment="1">
      <alignment vertical="center"/>
    </xf>
    <xf numFmtId="0" fontId="5" fillId="0" borderId="4" xfId="7" applyFont="1" applyBorder="1" applyAlignment="1">
      <alignment vertical="center"/>
    </xf>
    <xf numFmtId="0" fontId="4" fillId="0" borderId="12" xfId="7" applyNumberFormat="1" applyFont="1" applyBorder="1" applyAlignment="1">
      <alignment vertical="center"/>
    </xf>
    <xf numFmtId="0" fontId="5" fillId="0" borderId="13" xfId="7" applyFont="1" applyBorder="1" applyAlignment="1">
      <alignment horizontal="center" vertical="center"/>
    </xf>
    <xf numFmtId="0" fontId="5" fillId="0" borderId="13" xfId="7" applyFont="1" applyBorder="1" applyAlignment="1">
      <alignment vertical="center"/>
    </xf>
    <xf numFmtId="0" fontId="5" fillId="0" borderId="14" xfId="7" applyFont="1" applyBorder="1" applyAlignment="1">
      <alignment vertical="center"/>
    </xf>
    <xf numFmtId="3" fontId="5" fillId="0" borderId="12" xfId="7" applyNumberFormat="1" applyFont="1" applyBorder="1" applyAlignment="1">
      <alignment vertical="center"/>
    </xf>
    <xf numFmtId="3" fontId="5" fillId="0" borderId="13" xfId="7" applyNumberFormat="1" applyFont="1" applyBorder="1" applyAlignment="1">
      <alignment vertical="center"/>
    </xf>
    <xf numFmtId="4" fontId="5" fillId="0" borderId="13" xfId="7" applyNumberFormat="1" applyFont="1" applyBorder="1" applyAlignment="1">
      <alignment vertical="center"/>
    </xf>
    <xf numFmtId="1" fontId="5" fillId="0" borderId="13" xfId="7" quotePrefix="1" applyNumberFormat="1" applyFont="1" applyBorder="1" applyAlignment="1">
      <alignment vertical="center"/>
    </xf>
    <xf numFmtId="0" fontId="5" fillId="0" borderId="13" xfId="7" quotePrefix="1" applyFont="1" applyBorder="1" applyAlignment="1">
      <alignment vertical="center"/>
    </xf>
    <xf numFmtId="164" fontId="5" fillId="0" borderId="15" xfId="7" applyNumberFormat="1" applyFont="1" applyBorder="1" applyAlignment="1">
      <alignment vertical="center"/>
    </xf>
    <xf numFmtId="3" fontId="4" fillId="0" borderId="11" xfId="7" applyNumberFormat="1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4" fillId="0" borderId="16" xfId="7" applyFont="1" applyBorder="1" applyAlignment="1">
      <alignment vertical="center"/>
    </xf>
    <xf numFmtId="0" fontId="4" fillId="0" borderId="17" xfId="7" applyFont="1" applyBorder="1" applyAlignment="1">
      <alignment horizontal="center" vertical="center"/>
    </xf>
    <xf numFmtId="0" fontId="4" fillId="0" borderId="17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3" fontId="4" fillId="0" borderId="16" xfId="7" applyNumberFormat="1" applyFont="1" applyBorder="1" applyAlignment="1">
      <alignment vertical="center"/>
    </xf>
    <xf numFmtId="3" fontId="4" fillId="0" borderId="17" xfId="7" applyNumberFormat="1" applyFont="1" applyBorder="1" applyAlignment="1">
      <alignment vertical="center"/>
    </xf>
    <xf numFmtId="4" fontId="4" fillId="0" borderId="17" xfId="7" applyNumberFormat="1" applyFont="1" applyBorder="1" applyAlignment="1">
      <alignment vertical="center"/>
    </xf>
    <xf numFmtId="1" fontId="4" fillId="0" borderId="17" xfId="7" quotePrefix="1" applyNumberFormat="1" applyFont="1" applyBorder="1" applyAlignment="1">
      <alignment vertical="center"/>
    </xf>
    <xf numFmtId="0" fontId="4" fillId="0" borderId="17" xfId="7" quotePrefix="1" applyFont="1" applyBorder="1" applyAlignment="1">
      <alignment vertical="center"/>
    </xf>
    <xf numFmtId="164" fontId="4" fillId="0" borderId="17" xfId="7" applyNumberFormat="1" applyFont="1" applyBorder="1" applyAlignment="1">
      <alignment vertical="center"/>
    </xf>
    <xf numFmtId="3" fontId="4" fillId="0" borderId="19" xfId="7" applyNumberFormat="1" applyFont="1" applyBorder="1" applyAlignment="1">
      <alignment vertical="center"/>
    </xf>
    <xf numFmtId="0" fontId="7" fillId="0" borderId="0" xfId="7" applyBorder="1"/>
    <xf numFmtId="3" fontId="5" fillId="0" borderId="5" xfId="7" applyNumberFormat="1" applyFont="1" applyFill="1" applyBorder="1" applyAlignment="1">
      <alignment vertical="center"/>
    </xf>
    <xf numFmtId="3" fontId="5" fillId="0" borderId="6" xfId="7" applyNumberFormat="1" applyFont="1" applyBorder="1" applyAlignment="1">
      <alignment vertical="center"/>
    </xf>
    <xf numFmtId="4" fontId="5" fillId="0" borderId="6" xfId="7" applyNumberFormat="1" applyFont="1" applyBorder="1" applyAlignment="1">
      <alignment vertical="center"/>
    </xf>
    <xf numFmtId="1" fontId="5" fillId="0" borderId="6" xfId="7" quotePrefix="1" applyNumberFormat="1" applyFont="1" applyBorder="1" applyAlignment="1">
      <alignment vertical="center"/>
    </xf>
    <xf numFmtId="0" fontId="5" fillId="0" borderId="6" xfId="7" quotePrefix="1" applyFont="1" applyBorder="1" applyAlignment="1">
      <alignment vertical="center"/>
    </xf>
    <xf numFmtId="164" fontId="5" fillId="0" borderId="6" xfId="7" applyNumberFormat="1" applyFont="1" applyBorder="1" applyAlignment="1">
      <alignment vertical="center"/>
    </xf>
    <xf numFmtId="3" fontId="5" fillId="0" borderId="7" xfId="7" applyNumberFormat="1" applyFont="1" applyBorder="1" applyAlignment="1">
      <alignment vertical="center"/>
    </xf>
    <xf numFmtId="3" fontId="5" fillId="0" borderId="21" xfId="7" applyNumberFormat="1" applyFont="1" applyFill="1" applyBorder="1" applyAlignment="1">
      <alignment vertical="center"/>
    </xf>
    <xf numFmtId="3" fontId="5" fillId="0" borderId="22" xfId="7" applyNumberFormat="1" applyFont="1" applyBorder="1" applyAlignment="1">
      <alignment vertical="center"/>
    </xf>
    <xf numFmtId="4" fontId="5" fillId="0" borderId="22" xfId="7" applyNumberFormat="1" applyFont="1" applyBorder="1" applyAlignment="1">
      <alignment vertical="center"/>
    </xf>
    <xf numFmtId="1" fontId="5" fillId="0" borderId="22" xfId="7" quotePrefix="1" applyNumberFormat="1" applyFont="1" applyBorder="1" applyAlignment="1">
      <alignment vertical="center"/>
    </xf>
    <xf numFmtId="0" fontId="5" fillId="0" borderId="22" xfId="7" quotePrefix="1" applyFont="1" applyBorder="1" applyAlignment="1">
      <alignment vertical="center"/>
    </xf>
    <xf numFmtId="164" fontId="5" fillId="0" borderId="22" xfId="7" applyNumberFormat="1" applyFont="1" applyBorder="1" applyAlignment="1">
      <alignment vertical="center"/>
    </xf>
    <xf numFmtId="3" fontId="5" fillId="0" borderId="19" xfId="7" applyNumberFormat="1" applyFont="1" applyBorder="1" applyAlignment="1">
      <alignment vertical="center"/>
    </xf>
    <xf numFmtId="0" fontId="5" fillId="0" borderId="0" xfId="7" applyFont="1"/>
    <xf numFmtId="166" fontId="5" fillId="0" borderId="10" xfId="9" applyNumberFormat="1" applyFont="1" applyFill="1" applyBorder="1" applyAlignment="1">
      <alignment vertical="center"/>
    </xf>
    <xf numFmtId="166" fontId="5" fillId="0" borderId="10" xfId="9" applyNumberFormat="1" applyFont="1" applyBorder="1" applyAlignment="1">
      <alignment vertical="center"/>
    </xf>
    <xf numFmtId="166" fontId="4" fillId="0" borderId="10" xfId="9" applyNumberFormat="1" applyFont="1" applyBorder="1" applyAlignment="1">
      <alignment vertical="center"/>
    </xf>
    <xf numFmtId="0" fontId="9" fillId="0" borderId="0" xfId="7" applyFont="1" applyBorder="1"/>
    <xf numFmtId="0" fontId="9" fillId="0" borderId="0" xfId="0" applyFont="1"/>
    <xf numFmtId="166" fontId="4" fillId="0" borderId="21" xfId="9" applyNumberFormat="1" applyFont="1" applyBorder="1" applyAlignment="1">
      <alignment vertical="center"/>
    </xf>
    <xf numFmtId="166" fontId="6" fillId="0" borderId="19" xfId="9" applyNumberFormat="1" applyFont="1" applyFill="1" applyBorder="1" applyAlignment="1">
      <alignment vertical="center"/>
    </xf>
    <xf numFmtId="166" fontId="4" fillId="0" borderId="7" xfId="10" applyNumberFormat="1" applyFont="1" applyBorder="1" applyAlignment="1">
      <alignment horizontal="center" vertical="center" wrapText="1"/>
    </xf>
    <xf numFmtId="166" fontId="5" fillId="0" borderId="11" xfId="9" applyNumberFormat="1" applyFont="1" applyFill="1" applyBorder="1" applyAlignment="1">
      <alignment vertical="center"/>
    </xf>
    <xf numFmtId="166" fontId="6" fillId="0" borderId="11" xfId="9" applyNumberFormat="1" applyFont="1" applyFill="1" applyBorder="1" applyAlignment="1">
      <alignment vertical="center"/>
    </xf>
    <xf numFmtId="0" fontId="4" fillId="0" borderId="16" xfId="8" applyFont="1" applyBorder="1" applyAlignment="1">
      <alignment vertical="center"/>
    </xf>
    <xf numFmtId="4" fontId="4" fillId="0" borderId="0" xfId="9" applyNumberFormat="1" applyFont="1" applyBorder="1" applyAlignment="1"/>
    <xf numFmtId="0" fontId="4" fillId="0" borderId="16" xfId="0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3" fontId="5" fillId="0" borderId="24" xfId="7" applyNumberFormat="1" applyFont="1" applyFill="1" applyBorder="1" applyAlignment="1">
      <alignment vertical="center"/>
    </xf>
    <xf numFmtId="3" fontId="5" fillId="0" borderId="25" xfId="7" applyNumberFormat="1" applyFont="1" applyBorder="1" applyAlignment="1">
      <alignment vertical="center"/>
    </xf>
    <xf numFmtId="4" fontId="5" fillId="0" borderId="25" xfId="7" applyNumberFormat="1" applyFont="1" applyBorder="1" applyAlignment="1">
      <alignment vertical="center"/>
    </xf>
    <xf numFmtId="1" fontId="5" fillId="0" borderId="25" xfId="7" quotePrefix="1" applyNumberFormat="1" applyFont="1" applyBorder="1" applyAlignment="1">
      <alignment vertical="center"/>
    </xf>
    <xf numFmtId="0" fontId="5" fillId="0" borderId="25" xfId="7" quotePrefix="1" applyFont="1" applyBorder="1" applyAlignment="1">
      <alignment vertical="center"/>
    </xf>
    <xf numFmtId="164" fontId="5" fillId="0" borderId="25" xfId="7" applyNumberFormat="1" applyFont="1" applyBorder="1" applyAlignment="1">
      <alignment vertical="center"/>
    </xf>
    <xf numFmtId="3" fontId="5" fillId="0" borderId="26" xfId="7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5" fillId="0" borderId="9" xfId="9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4" fillId="0" borderId="12" xfId="2" applyNumberFormat="1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3" fontId="5" fillId="0" borderId="0" xfId="9" applyNumberFormat="1" applyFont="1" applyAlignment="1">
      <alignment vertical="center"/>
    </xf>
    <xf numFmtId="3" fontId="5" fillId="0" borderId="12" xfId="2" applyNumberFormat="1" applyFont="1" applyBorder="1" applyAlignment="1">
      <alignment vertical="center"/>
    </xf>
    <xf numFmtId="3" fontId="5" fillId="0" borderId="13" xfId="2" applyNumberFormat="1" applyFont="1" applyBorder="1" applyAlignment="1">
      <alignment vertical="center"/>
    </xf>
    <xf numFmtId="4" fontId="5" fillId="0" borderId="13" xfId="2" applyNumberFormat="1" applyFont="1" applyBorder="1" applyAlignment="1">
      <alignment vertical="center"/>
    </xf>
    <xf numFmtId="1" fontId="5" fillId="0" borderId="13" xfId="2" quotePrefix="1" applyNumberFormat="1" applyFont="1" applyBorder="1" applyAlignment="1">
      <alignment vertical="center"/>
    </xf>
    <xf numFmtId="0" fontId="5" fillId="0" borderId="13" xfId="2" quotePrefix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4" fontId="5" fillId="0" borderId="10" xfId="2" applyNumberFormat="1" applyFont="1" applyBorder="1" applyAlignment="1">
      <alignment vertical="center"/>
    </xf>
    <xf numFmtId="3" fontId="4" fillId="0" borderId="11" xfId="6" applyNumberFormat="1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0" fontId="3" fillId="0" borderId="0" xfId="2" applyAlignment="1">
      <alignment vertical="center"/>
    </xf>
    <xf numFmtId="0" fontId="2" fillId="0" borderId="0" xfId="9" applyAlignment="1">
      <alignment vertical="center"/>
    </xf>
    <xf numFmtId="0" fontId="5" fillId="0" borderId="14" xfId="2" applyFont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3" fontId="6" fillId="0" borderId="13" xfId="2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3" fontId="4" fillId="0" borderId="16" xfId="2" applyNumberFormat="1" applyFont="1" applyBorder="1" applyAlignment="1">
      <alignment vertical="center"/>
    </xf>
    <xf numFmtId="3" fontId="4" fillId="0" borderId="17" xfId="2" applyNumberFormat="1" applyFont="1" applyBorder="1" applyAlignment="1">
      <alignment vertical="center"/>
    </xf>
    <xf numFmtId="4" fontId="4" fillId="0" borderId="17" xfId="2" applyNumberFormat="1" applyFont="1" applyBorder="1" applyAlignment="1">
      <alignment vertical="center"/>
    </xf>
    <xf numFmtId="1" fontId="4" fillId="0" borderId="17" xfId="2" quotePrefix="1" applyNumberFormat="1" applyFont="1" applyBorder="1" applyAlignment="1">
      <alignment vertical="center"/>
    </xf>
    <xf numFmtId="0" fontId="4" fillId="0" borderId="17" xfId="2" quotePrefix="1" applyFont="1" applyBorder="1" applyAlignment="1">
      <alignment vertical="center"/>
    </xf>
    <xf numFmtId="164" fontId="4" fillId="0" borderId="17" xfId="2" applyNumberFormat="1" applyFont="1" applyBorder="1" applyAlignment="1">
      <alignment vertical="center"/>
    </xf>
    <xf numFmtId="3" fontId="4" fillId="0" borderId="19" xfId="6" applyNumberFormat="1" applyFont="1" applyBorder="1" applyAlignment="1">
      <alignment vertical="center"/>
    </xf>
    <xf numFmtId="3" fontId="4" fillId="0" borderId="19" xfId="2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5" fillId="0" borderId="0" xfId="9" applyFont="1" applyAlignment="1"/>
    <xf numFmtId="0" fontId="4" fillId="0" borderId="0" xfId="1" applyFont="1" applyBorder="1" applyAlignment="1"/>
    <xf numFmtId="0" fontId="5" fillId="0" borderId="0" xfId="9" applyFont="1" applyBorder="1" applyAlignment="1">
      <alignment horizontal="center"/>
    </xf>
    <xf numFmtId="0" fontId="5" fillId="0" borderId="0" xfId="9" applyFont="1" applyBorder="1" applyAlignment="1"/>
    <xf numFmtId="3" fontId="4" fillId="0" borderId="0" xfId="9" applyNumberFormat="1" applyFont="1" applyBorder="1" applyAlignment="1">
      <alignment horizontal="right"/>
    </xf>
    <xf numFmtId="3" fontId="4" fillId="0" borderId="0" xfId="9" applyNumberFormat="1" applyFont="1" applyBorder="1" applyAlignment="1"/>
    <xf numFmtId="167" fontId="4" fillId="0" borderId="0" xfId="9" applyNumberFormat="1" applyFont="1" applyBorder="1" applyAlignment="1">
      <alignment horizontal="left"/>
    </xf>
    <xf numFmtId="0" fontId="4" fillId="0" borderId="0" xfId="9" applyFont="1" applyBorder="1" applyAlignment="1"/>
    <xf numFmtId="4" fontId="5" fillId="0" borderId="0" xfId="9" applyNumberFormat="1" applyFont="1" applyBorder="1" applyAlignment="1"/>
    <xf numFmtId="3" fontId="5" fillId="0" borderId="0" xfId="9" applyNumberFormat="1" applyFont="1" applyBorder="1" applyAlignment="1"/>
    <xf numFmtId="0" fontId="2" fillId="0" borderId="0" xfId="9" applyAlignment="1"/>
    <xf numFmtId="0" fontId="0" fillId="0" borderId="0" xfId="0" applyAlignment="1"/>
    <xf numFmtId="0" fontId="5" fillId="0" borderId="0" xfId="9" applyFont="1" applyAlignment="1">
      <alignment vertical="center"/>
    </xf>
    <xf numFmtId="0" fontId="5" fillId="0" borderId="0" xfId="9" applyFont="1" applyBorder="1" applyAlignment="1">
      <alignment horizontal="center" vertical="center"/>
    </xf>
    <xf numFmtId="4" fontId="5" fillId="0" borderId="0" xfId="9" applyNumberFormat="1" applyFont="1" applyAlignment="1">
      <alignment vertical="center"/>
    </xf>
    <xf numFmtId="0" fontId="5" fillId="0" borderId="0" xfId="12" applyFont="1" applyBorder="1" applyAlignment="1">
      <alignment horizontal="center" vertical="center"/>
    </xf>
    <xf numFmtId="0" fontId="1" fillId="0" borderId="0" xfId="7" applyFont="1" applyAlignment="1">
      <alignment horizontal="center"/>
    </xf>
    <xf numFmtId="3" fontId="5" fillId="0" borderId="10" xfId="12" applyNumberFormat="1" applyFont="1" applyFill="1" applyBorder="1" applyAlignment="1">
      <alignment vertical="center"/>
    </xf>
    <xf numFmtId="3" fontId="5" fillId="0" borderId="10" xfId="12" applyNumberFormat="1" applyFont="1" applyBorder="1" applyAlignment="1">
      <alignment vertical="center"/>
    </xf>
    <xf numFmtId="4" fontId="5" fillId="0" borderId="10" xfId="12" applyNumberFormat="1" applyFont="1" applyBorder="1" applyAlignment="1">
      <alignment vertical="center"/>
    </xf>
    <xf numFmtId="1" fontId="5" fillId="0" borderId="10" xfId="12" quotePrefix="1" applyNumberFormat="1" applyFont="1" applyBorder="1" applyAlignment="1">
      <alignment vertical="center"/>
    </xf>
    <xf numFmtId="0" fontId="5" fillId="0" borderId="10" xfId="12" quotePrefix="1" applyFont="1" applyBorder="1" applyAlignment="1">
      <alignment vertical="center"/>
    </xf>
    <xf numFmtId="164" fontId="5" fillId="0" borderId="10" xfId="12" applyNumberFormat="1" applyFont="1" applyBorder="1" applyAlignment="1">
      <alignment vertical="center"/>
    </xf>
    <xf numFmtId="0" fontId="4" fillId="0" borderId="0" xfId="12" applyFont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/>
    </xf>
    <xf numFmtId="4" fontId="11" fillId="0" borderId="10" xfId="7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4" fillId="0" borderId="16" xfId="8" applyFont="1" applyBorder="1" applyAlignment="1">
      <alignment horizontal="left" vertical="center" wrapText="1"/>
    </xf>
    <xf numFmtId="0" fontId="4" fillId="0" borderId="17" xfId="8" applyFont="1" applyBorder="1" applyAlignment="1">
      <alignment horizontal="left" vertical="center" wrapText="1"/>
    </xf>
  </cellXfs>
  <cellStyles count="13">
    <cellStyle name="Standard" xfId="0" builtinId="0"/>
    <cellStyle name="Standard 2" xfId="1"/>
    <cellStyle name="Standard 2 2" xfId="2"/>
    <cellStyle name="Standard 2 2 2" xfId="5"/>
    <cellStyle name="Standard 2 2 3" xfId="12"/>
    <cellStyle name="Standard 2 3" xfId="11"/>
    <cellStyle name="Standard 3" xfId="6"/>
    <cellStyle name="Standard 3 2" xfId="7"/>
    <cellStyle name="Standard 4" xfId="8"/>
    <cellStyle name="Standard_Produktanalyse 2011-06 Basis" xfId="3"/>
    <cellStyle name="Standard_Produktanalyse 2011-06 Basis 2" xfId="9"/>
    <cellStyle name="Standard_Produktanalyse 2011-08 Basis" xfId="10"/>
    <cellStyle name="Standard_Produktanalyse 2011-12 Basis" xfId="4"/>
  </cellStyles>
  <dxfs count="896"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4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7.21875" style="36" customWidth="1"/>
    <col min="6" max="6" width="36.109375" style="36" hidden="1" customWidth="1"/>
    <col min="7" max="8" width="6.6640625" style="36" customWidth="1"/>
    <col min="9" max="10" width="6.88671875" style="36" hidden="1" customWidth="1"/>
    <col min="11" max="12" width="7.109375" style="36" hidden="1" customWidth="1"/>
    <col min="13" max="14" width="6.6640625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5" width="6.6640625" style="36" customWidth="1"/>
    <col min="26" max="27" width="6.88671875" style="36" hidden="1" customWidth="1"/>
    <col min="28" max="29" width="7.109375" style="36" hidden="1" customWidth="1"/>
    <col min="30" max="31" width="6.6640625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0</v>
      </c>
      <c r="B3" s="11" t="s">
        <v>22</v>
      </c>
      <c r="C3" s="12">
        <v>80146</v>
      </c>
      <c r="D3" s="13" t="s">
        <v>23</v>
      </c>
      <c r="E3" s="14" t="s">
        <v>24</v>
      </c>
      <c r="F3" s="15" t="s">
        <v>25</v>
      </c>
      <c r="G3" s="42">
        <v>1420</v>
      </c>
      <c r="H3" s="43">
        <f>I3+J3</f>
        <v>1961103.4735508433</v>
      </c>
      <c r="I3" s="43">
        <v>1691533.8424303262</v>
      </c>
      <c r="J3" s="43">
        <v>269569.63112051715</v>
      </c>
      <c r="K3" s="44">
        <f>I3/G3</f>
        <v>1191.2210157960044</v>
      </c>
      <c r="L3" s="44">
        <f>J3/G3</f>
        <v>189.83776839473038</v>
      </c>
      <c r="M3" s="44">
        <f>H3/G3</f>
        <v>1381.0587841907347</v>
      </c>
      <c r="N3" s="44">
        <v>1314.8463136892642</v>
      </c>
      <c r="O3" s="43">
        <v>17288013.740829654</v>
      </c>
      <c r="P3" s="43">
        <v>13665</v>
      </c>
      <c r="Q3" s="44">
        <f>O3/P3</f>
        <v>1265.1308994386868</v>
      </c>
      <c r="R3" s="45">
        <v>8</v>
      </c>
      <c r="S3" s="46">
        <v>12</v>
      </c>
      <c r="T3" s="47">
        <f>IF(N3=0,1,MIN(Q3/N3,1))</f>
        <v>0.96218918231509254</v>
      </c>
      <c r="U3" s="44">
        <f>T3*N3</f>
        <v>1265.1308994386868</v>
      </c>
      <c r="V3" s="43">
        <f>IF(U3&lt;0,0,G3*U3)</f>
        <v>1796485.8772029353</v>
      </c>
      <c r="W3" s="48">
        <f>IF(G3=0,-H3*12/12,(V3-H3)*12/12)</f>
        <v>-164617.59634790802</v>
      </c>
      <c r="X3" s="42">
        <v>1306</v>
      </c>
      <c r="Y3" s="43">
        <f>Z3+AA3</f>
        <v>1754720.1367697904</v>
      </c>
      <c r="Z3" s="43">
        <v>1516295.4954067373</v>
      </c>
      <c r="AA3" s="43">
        <v>238424.64136305312</v>
      </c>
      <c r="AB3" s="44">
        <f>Z3/X3</f>
        <v>1161.0225845380837</v>
      </c>
      <c r="AC3" s="44">
        <f>AA3/X3</f>
        <v>182.56098113556899</v>
      </c>
      <c r="AD3" s="44">
        <f>Y3/X3</f>
        <v>1343.5835656736526</v>
      </c>
      <c r="AE3" s="44">
        <v>1384.5416416443395</v>
      </c>
      <c r="AF3" s="43">
        <v>15155234.119754335</v>
      </c>
      <c r="AG3" s="43">
        <v>11730</v>
      </c>
      <c r="AH3" s="44">
        <f>AF3/AG3</f>
        <v>1292.0063188196364</v>
      </c>
      <c r="AI3" s="45">
        <v>6</v>
      </c>
      <c r="AJ3" s="46">
        <v>12</v>
      </c>
      <c r="AK3" s="47">
        <f>IF(AE3=0,1,MIN(AH3/AE3,1))</f>
        <v>0.93316537398268184</v>
      </c>
      <c r="AL3" s="44">
        <f>AK3*AE3</f>
        <v>1292.0063188196364</v>
      </c>
      <c r="AM3" s="43">
        <f>IF(AL3&lt;0,0,X3*AL3)</f>
        <v>1687360.2523784451</v>
      </c>
      <c r="AN3" s="48">
        <f>IF(X3=0,-Y3*12/11,(AM3-Y3)*12/11)</f>
        <v>-73483.510245103986</v>
      </c>
      <c r="AO3" s="90">
        <f>W3-AN3</f>
        <v>-91134.086102804038</v>
      </c>
      <c r="AP3" s="97">
        <f>G3-X3</f>
        <v>114</v>
      </c>
      <c r="AQ3" s="165"/>
      <c r="AR3" s="172"/>
    </row>
    <row r="4" spans="1:44" s="3" customFormat="1" ht="12.75" customHeight="1" outlineLevel="2" x14ac:dyDescent="0.2">
      <c r="A4" s="10">
        <v>0</v>
      </c>
      <c r="B4" s="11" t="s">
        <v>22</v>
      </c>
      <c r="C4" s="12">
        <v>80982</v>
      </c>
      <c r="D4" s="13" t="s">
        <v>23</v>
      </c>
      <c r="E4" s="14" t="s">
        <v>727</v>
      </c>
      <c r="F4" s="15" t="s">
        <v>728</v>
      </c>
      <c r="G4" s="42">
        <v>3</v>
      </c>
      <c r="H4" s="43">
        <f>I4+J4</f>
        <v>14291.864108701977</v>
      </c>
      <c r="I4" s="43">
        <v>12881.676076021247</v>
      </c>
      <c r="J4" s="43">
        <v>1410.1880326807297</v>
      </c>
      <c r="K4" s="44">
        <f>I4/G4</f>
        <v>4293.8920253404158</v>
      </c>
      <c r="L4" s="44">
        <f>J4/G4</f>
        <v>470.06267756024323</v>
      </c>
      <c r="M4" s="44">
        <f>H4/G4</f>
        <v>4763.954702900659</v>
      </c>
      <c r="N4" s="44">
        <v>3232.3478154122181</v>
      </c>
      <c r="O4" s="43">
        <v>505029.89458823588</v>
      </c>
      <c r="P4" s="43">
        <v>164</v>
      </c>
      <c r="Q4" s="44">
        <f>O4/P4</f>
        <v>3079.4505767575361</v>
      </c>
      <c r="R4" s="45">
        <v>7</v>
      </c>
      <c r="S4" s="46">
        <v>9</v>
      </c>
      <c r="T4" s="47">
        <f>IF(N4=0,1,MIN(Q4/N4,1))</f>
        <v>0.95269777654321419</v>
      </c>
      <c r="U4" s="44">
        <f>T4*N4</f>
        <v>3079.4505767575361</v>
      </c>
      <c r="V4" s="43">
        <f>IF(U4&lt;0,0,G4*U4)</f>
        <v>9238.3517302726086</v>
      </c>
      <c r="W4" s="48">
        <f>IF(G4=0,-H4*12/12,(V4-H4)*12/12)</f>
        <v>-5053.5123784293683</v>
      </c>
      <c r="X4" s="42">
        <v>3</v>
      </c>
      <c r="Y4" s="43">
        <f>Z4+AA4</f>
        <v>12950.38083288726</v>
      </c>
      <c r="Z4" s="43">
        <v>11702.462585182342</v>
      </c>
      <c r="AA4" s="43">
        <v>1247.9182477049185</v>
      </c>
      <c r="AB4" s="44">
        <f>Z4/X4</f>
        <v>3900.8208617274472</v>
      </c>
      <c r="AC4" s="44">
        <f>AA4/X4</f>
        <v>415.97274923497281</v>
      </c>
      <c r="AD4" s="44">
        <f>Y4/X4</f>
        <v>4316.7936109624197</v>
      </c>
      <c r="AE4" s="44">
        <v>2059.504118877529</v>
      </c>
      <c r="AF4" s="43">
        <v>502238.43603541492</v>
      </c>
      <c r="AG4" s="43">
        <v>131</v>
      </c>
      <c r="AH4" s="44">
        <f>AF4/AG4</f>
        <v>3833.8811911100374</v>
      </c>
      <c r="AI4" s="45">
        <v>6</v>
      </c>
      <c r="AJ4" s="46">
        <v>8</v>
      </c>
      <c r="AK4" s="47">
        <f>IF(AE4=0,1,MIN(AH4/AE4,1))</f>
        <v>1</v>
      </c>
      <c r="AL4" s="44">
        <f>AK4*AE4</f>
        <v>2059.504118877529</v>
      </c>
      <c r="AM4" s="43">
        <f>IF(AL4&lt;0,0,X4*AL4)</f>
        <v>6178.5123566325874</v>
      </c>
      <c r="AN4" s="48">
        <f>IF(X4=0,-Y4*12/11,(AM4-Y4)*12/11)</f>
        <v>-7387.4928831869156</v>
      </c>
      <c r="AO4" s="90">
        <f>W4-AN4</f>
        <v>2333.9805047575474</v>
      </c>
      <c r="AP4" s="97">
        <f>G4-X4</f>
        <v>0</v>
      </c>
      <c r="AQ4" s="165"/>
      <c r="AR4" s="164"/>
    </row>
    <row r="5" spans="1:44" s="3" customFormat="1" ht="12.75" customHeight="1" outlineLevel="2" x14ac:dyDescent="0.2">
      <c r="A5" s="10">
        <v>0</v>
      </c>
      <c r="B5" s="11" t="s">
        <v>22</v>
      </c>
      <c r="C5" s="12">
        <v>78779</v>
      </c>
      <c r="D5" s="13" t="s">
        <v>23</v>
      </c>
      <c r="E5" s="14" t="s">
        <v>26</v>
      </c>
      <c r="F5" s="15" t="s">
        <v>27</v>
      </c>
      <c r="G5" s="42">
        <v>3708</v>
      </c>
      <c r="H5" s="43">
        <f>I5+J5</f>
        <v>3213448.7792340559</v>
      </c>
      <c r="I5" s="43">
        <v>3070102.6189808189</v>
      </c>
      <c r="J5" s="43">
        <v>143346.16025323706</v>
      </c>
      <c r="K5" s="44">
        <f>I5/G5</f>
        <v>827.9672650973082</v>
      </c>
      <c r="L5" s="44">
        <f>J5/G5</f>
        <v>38.658619270020779</v>
      </c>
      <c r="M5" s="44">
        <f>H5/G5</f>
        <v>866.62588436732904</v>
      </c>
      <c r="N5" s="44">
        <v>1170.8289594583475</v>
      </c>
      <c r="O5" s="43">
        <v>48533105.799098894</v>
      </c>
      <c r="P5" s="43">
        <v>45264</v>
      </c>
      <c r="Q5" s="44">
        <f>O5/P5</f>
        <v>1072.223086759873</v>
      </c>
      <c r="R5" s="45">
        <v>4</v>
      </c>
      <c r="S5" s="46">
        <v>12</v>
      </c>
      <c r="T5" s="47">
        <f>IF(N5=0,1,MIN(Q5/N5,1))</f>
        <v>0.91578114642458808</v>
      </c>
      <c r="U5" s="44">
        <f>T5*N5</f>
        <v>1072.223086759873</v>
      </c>
      <c r="V5" s="43">
        <f>IF(U5&lt;0,0,G5*U5)</f>
        <v>3975803.2057056092</v>
      </c>
      <c r="W5" s="48">
        <f>IF(G5=0,-H5*12/12,(V5-H5)*12/12)</f>
        <v>762354.42647155328</v>
      </c>
      <c r="X5" s="42">
        <v>3399</v>
      </c>
      <c r="Y5" s="43">
        <f>Z5+AA5</f>
        <v>2933009.8868937101</v>
      </c>
      <c r="Z5" s="43">
        <v>2799609.794490152</v>
      </c>
      <c r="AA5" s="43">
        <v>133400.09240355791</v>
      </c>
      <c r="AB5" s="44">
        <f>Z5/X5</f>
        <v>823.65689746694682</v>
      </c>
      <c r="AC5" s="44">
        <f>AA5/X5</f>
        <v>39.246864490602505</v>
      </c>
      <c r="AD5" s="44">
        <f>Y5/X5</f>
        <v>862.90376195754936</v>
      </c>
      <c r="AE5" s="44">
        <v>1059.179827450168</v>
      </c>
      <c r="AF5" s="43">
        <v>41723981.398981452</v>
      </c>
      <c r="AG5" s="43">
        <v>41482</v>
      </c>
      <c r="AH5" s="44">
        <f>AF5/AG5</f>
        <v>1005.8334072364266</v>
      </c>
      <c r="AI5" s="45">
        <v>4</v>
      </c>
      <c r="AJ5" s="46">
        <v>12</v>
      </c>
      <c r="AK5" s="47">
        <f>IF(AE5=0,1,MIN(AH5/AE5,1))</f>
        <v>0.94963421807025383</v>
      </c>
      <c r="AL5" s="44">
        <f>AK5*AE5</f>
        <v>1005.8334072364266</v>
      </c>
      <c r="AM5" s="43">
        <f>IF(AL5&lt;0,0,X5*AL5)</f>
        <v>3418827.751196614</v>
      </c>
      <c r="AN5" s="48">
        <f>IF(X5=0,-Y5*12/11,(AM5-Y5)*12/11)</f>
        <v>529983.12469407695</v>
      </c>
      <c r="AO5" s="90">
        <f>W5-AN5</f>
        <v>232371.30177747633</v>
      </c>
      <c r="AP5" s="97">
        <f>G5-X5</f>
        <v>309</v>
      </c>
      <c r="AQ5" s="165"/>
      <c r="AR5" s="164"/>
    </row>
    <row r="6" spans="1:44" s="3" customFormat="1" ht="17.25" customHeight="1" outlineLevel="1" x14ac:dyDescent="0.2">
      <c r="A6" s="49"/>
      <c r="B6" s="50" t="s">
        <v>28</v>
      </c>
      <c r="C6" s="51"/>
      <c r="D6" s="52"/>
      <c r="E6" s="53"/>
      <c r="F6" s="52"/>
      <c r="G6" s="54"/>
      <c r="H6" s="55"/>
      <c r="I6" s="55"/>
      <c r="J6" s="55"/>
      <c r="K6" s="56"/>
      <c r="L6" s="56"/>
      <c r="M6" s="56"/>
      <c r="N6" s="56"/>
      <c r="O6" s="55"/>
      <c r="P6" s="55"/>
      <c r="Q6" s="56"/>
      <c r="R6" s="57"/>
      <c r="S6" s="58"/>
      <c r="T6" s="59"/>
      <c r="U6" s="44"/>
      <c r="V6" s="44"/>
      <c r="W6" s="60">
        <f>SUBTOTAL(9,W3:W5)</f>
        <v>592683.31774521596</v>
      </c>
      <c r="X6" s="54"/>
      <c r="Y6" s="55"/>
      <c r="Z6" s="55"/>
      <c r="AA6" s="55"/>
      <c r="AB6" s="56"/>
      <c r="AC6" s="56"/>
      <c r="AD6" s="56"/>
      <c r="AE6" s="56"/>
      <c r="AF6" s="55"/>
      <c r="AG6" s="55"/>
      <c r="AH6" s="56"/>
      <c r="AI6" s="57"/>
      <c r="AJ6" s="58"/>
      <c r="AK6" s="59"/>
      <c r="AL6" s="44"/>
      <c r="AM6" s="44"/>
      <c r="AN6" s="60">
        <f>SUBTOTAL(9,AN3:AN5)</f>
        <v>449112.12156578607</v>
      </c>
      <c r="AO6" s="91">
        <f>SUBTOTAL(9,AO3:AO5)</f>
        <v>143571.19617942983</v>
      </c>
      <c r="AP6" s="98">
        <v>9.9999999999999995E-8</v>
      </c>
      <c r="AQ6" s="165"/>
      <c r="AR6" s="164"/>
    </row>
    <row r="7" spans="1:44" s="3" customFormat="1" ht="12.75" customHeight="1" outlineLevel="2" x14ac:dyDescent="0.2">
      <c r="A7" s="10">
        <v>1005</v>
      </c>
      <c r="B7" s="11" t="s">
        <v>616</v>
      </c>
      <c r="C7" s="12">
        <v>81105</v>
      </c>
      <c r="D7" s="13" t="s">
        <v>51</v>
      </c>
      <c r="E7" s="14" t="s">
        <v>617</v>
      </c>
      <c r="F7" s="15" t="s">
        <v>618</v>
      </c>
      <c r="G7" s="166">
        <v>1200</v>
      </c>
      <c r="H7" s="167">
        <f t="shared" ref="H7" si="0">I7+J7</f>
        <v>200024.56530784609</v>
      </c>
      <c r="I7" s="167">
        <v>183767.4558996135</v>
      </c>
      <c r="J7" s="167">
        <v>16257.1094082326</v>
      </c>
      <c r="K7" s="168">
        <f t="shared" ref="K7" si="1">I7/G7</f>
        <v>153.13954658301125</v>
      </c>
      <c r="L7" s="168">
        <f t="shared" ref="L7" si="2">J7/G7</f>
        <v>13.547591173527167</v>
      </c>
      <c r="M7" s="168">
        <f t="shared" ref="M7" si="3">H7/G7</f>
        <v>166.68713775653842</v>
      </c>
      <c r="N7" s="168">
        <v>166.68713775653842</v>
      </c>
      <c r="O7" s="167">
        <v>200024.56530784612</v>
      </c>
      <c r="P7" s="167">
        <v>1200</v>
      </c>
      <c r="Q7" s="168">
        <f t="shared" ref="Q7" si="4">O7/P7</f>
        <v>166.68713775653842</v>
      </c>
      <c r="R7" s="169">
        <v>1</v>
      </c>
      <c r="S7" s="170">
        <v>1</v>
      </c>
      <c r="T7" s="171">
        <f t="shared" ref="T7" si="5">IF(N7=0,1,MIN(Q7/N7,1))</f>
        <v>1</v>
      </c>
      <c r="U7" s="44">
        <f t="shared" ref="U7" si="6">T7*N7</f>
        <v>166.68713775653842</v>
      </c>
      <c r="V7" s="43">
        <f t="shared" ref="V7" si="7">IF(U7&lt;0,0,G7*U7)</f>
        <v>200024.56530784609</v>
      </c>
      <c r="W7" s="48">
        <f t="shared" ref="W7" si="8">IF(G7=0,-H7*12/12,(V7-H7)*12/12)</f>
        <v>0</v>
      </c>
      <c r="X7" s="42">
        <v>1100</v>
      </c>
      <c r="Y7" s="43">
        <f t="shared" ref="Y7" si="9">Z7+AA7</f>
        <v>186024.34716375323</v>
      </c>
      <c r="Z7" s="43">
        <v>171121.22408682149</v>
      </c>
      <c r="AA7" s="43">
        <v>14903.123076931752</v>
      </c>
      <c r="AB7" s="44">
        <f t="shared" ref="AB7" si="10">Z7/X7</f>
        <v>155.56474916983771</v>
      </c>
      <c r="AC7" s="44">
        <f t="shared" ref="AC7" si="11">AA7/X7</f>
        <v>13.548293706301592</v>
      </c>
      <c r="AD7" s="44">
        <f t="shared" ref="AD7" si="12">Y7/X7</f>
        <v>169.1130428761393</v>
      </c>
      <c r="AE7" s="44">
        <v>169.1130428761393</v>
      </c>
      <c r="AF7" s="43">
        <v>186024.34716375323</v>
      </c>
      <c r="AG7" s="43">
        <v>1100</v>
      </c>
      <c r="AH7" s="44">
        <f t="shared" ref="AH7" si="13">AF7/AG7</f>
        <v>169.1130428761393</v>
      </c>
      <c r="AI7" s="45">
        <v>1</v>
      </c>
      <c r="AJ7" s="46">
        <v>1</v>
      </c>
      <c r="AK7" s="47">
        <f t="shared" ref="AK7" si="14">IF(AE7=0,1,MIN(AH7/AE7,1))</f>
        <v>1</v>
      </c>
      <c r="AL7" s="44">
        <f t="shared" ref="AL7" si="15">AK7*AE7</f>
        <v>169.1130428761393</v>
      </c>
      <c r="AM7" s="43">
        <f t="shared" ref="AM7" si="16">IF(AL7&lt;0,0,X7*AL7)</f>
        <v>186024.34716375323</v>
      </c>
      <c r="AN7" s="48">
        <f t="shared" ref="AN7" si="17">IF(X7=0,-Y7*12/11,(AM7-Y7)*12/11)</f>
        <v>0</v>
      </c>
      <c r="AO7" s="90">
        <f>W7-AN7</f>
        <v>0</v>
      </c>
      <c r="AP7" s="97">
        <f>G7-X7</f>
        <v>100</v>
      </c>
      <c r="AQ7" s="165"/>
      <c r="AR7" s="164"/>
    </row>
    <row r="8" spans="1:44" s="3" customFormat="1" ht="17.25" customHeight="1" outlineLevel="1" x14ac:dyDescent="0.2">
      <c r="A8" s="49"/>
      <c r="B8" s="50" t="s">
        <v>654</v>
      </c>
      <c r="C8" s="51"/>
      <c r="D8" s="52"/>
      <c r="E8" s="53"/>
      <c r="F8" s="52"/>
      <c r="G8" s="54"/>
      <c r="H8" s="55"/>
      <c r="I8" s="55"/>
      <c r="J8" s="55"/>
      <c r="K8" s="56"/>
      <c r="L8" s="56"/>
      <c r="M8" s="56"/>
      <c r="N8" s="56"/>
      <c r="O8" s="55"/>
      <c r="P8" s="55"/>
      <c r="Q8" s="56"/>
      <c r="R8" s="57"/>
      <c r="S8" s="58"/>
      <c r="T8" s="59"/>
      <c r="U8" s="44"/>
      <c r="V8" s="44"/>
      <c r="W8" s="60">
        <f>SUBTOTAL(9,W7:W7)</f>
        <v>0</v>
      </c>
      <c r="X8" s="54"/>
      <c r="Y8" s="55"/>
      <c r="Z8" s="55"/>
      <c r="AA8" s="55"/>
      <c r="AB8" s="56"/>
      <c r="AC8" s="56"/>
      <c r="AD8" s="56"/>
      <c r="AE8" s="56"/>
      <c r="AF8" s="55"/>
      <c r="AG8" s="55"/>
      <c r="AH8" s="56"/>
      <c r="AI8" s="57"/>
      <c r="AJ8" s="58"/>
      <c r="AK8" s="59"/>
      <c r="AL8" s="44"/>
      <c r="AM8" s="44"/>
      <c r="AN8" s="60">
        <f>SUBTOTAL(9,AN7:AN7)</f>
        <v>0</v>
      </c>
      <c r="AO8" s="91">
        <f>SUBTOTAL(9,AO7:AO7)</f>
        <v>0</v>
      </c>
      <c r="AP8" s="98">
        <v>9.9999999999999995E-8</v>
      </c>
      <c r="AQ8" s="165"/>
      <c r="AR8" s="164"/>
    </row>
    <row r="9" spans="1:44" s="3" customFormat="1" ht="12.75" customHeight="1" outlineLevel="2" x14ac:dyDescent="0.2">
      <c r="A9" s="10">
        <v>2050</v>
      </c>
      <c r="B9" s="11" t="s">
        <v>29</v>
      </c>
      <c r="C9" s="12">
        <v>79103</v>
      </c>
      <c r="D9" s="13" t="s">
        <v>23</v>
      </c>
      <c r="E9" s="14" t="s">
        <v>30</v>
      </c>
      <c r="F9" s="15" t="s">
        <v>31</v>
      </c>
      <c r="G9" s="166">
        <v>3400</v>
      </c>
      <c r="H9" s="167">
        <f t="shared" ref="H9" si="18">I9+J9</f>
        <v>635687.03984721075</v>
      </c>
      <c r="I9" s="167">
        <v>520809.9935531044</v>
      </c>
      <c r="J9" s="167">
        <v>114877.04629410635</v>
      </c>
      <c r="K9" s="168">
        <f t="shared" ref="K9" si="19">I9/G9</f>
        <v>153.17940986856013</v>
      </c>
      <c r="L9" s="168">
        <f t="shared" ref="L9" si="20">J9/G9</f>
        <v>33.787366557090103</v>
      </c>
      <c r="M9" s="168">
        <f t="shared" ref="M9" si="21">H9/G9</f>
        <v>186.96677642565021</v>
      </c>
      <c r="N9" s="168">
        <v>156.89227460877004</v>
      </c>
      <c r="O9" s="167">
        <v>6761215.0742700044</v>
      </c>
      <c r="P9" s="167">
        <v>42799</v>
      </c>
      <c r="Q9" s="168">
        <f t="shared" ref="Q9" si="22">O9/P9</f>
        <v>157.97600584756663</v>
      </c>
      <c r="R9" s="169">
        <v>11</v>
      </c>
      <c r="S9" s="170">
        <v>12</v>
      </c>
      <c r="T9" s="171">
        <f t="shared" ref="T9" si="23">IF(N9=0,1,MIN(Q9/N9,1))</f>
        <v>1</v>
      </c>
      <c r="U9" s="44">
        <f t="shared" ref="U9" si="24">T9*N9</f>
        <v>156.89227460877004</v>
      </c>
      <c r="V9" s="43">
        <f t="shared" ref="V9" si="25">IF(U9&lt;0,0,G9*U9)</f>
        <v>533433.73366981815</v>
      </c>
      <c r="W9" s="48">
        <f t="shared" ref="W9" si="26">IF(G9=0,-H9*12/12,(V9-H9)*12/12)</f>
        <v>-102253.3061773926</v>
      </c>
      <c r="X9" s="42">
        <v>3206</v>
      </c>
      <c r="Y9" s="43">
        <f t="shared" ref="Y9" si="27">Z9+AA9</f>
        <v>571625.6889831213</v>
      </c>
      <c r="Z9" s="43">
        <v>470284.52438413206</v>
      </c>
      <c r="AA9" s="43">
        <v>101341.1645989892</v>
      </c>
      <c r="AB9" s="44">
        <f t="shared" ref="AB9" si="28">Z9/X9</f>
        <v>146.6888722346014</v>
      </c>
      <c r="AC9" s="44">
        <f t="shared" ref="AC9" si="29">AA9/X9</f>
        <v>31.609845476914909</v>
      </c>
      <c r="AD9" s="44">
        <f t="shared" ref="AD9" si="30">Y9/X9</f>
        <v>178.2987177115163</v>
      </c>
      <c r="AE9" s="44">
        <v>156.20548741159547</v>
      </c>
      <c r="AF9" s="43">
        <v>5927537.3373852363</v>
      </c>
      <c r="AG9" s="43">
        <v>38358</v>
      </c>
      <c r="AH9" s="44">
        <f t="shared" ref="AH9" si="31">AF9/AG9</f>
        <v>154.53197083751073</v>
      </c>
      <c r="AI9" s="45">
        <v>10</v>
      </c>
      <c r="AJ9" s="46">
        <v>12</v>
      </c>
      <c r="AK9" s="47">
        <f t="shared" ref="AK9" si="32">IF(AE9=0,1,MIN(AH9/AE9,1))</f>
        <v>0.98928644184134784</v>
      </c>
      <c r="AL9" s="44">
        <f t="shared" ref="AL9" si="33">AK9*AE9</f>
        <v>154.53197083751073</v>
      </c>
      <c r="AM9" s="43">
        <f t="shared" ref="AM9" si="34">IF(AL9&lt;0,0,X9*AL9)</f>
        <v>495429.4985050594</v>
      </c>
      <c r="AN9" s="48">
        <f t="shared" ref="AN9" si="35">IF(X9=0,-Y9*12/11,(AM9-Y9)*12/11)</f>
        <v>-83123.116885158452</v>
      </c>
      <c r="AO9" s="90">
        <f>W9-AN9</f>
        <v>-19130.18929223415</v>
      </c>
      <c r="AP9" s="97">
        <f>G9-X9</f>
        <v>194</v>
      </c>
      <c r="AQ9" s="165"/>
      <c r="AR9" s="164"/>
    </row>
    <row r="10" spans="1:44" s="3" customFormat="1" ht="17.25" customHeight="1" outlineLevel="1" x14ac:dyDescent="0.2">
      <c r="A10" s="49"/>
      <c r="B10" s="50" t="s">
        <v>32</v>
      </c>
      <c r="C10" s="51"/>
      <c r="D10" s="52"/>
      <c r="E10" s="53"/>
      <c r="F10" s="52"/>
      <c r="G10" s="54"/>
      <c r="H10" s="55"/>
      <c r="I10" s="55"/>
      <c r="J10" s="55"/>
      <c r="K10" s="56"/>
      <c r="L10" s="56"/>
      <c r="M10" s="56"/>
      <c r="N10" s="56"/>
      <c r="O10" s="55"/>
      <c r="P10" s="55"/>
      <c r="Q10" s="56"/>
      <c r="R10" s="57"/>
      <c r="S10" s="58"/>
      <c r="T10" s="59"/>
      <c r="U10" s="44"/>
      <c r="V10" s="44"/>
      <c r="W10" s="60">
        <f>SUBTOTAL(9,W9:W9)</f>
        <v>-102253.3061773926</v>
      </c>
      <c r="X10" s="54"/>
      <c r="Y10" s="55"/>
      <c r="Z10" s="55"/>
      <c r="AA10" s="55"/>
      <c r="AB10" s="56"/>
      <c r="AC10" s="56"/>
      <c r="AD10" s="56"/>
      <c r="AE10" s="56"/>
      <c r="AF10" s="55"/>
      <c r="AG10" s="55"/>
      <c r="AH10" s="56"/>
      <c r="AI10" s="57"/>
      <c r="AJ10" s="58"/>
      <c r="AK10" s="59"/>
      <c r="AL10" s="44"/>
      <c r="AM10" s="44"/>
      <c r="AN10" s="60">
        <f>SUBTOTAL(9,AN9:AN9)</f>
        <v>-83123.116885158452</v>
      </c>
      <c r="AO10" s="91">
        <f>SUBTOTAL(9,AO9:AO9)</f>
        <v>-19130.18929223415</v>
      </c>
      <c r="AP10" s="98">
        <v>9.9999999999999995E-8</v>
      </c>
      <c r="AQ10" s="165"/>
      <c r="AR10" s="164"/>
    </row>
    <row r="11" spans="1:44" s="3" customFormat="1" ht="12.75" hidden="1" customHeight="1" outlineLevel="2" x14ac:dyDescent="0.2">
      <c r="A11" s="10">
        <v>2061</v>
      </c>
      <c r="B11" s="11" t="s">
        <v>33</v>
      </c>
      <c r="C11" s="12">
        <v>78436</v>
      </c>
      <c r="D11" s="13" t="s">
        <v>23</v>
      </c>
      <c r="E11" s="14" t="s">
        <v>37</v>
      </c>
      <c r="F11" s="15" t="s">
        <v>35</v>
      </c>
      <c r="G11" s="42">
        <v>5</v>
      </c>
      <c r="H11" s="43">
        <f t="shared" ref="H11:H45" si="36">I11+J11</f>
        <v>185413.12607632414</v>
      </c>
      <c r="I11" s="43">
        <v>176009.57485079678</v>
      </c>
      <c r="J11" s="43">
        <v>9403.5512255273534</v>
      </c>
      <c r="K11" s="44">
        <f t="shared" ref="K11:K45" si="37">I11/G11</f>
        <v>35201.914970159356</v>
      </c>
      <c r="L11" s="44">
        <f t="shared" ref="L11:L45" si="38">J11/G11</f>
        <v>1880.7102451054707</v>
      </c>
      <c r="M11" s="44">
        <f t="shared" ref="M11:M45" si="39">H11/G11</f>
        <v>37082.62521526483</v>
      </c>
      <c r="N11" s="44">
        <v>31143.854799300636</v>
      </c>
      <c r="O11" s="43">
        <v>1686072.1285124435</v>
      </c>
      <c r="P11" s="43">
        <v>49</v>
      </c>
      <c r="Q11" s="44">
        <f t="shared" ref="Q11:Q45" si="40">O11/P11</f>
        <v>34409.635275764151</v>
      </c>
      <c r="R11" s="45">
        <v>8</v>
      </c>
      <c r="S11" s="46">
        <v>12</v>
      </c>
      <c r="T11" s="47">
        <f t="shared" ref="T11:T45" si="41">IF(N11=0,1,MIN(Q11/N11,1))</f>
        <v>1</v>
      </c>
      <c r="U11" s="44">
        <f t="shared" ref="U11:U45" si="42">T11*N11</f>
        <v>31143.854799300636</v>
      </c>
      <c r="V11" s="43">
        <f t="shared" ref="V11:V45" si="43">IF(U11&lt;0,0,G11*U11)</f>
        <v>155719.27399650318</v>
      </c>
      <c r="W11" s="48">
        <f t="shared" ref="W11:W45" si="44">IF(G11=0,-H11*12/12,(V11-H11)*12/12)</f>
        <v>-29693.852079820965</v>
      </c>
      <c r="X11" s="42">
        <v>4</v>
      </c>
      <c r="Y11" s="43">
        <f t="shared" ref="Y11:Y45" si="45">Z11+AA11</f>
        <v>162254.51073327221</v>
      </c>
      <c r="Z11" s="43">
        <v>153659.63894433776</v>
      </c>
      <c r="AA11" s="43">
        <v>8594.871788934448</v>
      </c>
      <c r="AB11" s="44">
        <f t="shared" ref="AB11:AB45" si="46">Z11/X11</f>
        <v>38414.909736084439</v>
      </c>
      <c r="AC11" s="44">
        <f t="shared" ref="AC11:AC45" si="47">AA11/X11</f>
        <v>2148.717947233612</v>
      </c>
      <c r="AD11" s="44">
        <f t="shared" ref="AD11:AD45" si="48">Y11/X11</f>
        <v>40563.627683318053</v>
      </c>
      <c r="AE11" s="44">
        <v>34142.879302142319</v>
      </c>
      <c r="AF11" s="43">
        <v>1352848.0660554282</v>
      </c>
      <c r="AG11" s="43">
        <v>40</v>
      </c>
      <c r="AH11" s="44">
        <f t="shared" ref="AH11:AH45" si="49">AF11/AG11</f>
        <v>33821.201651385709</v>
      </c>
      <c r="AI11" s="45">
        <v>9</v>
      </c>
      <c r="AJ11" s="46">
        <v>12</v>
      </c>
      <c r="AK11" s="47">
        <f t="shared" ref="AK11:AK45" si="50">IF(AE11=0,1,MIN(AH11/AE11,1))</f>
        <v>0.9905784849628535</v>
      </c>
      <c r="AL11" s="44">
        <f t="shared" ref="AL11:AL45" si="51">AK11*AE11</f>
        <v>33821.201651385709</v>
      </c>
      <c r="AM11" s="43">
        <f t="shared" ref="AM11:AM45" si="52">IF(AL11&lt;0,0,X11*AL11)</f>
        <v>135284.80660554284</v>
      </c>
      <c r="AN11" s="48">
        <f t="shared" ref="AN11:AN45" si="53">IF(X11=0,-Y11*12/11,(AM11-Y11)*12/11)</f>
        <v>-29421.495412068409</v>
      </c>
      <c r="AO11" s="90">
        <f t="shared" ref="AO11:AO45" si="54">W11-AN11</f>
        <v>-272.35666775255595</v>
      </c>
      <c r="AP11" s="97">
        <f t="shared" ref="AP11:AP45" si="55">G11-X11</f>
        <v>1</v>
      </c>
      <c r="AQ11" s="165"/>
      <c r="AR11" s="164"/>
    </row>
    <row r="12" spans="1:44" s="3" customFormat="1" ht="12.75" hidden="1" customHeight="1" outlineLevel="2" x14ac:dyDescent="0.2">
      <c r="A12" s="10">
        <v>2061</v>
      </c>
      <c r="B12" s="11" t="s">
        <v>33</v>
      </c>
      <c r="C12" s="12">
        <v>79087</v>
      </c>
      <c r="D12" s="13" t="s">
        <v>23</v>
      </c>
      <c r="E12" s="14" t="s">
        <v>39</v>
      </c>
      <c r="F12" s="15" t="s">
        <v>40</v>
      </c>
      <c r="G12" s="42">
        <v>2630</v>
      </c>
      <c r="H12" s="43">
        <f t="shared" si="36"/>
        <v>179184.52585892021</v>
      </c>
      <c r="I12" s="43">
        <v>151068.50536542098</v>
      </c>
      <c r="J12" s="43">
        <v>28116.020493499225</v>
      </c>
      <c r="K12" s="44">
        <f t="shared" si="37"/>
        <v>57.440496336661965</v>
      </c>
      <c r="L12" s="44">
        <f t="shared" si="38"/>
        <v>10.690502088782976</v>
      </c>
      <c r="M12" s="44">
        <f t="shared" si="39"/>
        <v>68.130998425444943</v>
      </c>
      <c r="N12" s="44">
        <v>67.452781828735084</v>
      </c>
      <c r="O12" s="43">
        <v>1382635.7366917941</v>
      </c>
      <c r="P12" s="43">
        <v>22699</v>
      </c>
      <c r="Q12" s="44">
        <f t="shared" si="40"/>
        <v>60.911746627243232</v>
      </c>
      <c r="R12" s="45">
        <v>7</v>
      </c>
      <c r="S12" s="46">
        <v>12</v>
      </c>
      <c r="T12" s="47">
        <f t="shared" si="41"/>
        <v>0.90302794007666332</v>
      </c>
      <c r="U12" s="44">
        <f t="shared" si="42"/>
        <v>60.911746627243232</v>
      </c>
      <c r="V12" s="43">
        <f t="shared" si="43"/>
        <v>160197.89362964971</v>
      </c>
      <c r="W12" s="48">
        <f t="shared" si="44"/>
        <v>-18986.632229270501</v>
      </c>
      <c r="X12" s="42">
        <v>2405</v>
      </c>
      <c r="Y12" s="43">
        <f t="shared" si="45"/>
        <v>156595.05040083104</v>
      </c>
      <c r="Z12" s="43">
        <v>130229.85177397309</v>
      </c>
      <c r="AA12" s="43">
        <v>26365.198626857946</v>
      </c>
      <c r="AB12" s="44">
        <f t="shared" si="46"/>
        <v>54.149626517244528</v>
      </c>
      <c r="AC12" s="44">
        <f t="shared" si="47"/>
        <v>10.962660551708085</v>
      </c>
      <c r="AD12" s="44">
        <f t="shared" si="48"/>
        <v>65.112287068952611</v>
      </c>
      <c r="AE12" s="44">
        <v>65.801470689344541</v>
      </c>
      <c r="AF12" s="43">
        <v>1211319.7381399015</v>
      </c>
      <c r="AG12" s="43">
        <v>20829</v>
      </c>
      <c r="AH12" s="44">
        <f t="shared" si="49"/>
        <v>58.155443763017985</v>
      </c>
      <c r="AI12" s="45">
        <v>6</v>
      </c>
      <c r="AJ12" s="46">
        <v>12</v>
      </c>
      <c r="AK12" s="47">
        <f t="shared" si="50"/>
        <v>0.88380158002206011</v>
      </c>
      <c r="AL12" s="44">
        <f t="shared" si="51"/>
        <v>58.155443763017985</v>
      </c>
      <c r="AM12" s="43">
        <f t="shared" si="52"/>
        <v>139863.84225005825</v>
      </c>
      <c r="AN12" s="48">
        <f t="shared" si="53"/>
        <v>-18252.22707357031</v>
      </c>
      <c r="AO12" s="90">
        <f t="shared" si="54"/>
        <v>-734.40515570019124</v>
      </c>
      <c r="AP12" s="97">
        <f t="shared" si="55"/>
        <v>225</v>
      </c>
      <c r="AQ12" s="165"/>
      <c r="AR12" s="164"/>
    </row>
    <row r="13" spans="1:44" s="3" customFormat="1" ht="12.75" hidden="1" customHeight="1" outlineLevel="2" x14ac:dyDescent="0.2">
      <c r="A13" s="10">
        <v>2061</v>
      </c>
      <c r="B13" s="11" t="s">
        <v>33</v>
      </c>
      <c r="C13" s="12">
        <v>77778</v>
      </c>
      <c r="D13" s="13" t="s">
        <v>23</v>
      </c>
      <c r="E13" s="14" t="s">
        <v>47</v>
      </c>
      <c r="F13" s="15" t="s">
        <v>48</v>
      </c>
      <c r="G13" s="42">
        <v>12598</v>
      </c>
      <c r="H13" s="43">
        <f t="shared" si="36"/>
        <v>247787.87776120479</v>
      </c>
      <c r="I13" s="43">
        <v>208454.08536245947</v>
      </c>
      <c r="J13" s="43">
        <v>39333.792398745325</v>
      </c>
      <c r="K13" s="44">
        <f t="shared" si="37"/>
        <v>16.546601473444948</v>
      </c>
      <c r="L13" s="44">
        <f t="shared" si="38"/>
        <v>3.1222251467491131</v>
      </c>
      <c r="M13" s="44">
        <f t="shared" si="39"/>
        <v>19.668826620194061</v>
      </c>
      <c r="N13" s="44">
        <v>18.816147043967536</v>
      </c>
      <c r="O13" s="43">
        <v>2233573.8763434323</v>
      </c>
      <c r="P13" s="43">
        <v>120804</v>
      </c>
      <c r="Q13" s="44">
        <f t="shared" si="40"/>
        <v>18.489237743315059</v>
      </c>
      <c r="R13" s="45">
        <v>9</v>
      </c>
      <c r="S13" s="46">
        <v>12</v>
      </c>
      <c r="T13" s="47">
        <f t="shared" si="41"/>
        <v>0.98262612957431761</v>
      </c>
      <c r="U13" s="44">
        <f t="shared" si="42"/>
        <v>18.489237743315059</v>
      </c>
      <c r="V13" s="43">
        <f t="shared" si="43"/>
        <v>232927.4170902831</v>
      </c>
      <c r="W13" s="48">
        <f t="shared" si="44"/>
        <v>-14860.46067092169</v>
      </c>
      <c r="X13" s="42">
        <v>11478</v>
      </c>
      <c r="Y13" s="43">
        <f t="shared" si="45"/>
        <v>218540.15580969141</v>
      </c>
      <c r="Z13" s="43">
        <v>182282.42901466406</v>
      </c>
      <c r="AA13" s="43">
        <v>36257.726795027338</v>
      </c>
      <c r="AB13" s="44">
        <f t="shared" si="46"/>
        <v>15.881027096590351</v>
      </c>
      <c r="AC13" s="44">
        <f t="shared" si="47"/>
        <v>3.1588889000720801</v>
      </c>
      <c r="AD13" s="44">
        <f t="shared" si="48"/>
        <v>19.039915996662433</v>
      </c>
      <c r="AE13" s="44">
        <v>18.077585707240011</v>
      </c>
      <c r="AF13" s="43">
        <v>1951568.5782874462</v>
      </c>
      <c r="AG13" s="43">
        <v>110763</v>
      </c>
      <c r="AH13" s="44">
        <f t="shared" si="49"/>
        <v>17.619318529540063</v>
      </c>
      <c r="AI13" s="45">
        <v>9</v>
      </c>
      <c r="AJ13" s="46">
        <v>12</v>
      </c>
      <c r="AK13" s="47">
        <f t="shared" si="50"/>
        <v>0.97464997897830941</v>
      </c>
      <c r="AL13" s="44">
        <f t="shared" si="51"/>
        <v>17.619318529540063</v>
      </c>
      <c r="AM13" s="43">
        <f t="shared" si="52"/>
        <v>202234.53808206084</v>
      </c>
      <c r="AN13" s="48">
        <f t="shared" si="53"/>
        <v>-17787.946611960619</v>
      </c>
      <c r="AO13" s="90">
        <f t="shared" si="54"/>
        <v>2927.485941038929</v>
      </c>
      <c r="AP13" s="97">
        <f t="shared" si="55"/>
        <v>1120</v>
      </c>
      <c r="AQ13" s="165"/>
      <c r="AR13" s="164"/>
    </row>
    <row r="14" spans="1:44" s="3" customFormat="1" ht="12.75" hidden="1" customHeight="1" outlineLevel="2" x14ac:dyDescent="0.2">
      <c r="A14" s="10">
        <v>2061</v>
      </c>
      <c r="B14" s="11" t="s">
        <v>33</v>
      </c>
      <c r="C14" s="12">
        <v>78433</v>
      </c>
      <c r="D14" s="13" t="s">
        <v>23</v>
      </c>
      <c r="E14" s="14" t="s">
        <v>44</v>
      </c>
      <c r="F14" s="15" t="s">
        <v>35</v>
      </c>
      <c r="G14" s="42">
        <v>1</v>
      </c>
      <c r="H14" s="43">
        <f t="shared" si="36"/>
        <v>20540.773516334393</v>
      </c>
      <c r="I14" s="43">
        <v>19349.657027767596</v>
      </c>
      <c r="J14" s="43">
        <v>1191.1164885667981</v>
      </c>
      <c r="K14" s="44">
        <f t="shared" si="37"/>
        <v>19349.657027767596</v>
      </c>
      <c r="L14" s="44">
        <f t="shared" si="38"/>
        <v>1191.1164885667981</v>
      </c>
      <c r="M14" s="44">
        <f t="shared" si="39"/>
        <v>20540.773516334393</v>
      </c>
      <c r="N14" s="44">
        <v>18123.698971299113</v>
      </c>
      <c r="O14" s="43">
        <v>1336100.3881573319</v>
      </c>
      <c r="P14" s="43">
        <v>96</v>
      </c>
      <c r="Q14" s="44">
        <f t="shared" si="40"/>
        <v>13917.712376638874</v>
      </c>
      <c r="R14" s="45">
        <v>9</v>
      </c>
      <c r="S14" s="46">
        <v>12</v>
      </c>
      <c r="T14" s="47">
        <f t="shared" si="41"/>
        <v>0.76792890892080667</v>
      </c>
      <c r="U14" s="44">
        <f t="shared" si="42"/>
        <v>13917.712376638874</v>
      </c>
      <c r="V14" s="43">
        <f t="shared" si="43"/>
        <v>13917.712376638874</v>
      </c>
      <c r="W14" s="48">
        <f t="shared" si="44"/>
        <v>-6623.0611396955182</v>
      </c>
      <c r="X14" s="42">
        <v>1</v>
      </c>
      <c r="Y14" s="43">
        <f t="shared" si="45"/>
        <v>18837.875039547816</v>
      </c>
      <c r="Z14" s="43">
        <v>17749.19127961612</v>
      </c>
      <c r="AA14" s="43">
        <v>1088.6837599316968</v>
      </c>
      <c r="AB14" s="44">
        <f t="shared" si="46"/>
        <v>17749.19127961612</v>
      </c>
      <c r="AC14" s="44">
        <f t="shared" si="47"/>
        <v>1088.6837599316968</v>
      </c>
      <c r="AD14" s="44">
        <f t="shared" si="48"/>
        <v>18837.875039547816</v>
      </c>
      <c r="AE14" s="44">
        <v>15824.02337811046</v>
      </c>
      <c r="AF14" s="43">
        <v>1161841.9524160023</v>
      </c>
      <c r="AG14" s="43">
        <v>93</v>
      </c>
      <c r="AH14" s="44">
        <f t="shared" si="49"/>
        <v>12492.924219526907</v>
      </c>
      <c r="AI14" s="45">
        <v>9</v>
      </c>
      <c r="AJ14" s="46">
        <v>12</v>
      </c>
      <c r="AK14" s="47">
        <f t="shared" si="50"/>
        <v>0.78949101129416321</v>
      </c>
      <c r="AL14" s="44">
        <f t="shared" si="51"/>
        <v>12492.924219526907</v>
      </c>
      <c r="AM14" s="43">
        <f t="shared" si="52"/>
        <v>12492.924219526907</v>
      </c>
      <c r="AN14" s="48">
        <f t="shared" si="53"/>
        <v>-6921.7645309319014</v>
      </c>
      <c r="AO14" s="90">
        <f t="shared" si="54"/>
        <v>298.70339123638314</v>
      </c>
      <c r="AP14" s="97">
        <f t="shared" si="55"/>
        <v>0</v>
      </c>
      <c r="AQ14" s="165"/>
      <c r="AR14" s="164"/>
    </row>
    <row r="15" spans="1:44" s="3" customFormat="1" ht="12.75" hidden="1" customHeight="1" outlineLevel="2" x14ac:dyDescent="0.2">
      <c r="A15" s="10">
        <v>2061</v>
      </c>
      <c r="B15" s="11" t="s">
        <v>33</v>
      </c>
      <c r="C15" s="12">
        <v>76889</v>
      </c>
      <c r="D15" s="13" t="s">
        <v>23</v>
      </c>
      <c r="E15" s="14" t="s">
        <v>42</v>
      </c>
      <c r="F15" s="15" t="s">
        <v>43</v>
      </c>
      <c r="G15" s="42">
        <v>672</v>
      </c>
      <c r="H15" s="43">
        <f t="shared" si="36"/>
        <v>146088.5061599898</v>
      </c>
      <c r="I15" s="43">
        <v>135030.35142302923</v>
      </c>
      <c r="J15" s="43">
        <v>11058.15473696056</v>
      </c>
      <c r="K15" s="44">
        <f t="shared" si="37"/>
        <v>200.93802295093636</v>
      </c>
      <c r="L15" s="44">
        <f t="shared" si="38"/>
        <v>16.455587406191309</v>
      </c>
      <c r="M15" s="44">
        <f t="shared" si="39"/>
        <v>217.39361035712767</v>
      </c>
      <c r="N15" s="44">
        <v>218.23706092879416</v>
      </c>
      <c r="O15" s="43">
        <v>4376839.0498627294</v>
      </c>
      <c r="P15" s="43">
        <v>20810</v>
      </c>
      <c r="Q15" s="44">
        <f t="shared" si="40"/>
        <v>210.32383709095288</v>
      </c>
      <c r="R15" s="45">
        <v>6</v>
      </c>
      <c r="S15" s="46">
        <v>12</v>
      </c>
      <c r="T15" s="47">
        <f t="shared" si="41"/>
        <v>0.96374023823376542</v>
      </c>
      <c r="U15" s="44">
        <f t="shared" si="42"/>
        <v>210.32383709095288</v>
      </c>
      <c r="V15" s="43">
        <f t="shared" si="43"/>
        <v>141337.61852512034</v>
      </c>
      <c r="W15" s="48">
        <f t="shared" si="44"/>
        <v>-4750.8876348694612</v>
      </c>
      <c r="X15" s="42">
        <v>623</v>
      </c>
      <c r="Y15" s="43">
        <f t="shared" si="45"/>
        <v>122193.60649372441</v>
      </c>
      <c r="Z15" s="43">
        <v>113194.86846472166</v>
      </c>
      <c r="AA15" s="43">
        <v>8998.7380290027504</v>
      </c>
      <c r="AB15" s="44">
        <f t="shared" si="46"/>
        <v>181.69320780854198</v>
      </c>
      <c r="AC15" s="44">
        <f t="shared" si="47"/>
        <v>14.444202293744382</v>
      </c>
      <c r="AD15" s="44">
        <f t="shared" si="48"/>
        <v>196.13741010228637</v>
      </c>
      <c r="AE15" s="44">
        <v>202.92703550553352</v>
      </c>
      <c r="AF15" s="43">
        <v>3698445.6919835988</v>
      </c>
      <c r="AG15" s="43">
        <v>18781</v>
      </c>
      <c r="AH15" s="44">
        <f t="shared" si="49"/>
        <v>196.92485447971879</v>
      </c>
      <c r="AI15" s="45">
        <v>5</v>
      </c>
      <c r="AJ15" s="46">
        <v>12</v>
      </c>
      <c r="AK15" s="47">
        <f t="shared" si="50"/>
        <v>0.9704219745246756</v>
      </c>
      <c r="AL15" s="44">
        <f t="shared" si="51"/>
        <v>196.92485447971879</v>
      </c>
      <c r="AM15" s="43">
        <f t="shared" si="52"/>
        <v>122684.1843408648</v>
      </c>
      <c r="AN15" s="48">
        <f t="shared" si="53"/>
        <v>535.17583324406189</v>
      </c>
      <c r="AO15" s="90">
        <f t="shared" si="54"/>
        <v>-5286.0634681135234</v>
      </c>
      <c r="AP15" s="97">
        <f t="shared" si="55"/>
        <v>49</v>
      </c>
      <c r="AQ15" s="165"/>
      <c r="AR15" s="164"/>
    </row>
    <row r="16" spans="1:44" s="3" customFormat="1" ht="12.75" hidden="1" customHeight="1" outlineLevel="2" x14ac:dyDescent="0.2">
      <c r="A16" s="10">
        <v>2061</v>
      </c>
      <c r="B16" s="11" t="s">
        <v>33</v>
      </c>
      <c r="C16" s="12">
        <v>78437</v>
      </c>
      <c r="D16" s="13" t="s">
        <v>23</v>
      </c>
      <c r="E16" s="14" t="s">
        <v>34</v>
      </c>
      <c r="F16" s="15" t="s">
        <v>35</v>
      </c>
      <c r="G16" s="42">
        <v>2</v>
      </c>
      <c r="H16" s="43">
        <f t="shared" si="36"/>
        <v>44019.898005493284</v>
      </c>
      <c r="I16" s="43">
        <v>41700.355369863202</v>
      </c>
      <c r="J16" s="43">
        <v>2319.5426356300813</v>
      </c>
      <c r="K16" s="44">
        <f t="shared" si="37"/>
        <v>20850.177684931601</v>
      </c>
      <c r="L16" s="44">
        <f t="shared" si="38"/>
        <v>1159.7713178150407</v>
      </c>
      <c r="M16" s="44">
        <f t="shared" si="39"/>
        <v>22009.949002746642</v>
      </c>
      <c r="N16" s="44">
        <v>21983.947668512585</v>
      </c>
      <c r="O16" s="43">
        <v>910013.11168533494</v>
      </c>
      <c r="P16" s="43">
        <v>46</v>
      </c>
      <c r="Q16" s="44">
        <f t="shared" si="40"/>
        <v>19782.893732289889</v>
      </c>
      <c r="R16" s="45">
        <v>7</v>
      </c>
      <c r="S16" s="46">
        <v>12</v>
      </c>
      <c r="T16" s="47">
        <f t="shared" si="41"/>
        <v>0.89987904040659428</v>
      </c>
      <c r="U16" s="44">
        <f t="shared" si="42"/>
        <v>19782.893732289889</v>
      </c>
      <c r="V16" s="43">
        <f t="shared" si="43"/>
        <v>39565.787464579778</v>
      </c>
      <c r="W16" s="48">
        <f t="shared" si="44"/>
        <v>-4454.1105409135052</v>
      </c>
      <c r="X16" s="42">
        <v>1</v>
      </c>
      <c r="Y16" s="43">
        <f t="shared" si="45"/>
        <v>38221.707287540485</v>
      </c>
      <c r="Z16" s="43">
        <v>36101.638912936651</v>
      </c>
      <c r="AA16" s="43">
        <v>2120.0683746038308</v>
      </c>
      <c r="AB16" s="44">
        <f t="shared" si="46"/>
        <v>36101.638912936651</v>
      </c>
      <c r="AC16" s="44">
        <f t="shared" si="47"/>
        <v>2120.0683746038308</v>
      </c>
      <c r="AD16" s="44">
        <f t="shared" si="48"/>
        <v>38221.707287540485</v>
      </c>
      <c r="AE16" s="44">
        <v>19426.867264874403</v>
      </c>
      <c r="AF16" s="43">
        <v>758203.15137091721</v>
      </c>
      <c r="AG16" s="43">
        <v>43</v>
      </c>
      <c r="AH16" s="44">
        <f t="shared" si="49"/>
        <v>17632.631427230634</v>
      </c>
      <c r="AI16" s="45">
        <v>11</v>
      </c>
      <c r="AJ16" s="46">
        <v>12</v>
      </c>
      <c r="AK16" s="47">
        <f t="shared" si="50"/>
        <v>0.90764152484389926</v>
      </c>
      <c r="AL16" s="44">
        <f t="shared" si="51"/>
        <v>17632.631427230634</v>
      </c>
      <c r="AM16" s="43">
        <f t="shared" si="52"/>
        <v>17632.631427230634</v>
      </c>
      <c r="AN16" s="48">
        <f t="shared" si="53"/>
        <v>-22460.810029428929</v>
      </c>
      <c r="AO16" s="90">
        <f t="shared" si="54"/>
        <v>18006.699488515424</v>
      </c>
      <c r="AP16" s="97">
        <f t="shared" si="55"/>
        <v>1</v>
      </c>
      <c r="AQ16" s="165"/>
      <c r="AR16" s="164"/>
    </row>
    <row r="17" spans="1:44" s="3" customFormat="1" ht="12.75" hidden="1" customHeight="1" outlineLevel="2" x14ac:dyDescent="0.2">
      <c r="A17" s="10">
        <v>2061</v>
      </c>
      <c r="B17" s="11" t="s">
        <v>33</v>
      </c>
      <c r="C17" s="12">
        <v>78434</v>
      </c>
      <c r="D17" s="13" t="s">
        <v>23</v>
      </c>
      <c r="E17" s="14" t="s">
        <v>38</v>
      </c>
      <c r="F17" s="15" t="s">
        <v>35</v>
      </c>
      <c r="G17" s="42">
        <v>1</v>
      </c>
      <c r="H17" s="43">
        <f t="shared" si="36"/>
        <v>26856.474652211866</v>
      </c>
      <c r="I17" s="43">
        <v>25351.90645612749</v>
      </c>
      <c r="J17" s="43">
        <v>1504.568196084377</v>
      </c>
      <c r="K17" s="44">
        <f t="shared" si="37"/>
        <v>25351.90645612749</v>
      </c>
      <c r="L17" s="44">
        <f t="shared" si="38"/>
        <v>1504.568196084377</v>
      </c>
      <c r="M17" s="44">
        <f t="shared" si="39"/>
        <v>26856.474652211866</v>
      </c>
      <c r="N17" s="44">
        <v>24388.454138904071</v>
      </c>
      <c r="O17" s="43">
        <v>1091823.5436808483</v>
      </c>
      <c r="P17" s="43">
        <v>46</v>
      </c>
      <c r="Q17" s="44">
        <f t="shared" si="40"/>
        <v>23735.294427844528</v>
      </c>
      <c r="R17" s="45">
        <v>8</v>
      </c>
      <c r="S17" s="46">
        <v>11</v>
      </c>
      <c r="T17" s="47">
        <f t="shared" si="41"/>
        <v>0.97321848661093968</v>
      </c>
      <c r="U17" s="44">
        <f t="shared" si="42"/>
        <v>23735.294427844528</v>
      </c>
      <c r="V17" s="43">
        <f t="shared" si="43"/>
        <v>23735.294427844528</v>
      </c>
      <c r="W17" s="48">
        <f t="shared" si="44"/>
        <v>-3121.1802243673374</v>
      </c>
      <c r="X17" s="42">
        <v>1</v>
      </c>
      <c r="Y17" s="43">
        <f t="shared" si="45"/>
        <v>24150.48499732355</v>
      </c>
      <c r="Z17" s="43">
        <v>22775.30551109404</v>
      </c>
      <c r="AA17" s="43">
        <v>1375.1794862295114</v>
      </c>
      <c r="AB17" s="44">
        <f t="shared" si="46"/>
        <v>22775.30551109404</v>
      </c>
      <c r="AC17" s="44">
        <f t="shared" si="47"/>
        <v>1375.1794862295114</v>
      </c>
      <c r="AD17" s="44">
        <f t="shared" si="48"/>
        <v>24150.48499732355</v>
      </c>
      <c r="AE17" s="44">
        <v>23404.145235481788</v>
      </c>
      <c r="AF17" s="43">
        <v>960622.31366175041</v>
      </c>
      <c r="AG17" s="43">
        <v>36</v>
      </c>
      <c r="AH17" s="44">
        <f t="shared" si="49"/>
        <v>26683.953157270844</v>
      </c>
      <c r="AI17" s="45">
        <v>6</v>
      </c>
      <c r="AJ17" s="46">
        <v>10</v>
      </c>
      <c r="AK17" s="47">
        <f t="shared" si="50"/>
        <v>1</v>
      </c>
      <c r="AL17" s="44">
        <f t="shared" si="51"/>
        <v>23404.145235481788</v>
      </c>
      <c r="AM17" s="43">
        <f t="shared" si="52"/>
        <v>23404.145235481788</v>
      </c>
      <c r="AN17" s="48">
        <f t="shared" si="53"/>
        <v>-814.18883110010404</v>
      </c>
      <c r="AO17" s="90">
        <f t="shared" si="54"/>
        <v>-2306.9913932672334</v>
      </c>
      <c r="AP17" s="97">
        <f t="shared" si="55"/>
        <v>0</v>
      </c>
      <c r="AQ17" s="165"/>
      <c r="AR17" s="164"/>
    </row>
    <row r="18" spans="1:44" s="3" customFormat="1" ht="12.75" hidden="1" customHeight="1" outlineLevel="2" x14ac:dyDescent="0.2">
      <c r="A18" s="10">
        <v>2061</v>
      </c>
      <c r="B18" s="11" t="s">
        <v>33</v>
      </c>
      <c r="C18" s="12">
        <v>78428</v>
      </c>
      <c r="D18" s="13" t="s">
        <v>23</v>
      </c>
      <c r="E18" s="14" t="s">
        <v>56</v>
      </c>
      <c r="F18" s="15" t="s">
        <v>57</v>
      </c>
      <c r="G18" s="42">
        <v>854</v>
      </c>
      <c r="H18" s="43">
        <f t="shared" si="36"/>
        <v>317167.99142839049</v>
      </c>
      <c r="I18" s="43">
        <v>310049.00342510222</v>
      </c>
      <c r="J18" s="43">
        <v>7118.9880032882866</v>
      </c>
      <c r="K18" s="44">
        <f t="shared" si="37"/>
        <v>363.05503913946393</v>
      </c>
      <c r="L18" s="44">
        <f t="shared" si="38"/>
        <v>8.3360515260986965</v>
      </c>
      <c r="M18" s="44">
        <f t="shared" si="39"/>
        <v>371.39109066556261</v>
      </c>
      <c r="N18" s="44">
        <v>368.44763428382504</v>
      </c>
      <c r="O18" s="43">
        <v>6444305.7172902375</v>
      </c>
      <c r="P18" s="43">
        <v>17032</v>
      </c>
      <c r="Q18" s="44">
        <f t="shared" si="40"/>
        <v>378.36459119834649</v>
      </c>
      <c r="R18" s="45">
        <v>7</v>
      </c>
      <c r="S18" s="46">
        <v>12</v>
      </c>
      <c r="T18" s="47">
        <f t="shared" si="41"/>
        <v>1</v>
      </c>
      <c r="U18" s="44">
        <f t="shared" si="42"/>
        <v>368.44763428382504</v>
      </c>
      <c r="V18" s="43">
        <f t="shared" si="43"/>
        <v>314654.27967838658</v>
      </c>
      <c r="W18" s="48">
        <f t="shared" si="44"/>
        <v>-2513.7117500039167</v>
      </c>
      <c r="X18" s="42">
        <v>694</v>
      </c>
      <c r="Y18" s="43">
        <f t="shared" si="45"/>
        <v>307384.06090752216</v>
      </c>
      <c r="Z18" s="43">
        <v>300445.850996238</v>
      </c>
      <c r="AA18" s="43">
        <v>6938.2099112841643</v>
      </c>
      <c r="AB18" s="44">
        <f t="shared" si="46"/>
        <v>432.91909365452165</v>
      </c>
      <c r="AC18" s="44">
        <f t="shared" si="47"/>
        <v>9.9974206214469223</v>
      </c>
      <c r="AD18" s="44">
        <f t="shared" si="48"/>
        <v>442.91651427596855</v>
      </c>
      <c r="AE18" s="44">
        <v>363.21477679854604</v>
      </c>
      <c r="AF18" s="43">
        <v>5473349.8960007699</v>
      </c>
      <c r="AG18" s="43">
        <v>15035</v>
      </c>
      <c r="AH18" s="44">
        <f t="shared" si="49"/>
        <v>364.04056508152775</v>
      </c>
      <c r="AI18" s="45">
        <v>11</v>
      </c>
      <c r="AJ18" s="46">
        <v>12</v>
      </c>
      <c r="AK18" s="47">
        <f t="shared" si="50"/>
        <v>1</v>
      </c>
      <c r="AL18" s="44">
        <f t="shared" si="51"/>
        <v>363.21477679854604</v>
      </c>
      <c r="AM18" s="43">
        <f t="shared" si="52"/>
        <v>252071.05509819096</v>
      </c>
      <c r="AN18" s="48">
        <f t="shared" si="53"/>
        <v>-60341.460882906758</v>
      </c>
      <c r="AO18" s="90">
        <f t="shared" si="54"/>
        <v>57827.749132902842</v>
      </c>
      <c r="AP18" s="97">
        <f t="shared" si="55"/>
        <v>160</v>
      </c>
      <c r="AQ18" s="165"/>
      <c r="AR18" s="164"/>
    </row>
    <row r="19" spans="1:44" s="3" customFormat="1" ht="12.75" hidden="1" customHeight="1" outlineLevel="2" x14ac:dyDescent="0.2">
      <c r="A19" s="10">
        <v>2061</v>
      </c>
      <c r="B19" s="11" t="s">
        <v>33</v>
      </c>
      <c r="C19" s="12">
        <v>79060</v>
      </c>
      <c r="D19" s="13" t="s">
        <v>51</v>
      </c>
      <c r="E19" s="14" t="s">
        <v>52</v>
      </c>
      <c r="F19" s="15" t="s">
        <v>53</v>
      </c>
      <c r="G19" s="42">
        <v>46</v>
      </c>
      <c r="H19" s="43">
        <f t="shared" si="36"/>
        <v>16475.832326105934</v>
      </c>
      <c r="I19" s="43">
        <v>15723.548228063744</v>
      </c>
      <c r="J19" s="43">
        <v>752.28409804218848</v>
      </c>
      <c r="K19" s="44">
        <f t="shared" si="37"/>
        <v>341.81626582747271</v>
      </c>
      <c r="L19" s="44">
        <f t="shared" si="38"/>
        <v>16.354002131351923</v>
      </c>
      <c r="M19" s="44">
        <f t="shared" si="39"/>
        <v>358.17026795882464</v>
      </c>
      <c r="N19" s="44">
        <v>358.22914888111472</v>
      </c>
      <c r="O19" s="43">
        <v>978977.78302051779</v>
      </c>
      <c r="P19" s="43">
        <v>3147</v>
      </c>
      <c r="Q19" s="44">
        <f t="shared" si="40"/>
        <v>311.08286718160718</v>
      </c>
      <c r="R19" s="45">
        <v>6</v>
      </c>
      <c r="S19" s="46">
        <v>12</v>
      </c>
      <c r="T19" s="47">
        <f t="shared" si="41"/>
        <v>0.86839071625867625</v>
      </c>
      <c r="U19" s="44">
        <f t="shared" si="42"/>
        <v>311.08286718160718</v>
      </c>
      <c r="V19" s="43">
        <f t="shared" si="43"/>
        <v>14309.811890353931</v>
      </c>
      <c r="W19" s="48">
        <f t="shared" si="44"/>
        <v>-2166.0204357520033</v>
      </c>
      <c r="X19" s="42">
        <v>42</v>
      </c>
      <c r="Y19" s="43">
        <f t="shared" si="45"/>
        <v>14475.117498661775</v>
      </c>
      <c r="Z19" s="43">
        <v>13787.52775554702</v>
      </c>
      <c r="AA19" s="43">
        <v>687.58974311475572</v>
      </c>
      <c r="AB19" s="44">
        <f t="shared" si="46"/>
        <v>328.27447037016714</v>
      </c>
      <c r="AC19" s="44">
        <f t="shared" si="47"/>
        <v>16.371184359875137</v>
      </c>
      <c r="AD19" s="44">
        <f t="shared" si="48"/>
        <v>344.64565473004228</v>
      </c>
      <c r="AE19" s="44">
        <v>346.7862248941384</v>
      </c>
      <c r="AF19" s="43">
        <v>840000.13136650599</v>
      </c>
      <c r="AG19" s="43">
        <v>2822</v>
      </c>
      <c r="AH19" s="44">
        <f t="shared" si="49"/>
        <v>297.66127971881855</v>
      </c>
      <c r="AI19" s="45">
        <v>6</v>
      </c>
      <c r="AJ19" s="46">
        <v>12</v>
      </c>
      <c r="AK19" s="47">
        <f t="shared" si="50"/>
        <v>0.85834228222209241</v>
      </c>
      <c r="AL19" s="44">
        <f t="shared" si="51"/>
        <v>297.66127971881855</v>
      </c>
      <c r="AM19" s="43">
        <f t="shared" si="52"/>
        <v>12501.773748190379</v>
      </c>
      <c r="AN19" s="48">
        <f t="shared" si="53"/>
        <v>-2152.7386368778871</v>
      </c>
      <c r="AO19" s="90">
        <f t="shared" si="54"/>
        <v>-13.281798874116248</v>
      </c>
      <c r="AP19" s="97">
        <f t="shared" si="55"/>
        <v>4</v>
      </c>
      <c r="AQ19" s="165"/>
      <c r="AR19" s="164"/>
    </row>
    <row r="20" spans="1:44" s="3" customFormat="1" ht="12.75" hidden="1" customHeight="1" outlineLevel="2" x14ac:dyDescent="0.2">
      <c r="A20" s="10">
        <v>2061</v>
      </c>
      <c r="B20" s="11" t="s">
        <v>33</v>
      </c>
      <c r="C20" s="12">
        <v>78466</v>
      </c>
      <c r="D20" s="13" t="s">
        <v>23</v>
      </c>
      <c r="E20" s="14" t="s">
        <v>45</v>
      </c>
      <c r="F20" s="15" t="s">
        <v>46</v>
      </c>
      <c r="G20" s="42">
        <v>6129</v>
      </c>
      <c r="H20" s="43">
        <f t="shared" si="36"/>
        <v>226183.9835383076</v>
      </c>
      <c r="I20" s="43">
        <v>200283.04550722049</v>
      </c>
      <c r="J20" s="43">
        <v>25900.93803108712</v>
      </c>
      <c r="K20" s="44">
        <f t="shared" si="37"/>
        <v>32.67793204555727</v>
      </c>
      <c r="L20" s="44">
        <f t="shared" si="38"/>
        <v>4.2259647627813868</v>
      </c>
      <c r="M20" s="44">
        <f t="shared" si="39"/>
        <v>36.903896808338651</v>
      </c>
      <c r="N20" s="44">
        <v>37.044274542641134</v>
      </c>
      <c r="O20" s="43">
        <v>6259444.6315930793</v>
      </c>
      <c r="P20" s="43">
        <v>170666</v>
      </c>
      <c r="Q20" s="44">
        <f t="shared" si="40"/>
        <v>36.676576656118264</v>
      </c>
      <c r="R20" s="45">
        <v>6</v>
      </c>
      <c r="S20" s="46">
        <v>12</v>
      </c>
      <c r="T20" s="47">
        <f t="shared" si="41"/>
        <v>0.99007409671096092</v>
      </c>
      <c r="U20" s="44">
        <f t="shared" si="42"/>
        <v>36.676576656118264</v>
      </c>
      <c r="V20" s="43">
        <f t="shared" si="43"/>
        <v>224790.73832534885</v>
      </c>
      <c r="W20" s="48">
        <f t="shared" si="44"/>
        <v>-1393.2452129587473</v>
      </c>
      <c r="X20" s="42">
        <v>5609</v>
      </c>
      <c r="Y20" s="43">
        <f t="shared" si="45"/>
        <v>200001.31618970976</v>
      </c>
      <c r="Z20" s="43">
        <v>176184.02593136276</v>
      </c>
      <c r="AA20" s="43">
        <v>23817.290258347013</v>
      </c>
      <c r="AB20" s="44">
        <f t="shared" si="46"/>
        <v>31.410951315985518</v>
      </c>
      <c r="AC20" s="44">
        <f t="shared" si="47"/>
        <v>4.2462631945706919</v>
      </c>
      <c r="AD20" s="44">
        <f t="shared" si="48"/>
        <v>35.657214510556209</v>
      </c>
      <c r="AE20" s="44">
        <v>37.34618177945061</v>
      </c>
      <c r="AF20" s="43">
        <v>5338969.8774344893</v>
      </c>
      <c r="AG20" s="43">
        <v>157262</v>
      </c>
      <c r="AH20" s="44">
        <f t="shared" si="49"/>
        <v>33.949522945368173</v>
      </c>
      <c r="AI20" s="45">
        <v>4</v>
      </c>
      <c r="AJ20" s="46">
        <v>12</v>
      </c>
      <c r="AK20" s="47">
        <f t="shared" si="50"/>
        <v>0.90904936804138259</v>
      </c>
      <c r="AL20" s="44">
        <f t="shared" si="51"/>
        <v>33.949522945368173</v>
      </c>
      <c r="AM20" s="43">
        <f t="shared" si="52"/>
        <v>190422.87420057008</v>
      </c>
      <c r="AN20" s="48">
        <f t="shared" si="53"/>
        <v>-10449.209442697836</v>
      </c>
      <c r="AO20" s="90">
        <f t="shared" si="54"/>
        <v>9055.9642297390892</v>
      </c>
      <c r="AP20" s="97">
        <f t="shared" si="55"/>
        <v>520</v>
      </c>
      <c r="AQ20" s="165"/>
      <c r="AR20" s="164"/>
    </row>
    <row r="21" spans="1:44" s="3" customFormat="1" ht="12.75" hidden="1" customHeight="1" outlineLevel="2" x14ac:dyDescent="0.2">
      <c r="A21" s="10">
        <v>2061</v>
      </c>
      <c r="B21" s="11" t="s">
        <v>33</v>
      </c>
      <c r="C21" s="12">
        <v>78429</v>
      </c>
      <c r="D21" s="13" t="s">
        <v>23</v>
      </c>
      <c r="E21" s="14" t="s">
        <v>49</v>
      </c>
      <c r="F21" s="15" t="s">
        <v>50</v>
      </c>
      <c r="G21" s="42">
        <v>284</v>
      </c>
      <c r="H21" s="43">
        <f t="shared" si="36"/>
        <v>58174.29596854627</v>
      </c>
      <c r="I21" s="43">
        <v>49972.663783895092</v>
      </c>
      <c r="J21" s="43">
        <v>8201.6321846511746</v>
      </c>
      <c r="K21" s="44">
        <f t="shared" si="37"/>
        <v>175.96008374610949</v>
      </c>
      <c r="L21" s="44">
        <f t="shared" si="38"/>
        <v>28.878986565673149</v>
      </c>
      <c r="M21" s="44">
        <f t="shared" si="39"/>
        <v>204.83907031178265</v>
      </c>
      <c r="N21" s="44">
        <v>200.22364967939399</v>
      </c>
      <c r="O21" s="43">
        <v>1388227.3586225444</v>
      </c>
      <c r="P21" s="43">
        <v>6701</v>
      </c>
      <c r="Q21" s="44">
        <f t="shared" si="40"/>
        <v>207.16719275071549</v>
      </c>
      <c r="R21" s="45">
        <v>7</v>
      </c>
      <c r="S21" s="46">
        <v>12</v>
      </c>
      <c r="T21" s="47">
        <f t="shared" si="41"/>
        <v>1</v>
      </c>
      <c r="U21" s="44">
        <f t="shared" si="42"/>
        <v>200.22364967939399</v>
      </c>
      <c r="V21" s="43">
        <f t="shared" si="43"/>
        <v>56863.516508947891</v>
      </c>
      <c r="W21" s="48">
        <f t="shared" si="44"/>
        <v>-1310.7794595983796</v>
      </c>
      <c r="X21" s="42">
        <v>259</v>
      </c>
      <c r="Y21" s="43">
        <f t="shared" si="45"/>
        <v>52194.623236871375</v>
      </c>
      <c r="Z21" s="43">
        <v>44490.609990710167</v>
      </c>
      <c r="AA21" s="43">
        <v>7704.0132461612075</v>
      </c>
      <c r="AB21" s="44">
        <f t="shared" si="46"/>
        <v>171.77841695254889</v>
      </c>
      <c r="AC21" s="44">
        <f t="shared" si="47"/>
        <v>29.745224888653311</v>
      </c>
      <c r="AD21" s="44">
        <f t="shared" si="48"/>
        <v>201.52364184120222</v>
      </c>
      <c r="AE21" s="44">
        <v>198.56283849545036</v>
      </c>
      <c r="AF21" s="43">
        <v>1274032.1584244641</v>
      </c>
      <c r="AG21" s="43">
        <v>6183</v>
      </c>
      <c r="AH21" s="44">
        <f t="shared" si="49"/>
        <v>206.05404470717517</v>
      </c>
      <c r="AI21" s="45">
        <v>7</v>
      </c>
      <c r="AJ21" s="46">
        <v>12</v>
      </c>
      <c r="AK21" s="47">
        <f t="shared" si="50"/>
        <v>1</v>
      </c>
      <c r="AL21" s="44">
        <f t="shared" si="51"/>
        <v>198.56283849545036</v>
      </c>
      <c r="AM21" s="43">
        <f t="shared" si="52"/>
        <v>51427.775170321642</v>
      </c>
      <c r="AN21" s="48">
        <f t="shared" si="53"/>
        <v>-836.56152714516395</v>
      </c>
      <c r="AO21" s="90">
        <f t="shared" si="54"/>
        <v>-474.21793245321567</v>
      </c>
      <c r="AP21" s="97">
        <f t="shared" si="55"/>
        <v>25</v>
      </c>
      <c r="AQ21" s="165"/>
      <c r="AR21" s="164"/>
    </row>
    <row r="22" spans="1:44" s="3" customFormat="1" ht="12.75" hidden="1" customHeight="1" outlineLevel="2" x14ac:dyDescent="0.2">
      <c r="A22" s="10">
        <v>2061</v>
      </c>
      <c r="B22" s="11" t="s">
        <v>33</v>
      </c>
      <c r="C22" s="12">
        <v>78807</v>
      </c>
      <c r="D22" s="13" t="s">
        <v>23</v>
      </c>
      <c r="E22" s="14" t="s">
        <v>735</v>
      </c>
      <c r="F22" s="15" t="s">
        <v>736</v>
      </c>
      <c r="G22" s="42">
        <v>53</v>
      </c>
      <c r="H22" s="43">
        <f t="shared" si="36"/>
        <v>13966.088217403954</v>
      </c>
      <c r="I22" s="43">
        <v>13464.565485375828</v>
      </c>
      <c r="J22" s="43">
        <v>501.52273202812574</v>
      </c>
      <c r="K22" s="44">
        <f t="shared" si="37"/>
        <v>254.04840538444958</v>
      </c>
      <c r="L22" s="44">
        <f t="shared" si="38"/>
        <v>9.4626930571344481</v>
      </c>
      <c r="M22" s="44">
        <f t="shared" si="39"/>
        <v>263.51109844158407</v>
      </c>
      <c r="N22" s="44">
        <v>268.07753116670523</v>
      </c>
      <c r="O22" s="43">
        <v>4365317.3855994521</v>
      </c>
      <c r="P22" s="43">
        <v>17689</v>
      </c>
      <c r="Q22" s="44">
        <f t="shared" si="40"/>
        <v>246.78146789527119</v>
      </c>
      <c r="R22" s="45">
        <v>5</v>
      </c>
      <c r="S22" s="46">
        <v>12</v>
      </c>
      <c r="T22" s="47">
        <f t="shared" si="41"/>
        <v>0.92056005895476933</v>
      </c>
      <c r="U22" s="44">
        <f t="shared" si="42"/>
        <v>246.78146789527119</v>
      </c>
      <c r="V22" s="43">
        <f t="shared" si="43"/>
        <v>13079.417798449373</v>
      </c>
      <c r="W22" s="48">
        <f t="shared" si="44"/>
        <v>-886.67041895458169</v>
      </c>
      <c r="X22" s="42">
        <v>41</v>
      </c>
      <c r="Y22" s="43">
        <f t="shared" si="45"/>
        <v>10561.878332441182</v>
      </c>
      <c r="Z22" s="43">
        <v>10103.485170364678</v>
      </c>
      <c r="AA22" s="43">
        <v>458.39316207650393</v>
      </c>
      <c r="AB22" s="44">
        <f t="shared" si="46"/>
        <v>246.4264675698702</v>
      </c>
      <c r="AC22" s="44">
        <f t="shared" si="47"/>
        <v>11.180321026256193</v>
      </c>
      <c r="AD22" s="44">
        <f t="shared" si="48"/>
        <v>257.60678859612636</v>
      </c>
      <c r="AE22" s="44">
        <v>262.11004162597914</v>
      </c>
      <c r="AF22" s="43">
        <v>3855679.7442063382</v>
      </c>
      <c r="AG22" s="43">
        <v>16677</v>
      </c>
      <c r="AH22" s="44">
        <f t="shared" si="49"/>
        <v>231.19744223819262</v>
      </c>
      <c r="AI22" s="45">
        <v>6</v>
      </c>
      <c r="AJ22" s="46">
        <v>12</v>
      </c>
      <c r="AK22" s="47">
        <f t="shared" si="50"/>
        <v>0.88206251391200952</v>
      </c>
      <c r="AL22" s="44">
        <f t="shared" si="51"/>
        <v>231.19744223819262</v>
      </c>
      <c r="AM22" s="43">
        <f t="shared" si="52"/>
        <v>9479.0951317658983</v>
      </c>
      <c r="AN22" s="48">
        <f t="shared" si="53"/>
        <v>-1181.2180371003089</v>
      </c>
      <c r="AO22" s="90">
        <f t="shared" si="54"/>
        <v>294.54761814572726</v>
      </c>
      <c r="AP22" s="97">
        <f t="shared" si="55"/>
        <v>12</v>
      </c>
      <c r="AQ22" s="165"/>
      <c r="AR22" s="164"/>
    </row>
    <row r="23" spans="1:44" s="3" customFormat="1" ht="12.75" hidden="1" customHeight="1" outlineLevel="2" x14ac:dyDescent="0.2">
      <c r="A23" s="10">
        <v>2061</v>
      </c>
      <c r="B23" s="11" t="s">
        <v>33</v>
      </c>
      <c r="C23" s="12">
        <v>79384</v>
      </c>
      <c r="D23" s="13" t="s">
        <v>23</v>
      </c>
      <c r="E23" s="14" t="s">
        <v>36</v>
      </c>
      <c r="F23" s="15" t="s">
        <v>35</v>
      </c>
      <c r="G23" s="42">
        <v>3</v>
      </c>
      <c r="H23" s="43">
        <f t="shared" si="36"/>
        <v>60423.563141370767</v>
      </c>
      <c r="I23" s="43">
        <v>57790.56879822311</v>
      </c>
      <c r="J23" s="43">
        <v>2632.9943431476595</v>
      </c>
      <c r="K23" s="44">
        <f t="shared" si="37"/>
        <v>19263.522932741038</v>
      </c>
      <c r="L23" s="44">
        <f t="shared" si="38"/>
        <v>877.66478104921987</v>
      </c>
      <c r="M23" s="44">
        <f t="shared" si="39"/>
        <v>20141.187713790256</v>
      </c>
      <c r="N23" s="44">
        <v>20968.781628226614</v>
      </c>
      <c r="O23" s="43">
        <v>833636.42377635394</v>
      </c>
      <c r="P23" s="43">
        <v>34</v>
      </c>
      <c r="Q23" s="44">
        <f t="shared" si="40"/>
        <v>24518.718346363352</v>
      </c>
      <c r="R23" s="45">
        <v>4</v>
      </c>
      <c r="S23" s="46">
        <v>10</v>
      </c>
      <c r="T23" s="47">
        <f t="shared" si="41"/>
        <v>1</v>
      </c>
      <c r="U23" s="44">
        <f t="shared" si="42"/>
        <v>20968.781628226614</v>
      </c>
      <c r="V23" s="43">
        <f t="shared" si="43"/>
        <v>62906.344884679842</v>
      </c>
      <c r="W23" s="48">
        <f t="shared" si="44"/>
        <v>2482.781743309075</v>
      </c>
      <c r="X23" s="42">
        <v>2</v>
      </c>
      <c r="Y23" s="43">
        <f t="shared" si="45"/>
        <v>47822.461245316226</v>
      </c>
      <c r="Z23" s="43">
        <v>45415.897144414579</v>
      </c>
      <c r="AA23" s="43">
        <v>2406.5641009016458</v>
      </c>
      <c r="AB23" s="44">
        <f t="shared" si="46"/>
        <v>22707.94857220729</v>
      </c>
      <c r="AC23" s="44">
        <f t="shared" si="47"/>
        <v>1203.2820504508229</v>
      </c>
      <c r="AD23" s="44">
        <f t="shared" si="48"/>
        <v>23911.230622658113</v>
      </c>
      <c r="AE23" s="44">
        <v>19804.430924557393</v>
      </c>
      <c r="AF23" s="43">
        <v>681929.09623685677</v>
      </c>
      <c r="AG23" s="43">
        <v>24</v>
      </c>
      <c r="AH23" s="44">
        <f t="shared" si="49"/>
        <v>28413.712343202365</v>
      </c>
      <c r="AI23" s="45">
        <v>7</v>
      </c>
      <c r="AJ23" s="46">
        <v>9</v>
      </c>
      <c r="AK23" s="47">
        <f t="shared" si="50"/>
        <v>1</v>
      </c>
      <c r="AL23" s="44">
        <f t="shared" si="51"/>
        <v>19804.430924557393</v>
      </c>
      <c r="AM23" s="43">
        <f t="shared" si="52"/>
        <v>39608.861849114786</v>
      </c>
      <c r="AN23" s="48">
        <f t="shared" si="53"/>
        <v>-8960.290250401571</v>
      </c>
      <c r="AO23" s="90">
        <f t="shared" si="54"/>
        <v>11443.071993710646</v>
      </c>
      <c r="AP23" s="97">
        <f t="shared" si="55"/>
        <v>1</v>
      </c>
      <c r="AQ23" s="165"/>
      <c r="AR23" s="164"/>
    </row>
    <row r="24" spans="1:44" s="3" customFormat="1" ht="12.75" hidden="1" customHeight="1" outlineLevel="2" x14ac:dyDescent="0.2">
      <c r="A24" s="10">
        <v>2061</v>
      </c>
      <c r="B24" s="11" t="s">
        <v>33</v>
      </c>
      <c r="C24" s="12">
        <v>80377</v>
      </c>
      <c r="D24" s="13" t="s">
        <v>23</v>
      </c>
      <c r="E24" s="14" t="s">
        <v>713</v>
      </c>
      <c r="F24" s="15" t="s">
        <v>714</v>
      </c>
      <c r="G24" s="42">
        <v>12</v>
      </c>
      <c r="H24" s="43">
        <f t="shared" si="36"/>
        <v>66303.04033159923</v>
      </c>
      <c r="I24" s="43">
        <v>63231.213597926959</v>
      </c>
      <c r="J24" s="43">
        <v>3071.8267336722697</v>
      </c>
      <c r="K24" s="44">
        <f t="shared" si="37"/>
        <v>5269.2677998272466</v>
      </c>
      <c r="L24" s="44">
        <f t="shared" si="38"/>
        <v>255.98556113935581</v>
      </c>
      <c r="M24" s="44">
        <f t="shared" si="39"/>
        <v>5525.2533609666025</v>
      </c>
      <c r="N24" s="44">
        <v>5824.9381126984608</v>
      </c>
      <c r="O24" s="43">
        <v>2528391.7379720057</v>
      </c>
      <c r="P24" s="43">
        <v>436</v>
      </c>
      <c r="Q24" s="44">
        <f t="shared" si="40"/>
        <v>5799.0636192018483</v>
      </c>
      <c r="R24" s="45">
        <v>3</v>
      </c>
      <c r="S24" s="46">
        <v>9</v>
      </c>
      <c r="T24" s="47">
        <f t="shared" si="41"/>
        <v>0.99555797967360271</v>
      </c>
      <c r="U24" s="44">
        <f t="shared" si="42"/>
        <v>5799.0636192018483</v>
      </c>
      <c r="V24" s="43">
        <f t="shared" si="43"/>
        <v>69588.763430422172</v>
      </c>
      <c r="W24" s="48">
        <f t="shared" si="44"/>
        <v>3285.7230988229421</v>
      </c>
      <c r="X24" s="42">
        <v>11</v>
      </c>
      <c r="Y24" s="43">
        <f t="shared" si="45"/>
        <v>58393.954786202245</v>
      </c>
      <c r="Z24" s="43">
        <v>55586.296668483657</v>
      </c>
      <c r="AA24" s="43">
        <v>2807.6581177185863</v>
      </c>
      <c r="AB24" s="44">
        <f t="shared" si="46"/>
        <v>5053.2996971348775</v>
      </c>
      <c r="AC24" s="44">
        <f t="shared" si="47"/>
        <v>255.24164706532602</v>
      </c>
      <c r="AD24" s="44">
        <f t="shared" si="48"/>
        <v>5308.5413442002036</v>
      </c>
      <c r="AE24" s="44">
        <v>5475.489955454158</v>
      </c>
      <c r="AF24" s="43">
        <v>2224664.6942920648</v>
      </c>
      <c r="AG24" s="43">
        <v>398</v>
      </c>
      <c r="AH24" s="44">
        <f t="shared" si="49"/>
        <v>5589.6097846534294</v>
      </c>
      <c r="AI24" s="45">
        <v>4</v>
      </c>
      <c r="AJ24" s="46">
        <v>9</v>
      </c>
      <c r="AK24" s="47">
        <f t="shared" si="50"/>
        <v>1</v>
      </c>
      <c r="AL24" s="44">
        <f t="shared" si="51"/>
        <v>5475.489955454158</v>
      </c>
      <c r="AM24" s="43">
        <f t="shared" si="52"/>
        <v>60230.389509995737</v>
      </c>
      <c r="AN24" s="48">
        <f t="shared" si="53"/>
        <v>2003.3833350474465</v>
      </c>
      <c r="AO24" s="90">
        <f t="shared" si="54"/>
        <v>1282.3397637754956</v>
      </c>
      <c r="AP24" s="97">
        <f t="shared" si="55"/>
        <v>1</v>
      </c>
      <c r="AQ24" s="165"/>
      <c r="AR24" s="164"/>
    </row>
    <row r="25" spans="1:44" s="3" customFormat="1" ht="12.75" hidden="1" customHeight="1" outlineLevel="2" x14ac:dyDescent="0.2">
      <c r="A25" s="10">
        <v>2061</v>
      </c>
      <c r="B25" s="11" t="s">
        <v>33</v>
      </c>
      <c r="C25" s="12">
        <v>78438</v>
      </c>
      <c r="D25" s="13" t="s">
        <v>23</v>
      </c>
      <c r="E25" s="14" t="s">
        <v>54</v>
      </c>
      <c r="F25" s="15" t="s">
        <v>55</v>
      </c>
      <c r="G25" s="42">
        <v>191</v>
      </c>
      <c r="H25" s="43">
        <f t="shared" si="36"/>
        <v>73660.068494652194</v>
      </c>
      <c r="I25" s="43">
        <v>70212.099711958828</v>
      </c>
      <c r="J25" s="43">
        <v>3447.9687826933641</v>
      </c>
      <c r="K25" s="44">
        <f t="shared" si="37"/>
        <v>367.60261629297815</v>
      </c>
      <c r="L25" s="44">
        <f t="shared" si="38"/>
        <v>18.052192579546411</v>
      </c>
      <c r="M25" s="44">
        <f t="shared" si="39"/>
        <v>385.6548088725246</v>
      </c>
      <c r="N25" s="44">
        <v>501.2007564493673</v>
      </c>
      <c r="O25" s="43">
        <v>1251724.2796053374</v>
      </c>
      <c r="P25" s="43">
        <v>2397</v>
      </c>
      <c r="Q25" s="44">
        <f t="shared" si="40"/>
        <v>522.20453884244364</v>
      </c>
      <c r="R25" s="45">
        <v>2</v>
      </c>
      <c r="S25" s="46">
        <v>12</v>
      </c>
      <c r="T25" s="47">
        <f t="shared" si="41"/>
        <v>1</v>
      </c>
      <c r="U25" s="44">
        <f t="shared" si="42"/>
        <v>501.2007564493673</v>
      </c>
      <c r="V25" s="43">
        <f t="shared" si="43"/>
        <v>95729.344481829161</v>
      </c>
      <c r="W25" s="48">
        <f t="shared" si="44"/>
        <v>22069.275987176967</v>
      </c>
      <c r="X25" s="42">
        <v>149</v>
      </c>
      <c r="Y25" s="43">
        <f t="shared" si="45"/>
        <v>66942.677535533148</v>
      </c>
      <c r="Z25" s="43">
        <v>63791.224546257188</v>
      </c>
      <c r="AA25" s="43">
        <v>3151.4529892759642</v>
      </c>
      <c r="AB25" s="44">
        <f t="shared" si="46"/>
        <v>428.12902380038383</v>
      </c>
      <c r="AC25" s="44">
        <f t="shared" si="47"/>
        <v>21.150691203194391</v>
      </c>
      <c r="AD25" s="44">
        <f t="shared" si="48"/>
        <v>449.27971500357819</v>
      </c>
      <c r="AE25" s="44">
        <v>486.83491115546883</v>
      </c>
      <c r="AF25" s="43">
        <v>1083687.5250372493</v>
      </c>
      <c r="AG25" s="43">
        <v>2193</v>
      </c>
      <c r="AH25" s="44">
        <f t="shared" si="49"/>
        <v>494.15755815652045</v>
      </c>
      <c r="AI25" s="45">
        <v>5</v>
      </c>
      <c r="AJ25" s="46">
        <v>12</v>
      </c>
      <c r="AK25" s="47">
        <f t="shared" si="50"/>
        <v>1</v>
      </c>
      <c r="AL25" s="44">
        <f t="shared" si="51"/>
        <v>486.83491115546883</v>
      </c>
      <c r="AM25" s="43">
        <f t="shared" si="52"/>
        <v>72538.401762164853</v>
      </c>
      <c r="AN25" s="48">
        <f t="shared" si="53"/>
        <v>6104.4264290527681</v>
      </c>
      <c r="AO25" s="90">
        <f t="shared" si="54"/>
        <v>15964.849558124199</v>
      </c>
      <c r="AP25" s="97">
        <f t="shared" si="55"/>
        <v>42</v>
      </c>
      <c r="AQ25" s="165"/>
      <c r="AR25" s="164"/>
    </row>
    <row r="26" spans="1:44" s="3" customFormat="1" ht="12.75" hidden="1" customHeight="1" outlineLevel="2" x14ac:dyDescent="0.2">
      <c r="A26" s="10">
        <v>2061</v>
      </c>
      <c r="B26" s="11" t="s">
        <v>33</v>
      </c>
      <c r="C26" s="12">
        <v>78435</v>
      </c>
      <c r="D26" s="13" t="s">
        <v>23</v>
      </c>
      <c r="E26" s="14" t="s">
        <v>41</v>
      </c>
      <c r="F26" s="15" t="s">
        <v>35</v>
      </c>
      <c r="G26" s="42">
        <v>7</v>
      </c>
      <c r="H26" s="43">
        <f t="shared" si="36"/>
        <v>278277.59235357243</v>
      </c>
      <c r="I26" s="43">
        <v>262871.81707737985</v>
      </c>
      <c r="J26" s="43">
        <v>15405.775276192593</v>
      </c>
      <c r="K26" s="44">
        <f t="shared" si="37"/>
        <v>37553.116725339976</v>
      </c>
      <c r="L26" s="44">
        <f t="shared" si="38"/>
        <v>2200.8250394560846</v>
      </c>
      <c r="M26" s="44">
        <f t="shared" si="39"/>
        <v>39753.941764796058</v>
      </c>
      <c r="N26" s="44">
        <v>45351.139201532627</v>
      </c>
      <c r="O26" s="43">
        <v>2557486.7024397235</v>
      </c>
      <c r="P26" s="43">
        <v>56</v>
      </c>
      <c r="Q26" s="44">
        <f t="shared" si="40"/>
        <v>45669.405400709351</v>
      </c>
      <c r="R26" s="45">
        <v>4</v>
      </c>
      <c r="S26" s="46">
        <v>12</v>
      </c>
      <c r="T26" s="47">
        <f t="shared" si="41"/>
        <v>1</v>
      </c>
      <c r="U26" s="44">
        <f t="shared" si="42"/>
        <v>45351.139201532627</v>
      </c>
      <c r="V26" s="43">
        <f t="shared" si="43"/>
        <v>317457.97441072838</v>
      </c>
      <c r="W26" s="48">
        <f t="shared" si="44"/>
        <v>39180.382057155948</v>
      </c>
      <c r="X26" s="42">
        <v>6</v>
      </c>
      <c r="Y26" s="43">
        <f t="shared" si="45"/>
        <v>240575.86393636421</v>
      </c>
      <c r="Z26" s="43">
        <v>226404.52832023031</v>
      </c>
      <c r="AA26" s="43">
        <v>14171.335616133907</v>
      </c>
      <c r="AB26" s="44">
        <f t="shared" si="46"/>
        <v>37734.088053371721</v>
      </c>
      <c r="AC26" s="44">
        <f t="shared" si="47"/>
        <v>2361.8892693556513</v>
      </c>
      <c r="AD26" s="44">
        <f t="shared" si="48"/>
        <v>40095.977322727369</v>
      </c>
      <c r="AE26" s="44">
        <v>50535.528728161444</v>
      </c>
      <c r="AF26" s="43">
        <v>2291769.5060338676</v>
      </c>
      <c r="AG26" s="43">
        <v>50</v>
      </c>
      <c r="AH26" s="44">
        <f t="shared" si="49"/>
        <v>45835.390120677352</v>
      </c>
      <c r="AI26" s="45">
        <v>4</v>
      </c>
      <c r="AJ26" s="46">
        <v>12</v>
      </c>
      <c r="AK26" s="47">
        <f t="shared" si="50"/>
        <v>0.90699338216550818</v>
      </c>
      <c r="AL26" s="44">
        <f t="shared" si="51"/>
        <v>45835.390120677352</v>
      </c>
      <c r="AM26" s="43">
        <f t="shared" si="52"/>
        <v>275012.3407240641</v>
      </c>
      <c r="AN26" s="48">
        <f t="shared" si="53"/>
        <v>37567.065586581688</v>
      </c>
      <c r="AO26" s="90">
        <f t="shared" si="54"/>
        <v>1613.3164705742602</v>
      </c>
      <c r="AP26" s="97">
        <f t="shared" si="55"/>
        <v>1</v>
      </c>
      <c r="AQ26" s="165"/>
      <c r="AR26" s="164"/>
    </row>
    <row r="27" spans="1:44" s="3" customFormat="1" ht="12.75" hidden="1" customHeight="1" outlineLevel="2" x14ac:dyDescent="0.2">
      <c r="A27" s="10">
        <v>2062</v>
      </c>
      <c r="B27" s="11" t="s">
        <v>58</v>
      </c>
      <c r="C27" s="12">
        <v>79357</v>
      </c>
      <c r="D27" s="13" t="s">
        <v>23</v>
      </c>
      <c r="E27" s="14" t="s">
        <v>77</v>
      </c>
      <c r="F27" s="15" t="s">
        <v>78</v>
      </c>
      <c r="G27" s="42">
        <v>580</v>
      </c>
      <c r="H27" s="43">
        <f t="shared" si="36"/>
        <v>738866.20698388887</v>
      </c>
      <c r="I27" s="43">
        <v>665461.39816676814</v>
      </c>
      <c r="J27" s="43">
        <v>73404.808817120691</v>
      </c>
      <c r="K27" s="44">
        <f t="shared" si="37"/>
        <v>1147.3472382185657</v>
      </c>
      <c r="L27" s="44">
        <f t="shared" si="38"/>
        <v>126.56001520193223</v>
      </c>
      <c r="M27" s="44">
        <f t="shared" si="39"/>
        <v>1273.9072534204981</v>
      </c>
      <c r="N27" s="44">
        <v>1273.7237020902535</v>
      </c>
      <c r="O27" s="43">
        <v>11429346.336194905</v>
      </c>
      <c r="P27" s="43">
        <v>9052</v>
      </c>
      <c r="Q27" s="44">
        <f t="shared" si="40"/>
        <v>1262.6321626375282</v>
      </c>
      <c r="R27" s="45">
        <v>7</v>
      </c>
      <c r="S27" s="46">
        <v>12</v>
      </c>
      <c r="T27" s="47">
        <f t="shared" si="41"/>
        <v>0.99129203654252218</v>
      </c>
      <c r="U27" s="44">
        <f t="shared" si="42"/>
        <v>1262.6321626375282</v>
      </c>
      <c r="V27" s="43">
        <f t="shared" si="43"/>
        <v>732326.65432976629</v>
      </c>
      <c r="W27" s="48">
        <f t="shared" si="44"/>
        <v>-6539.5526541225845</v>
      </c>
      <c r="X27" s="42">
        <v>496</v>
      </c>
      <c r="Y27" s="43">
        <f t="shared" si="45"/>
        <v>664203.00269104214</v>
      </c>
      <c r="Z27" s="43">
        <v>597470.45599335385</v>
      </c>
      <c r="AA27" s="43">
        <v>66732.546697688304</v>
      </c>
      <c r="AB27" s="44">
        <f t="shared" si="46"/>
        <v>1204.577532244665</v>
      </c>
      <c r="AC27" s="44">
        <f t="shared" si="47"/>
        <v>134.54142479372641</v>
      </c>
      <c r="AD27" s="44">
        <f t="shared" si="48"/>
        <v>1339.1189570383915</v>
      </c>
      <c r="AE27" s="44">
        <v>1271.8254935695129</v>
      </c>
      <c r="AF27" s="43">
        <v>9992789.1095172297</v>
      </c>
      <c r="AG27" s="43">
        <v>8074</v>
      </c>
      <c r="AH27" s="44">
        <f t="shared" si="49"/>
        <v>1237.6503727417921</v>
      </c>
      <c r="AI27" s="45">
        <v>11</v>
      </c>
      <c r="AJ27" s="46">
        <v>12</v>
      </c>
      <c r="AK27" s="47">
        <f t="shared" si="50"/>
        <v>0.9731290802075333</v>
      </c>
      <c r="AL27" s="44">
        <f t="shared" si="51"/>
        <v>1237.6503727417921</v>
      </c>
      <c r="AM27" s="43">
        <f t="shared" si="52"/>
        <v>613874.58487992885</v>
      </c>
      <c r="AN27" s="48">
        <f t="shared" si="53"/>
        <v>-54903.7285212145</v>
      </c>
      <c r="AO27" s="90">
        <f t="shared" si="54"/>
        <v>48364.175867091915</v>
      </c>
      <c r="AP27" s="97">
        <f t="shared" si="55"/>
        <v>84</v>
      </c>
      <c r="AQ27" s="165"/>
      <c r="AR27" s="173"/>
    </row>
    <row r="28" spans="1:44" s="3" customFormat="1" ht="12.75" hidden="1" customHeight="1" outlineLevel="2" x14ac:dyDescent="0.2">
      <c r="A28" s="10">
        <v>2062</v>
      </c>
      <c r="B28" s="11" t="s">
        <v>58</v>
      </c>
      <c r="C28" s="12">
        <v>79398</v>
      </c>
      <c r="D28" s="13" t="s">
        <v>23</v>
      </c>
      <c r="E28" s="14" t="s">
        <v>61</v>
      </c>
      <c r="F28" s="15" t="s">
        <v>62</v>
      </c>
      <c r="G28" s="42">
        <v>2769</v>
      </c>
      <c r="H28" s="43">
        <f t="shared" si="36"/>
        <v>63757.814463649054</v>
      </c>
      <c r="I28" s="43">
        <v>60011.588096014966</v>
      </c>
      <c r="J28" s="43">
        <v>3746.2263676340863</v>
      </c>
      <c r="K28" s="44">
        <f t="shared" si="37"/>
        <v>21.672657311670267</v>
      </c>
      <c r="L28" s="44">
        <f t="shared" si="38"/>
        <v>1.3529167091491825</v>
      </c>
      <c r="M28" s="44">
        <f t="shared" si="39"/>
        <v>23.025574020819448</v>
      </c>
      <c r="N28" s="44">
        <v>23.81154046886963</v>
      </c>
      <c r="O28" s="43">
        <v>1026584.0706208244</v>
      </c>
      <c r="P28" s="43">
        <v>44634</v>
      </c>
      <c r="Q28" s="44">
        <f t="shared" si="40"/>
        <v>23.000046391110462</v>
      </c>
      <c r="R28" s="45">
        <v>4</v>
      </c>
      <c r="S28" s="46">
        <v>12</v>
      </c>
      <c r="T28" s="47">
        <f t="shared" si="41"/>
        <v>0.96592013528817733</v>
      </c>
      <c r="U28" s="44">
        <f t="shared" si="42"/>
        <v>23.000046391110462</v>
      </c>
      <c r="V28" s="43">
        <f t="shared" si="43"/>
        <v>63687.128456984872</v>
      </c>
      <c r="W28" s="48">
        <f t="shared" si="44"/>
        <v>-70.686006664182059</v>
      </c>
      <c r="X28" s="42">
        <v>2721</v>
      </c>
      <c r="Y28" s="43">
        <f t="shared" si="45"/>
        <v>59422.209667304334</v>
      </c>
      <c r="Z28" s="43">
        <v>55935.345424615385</v>
      </c>
      <c r="AA28" s="43">
        <v>3486.8642426889473</v>
      </c>
      <c r="AB28" s="44">
        <f t="shared" si="46"/>
        <v>20.556907543041302</v>
      </c>
      <c r="AC28" s="44">
        <f t="shared" si="47"/>
        <v>1.2814642567765333</v>
      </c>
      <c r="AD28" s="44">
        <f t="shared" si="48"/>
        <v>21.838371799817835</v>
      </c>
      <c r="AE28" s="44">
        <v>23.293380246550658</v>
      </c>
      <c r="AF28" s="43">
        <v>920830.32578521257</v>
      </c>
      <c r="AG28" s="43">
        <v>40937</v>
      </c>
      <c r="AH28" s="44">
        <f t="shared" si="49"/>
        <v>22.493839943943438</v>
      </c>
      <c r="AI28" s="45">
        <v>5</v>
      </c>
      <c r="AJ28" s="46">
        <v>12</v>
      </c>
      <c r="AK28" s="47">
        <f t="shared" si="50"/>
        <v>0.96567521355233032</v>
      </c>
      <c r="AL28" s="44">
        <f t="shared" si="51"/>
        <v>22.493839943943438</v>
      </c>
      <c r="AM28" s="43">
        <f t="shared" si="52"/>
        <v>61205.738487470095</v>
      </c>
      <c r="AN28" s="48">
        <f t="shared" si="53"/>
        <v>1945.6678038171931</v>
      </c>
      <c r="AO28" s="90">
        <f t="shared" si="54"/>
        <v>-2016.3538104813751</v>
      </c>
      <c r="AP28" s="97">
        <f t="shared" si="55"/>
        <v>48</v>
      </c>
      <c r="AQ28" s="165"/>
      <c r="AR28" s="164"/>
    </row>
    <row r="29" spans="1:44" s="3" customFormat="1" ht="12.75" hidden="1" customHeight="1" outlineLevel="2" x14ac:dyDescent="0.2">
      <c r="A29" s="10">
        <v>2062</v>
      </c>
      <c r="B29" s="11" t="s">
        <v>58</v>
      </c>
      <c r="C29" s="12">
        <v>79362</v>
      </c>
      <c r="D29" s="13" t="s">
        <v>51</v>
      </c>
      <c r="E29" s="14" t="s">
        <v>65</v>
      </c>
      <c r="F29" s="15" t="s">
        <v>66</v>
      </c>
      <c r="G29" s="42">
        <v>11218</v>
      </c>
      <c r="H29" s="43">
        <f t="shared" si="36"/>
        <v>15854.531530791093</v>
      </c>
      <c r="I29" s="43">
        <v>13867.860850990459</v>
      </c>
      <c r="J29" s="43">
        <v>1986.6706798006353</v>
      </c>
      <c r="K29" s="44">
        <f t="shared" si="37"/>
        <v>1.2362150874478925</v>
      </c>
      <c r="L29" s="44">
        <f t="shared" si="38"/>
        <v>0.17709669101449771</v>
      </c>
      <c r="M29" s="44">
        <f t="shared" si="39"/>
        <v>1.4133117784623901</v>
      </c>
      <c r="N29" s="44">
        <v>1.4560057337134347</v>
      </c>
      <c r="O29" s="43">
        <v>1062189.9896373325</v>
      </c>
      <c r="P29" s="43">
        <v>734923</v>
      </c>
      <c r="Q29" s="44">
        <f t="shared" si="40"/>
        <v>1.4453078616907247</v>
      </c>
      <c r="R29" s="45">
        <v>6</v>
      </c>
      <c r="S29" s="46">
        <v>12</v>
      </c>
      <c r="T29" s="47">
        <f t="shared" si="41"/>
        <v>0.9926525893579925</v>
      </c>
      <c r="U29" s="44">
        <f t="shared" si="42"/>
        <v>1.4453078616907247</v>
      </c>
      <c r="V29" s="43">
        <f t="shared" si="43"/>
        <v>16213.463592446549</v>
      </c>
      <c r="W29" s="48">
        <f t="shared" si="44"/>
        <v>358.93206165545598</v>
      </c>
      <c r="X29" s="42">
        <v>11218</v>
      </c>
      <c r="Y29" s="43">
        <f t="shared" si="45"/>
        <v>15249.157382383766</v>
      </c>
      <c r="Z29" s="43">
        <v>13327.913107569233</v>
      </c>
      <c r="AA29" s="43">
        <v>1921.2442748145336</v>
      </c>
      <c r="AB29" s="44">
        <f t="shared" si="46"/>
        <v>1.1880828229246954</v>
      </c>
      <c r="AC29" s="44">
        <f t="shared" si="47"/>
        <v>0.1712644210032567</v>
      </c>
      <c r="AD29" s="44">
        <f t="shared" si="48"/>
        <v>1.3593472439279521</v>
      </c>
      <c r="AE29" s="44">
        <v>1.3459827028221469</v>
      </c>
      <c r="AF29" s="43">
        <v>953073.69491933892</v>
      </c>
      <c r="AG29" s="43">
        <v>675816</v>
      </c>
      <c r="AH29" s="44">
        <f t="shared" si="49"/>
        <v>1.4102561864758143</v>
      </c>
      <c r="AI29" s="45">
        <v>8</v>
      </c>
      <c r="AJ29" s="46">
        <v>12</v>
      </c>
      <c r="AK29" s="47">
        <f t="shared" si="50"/>
        <v>1</v>
      </c>
      <c r="AL29" s="44">
        <f t="shared" si="51"/>
        <v>1.3459827028221469</v>
      </c>
      <c r="AM29" s="43">
        <f t="shared" si="52"/>
        <v>15099.233960258844</v>
      </c>
      <c r="AN29" s="48">
        <f t="shared" si="53"/>
        <v>-163.55282413627918</v>
      </c>
      <c r="AO29" s="90">
        <f t="shared" si="54"/>
        <v>522.48488579173522</v>
      </c>
      <c r="AP29" s="97">
        <f t="shared" si="55"/>
        <v>0</v>
      </c>
      <c r="AQ29" s="165"/>
      <c r="AR29" s="164"/>
    </row>
    <row r="30" spans="1:44" s="3" customFormat="1" ht="12.75" hidden="1" customHeight="1" outlineLevel="2" x14ac:dyDescent="0.2">
      <c r="A30" s="10">
        <v>2062</v>
      </c>
      <c r="B30" s="11" t="s">
        <v>58</v>
      </c>
      <c r="C30" s="12">
        <v>77661</v>
      </c>
      <c r="D30" s="13" t="s">
        <v>23</v>
      </c>
      <c r="E30" s="14" t="s">
        <v>71</v>
      </c>
      <c r="F30" s="15" t="s">
        <v>72</v>
      </c>
      <c r="G30" s="42">
        <v>69</v>
      </c>
      <c r="H30" s="43">
        <f t="shared" si="36"/>
        <v>6592.3082975766038</v>
      </c>
      <c r="I30" s="43">
        <v>6071.5785397343316</v>
      </c>
      <c r="J30" s="43">
        <v>520.72975784227253</v>
      </c>
      <c r="K30" s="44">
        <f t="shared" si="37"/>
        <v>87.993891880207698</v>
      </c>
      <c r="L30" s="44">
        <f t="shared" si="38"/>
        <v>7.5468080846706167</v>
      </c>
      <c r="M30" s="44">
        <f t="shared" si="39"/>
        <v>95.540699964878314</v>
      </c>
      <c r="N30" s="44">
        <v>110.65669585999582</v>
      </c>
      <c r="O30" s="43">
        <v>505751.0200705821</v>
      </c>
      <c r="P30" s="43">
        <v>4705</v>
      </c>
      <c r="Q30" s="44">
        <f t="shared" si="40"/>
        <v>107.49224656122892</v>
      </c>
      <c r="R30" s="45">
        <v>1</v>
      </c>
      <c r="S30" s="46">
        <v>12</v>
      </c>
      <c r="T30" s="47">
        <f t="shared" si="41"/>
        <v>0.97140300210327446</v>
      </c>
      <c r="U30" s="44">
        <f t="shared" si="42"/>
        <v>107.49224656122892</v>
      </c>
      <c r="V30" s="43">
        <f t="shared" si="43"/>
        <v>7416.965012724796</v>
      </c>
      <c r="W30" s="48">
        <f t="shared" si="44"/>
        <v>824.65671514819223</v>
      </c>
      <c r="X30" s="42">
        <v>55</v>
      </c>
      <c r="Y30" s="43">
        <f t="shared" si="45"/>
        <v>5349.239311153623</v>
      </c>
      <c r="Z30" s="43">
        <v>4845.7270283076932</v>
      </c>
      <c r="AA30" s="43">
        <v>503.5122828459298</v>
      </c>
      <c r="AB30" s="44">
        <f t="shared" si="46"/>
        <v>88.104127787412608</v>
      </c>
      <c r="AC30" s="44">
        <f t="shared" si="47"/>
        <v>9.154768779016905</v>
      </c>
      <c r="AD30" s="44">
        <f t="shared" si="48"/>
        <v>97.258896566429513</v>
      </c>
      <c r="AE30" s="44">
        <v>109.61424918654257</v>
      </c>
      <c r="AF30" s="43">
        <v>466629.60904277756</v>
      </c>
      <c r="AG30" s="43">
        <v>4262</v>
      </c>
      <c r="AH30" s="44">
        <f t="shared" si="49"/>
        <v>109.48606500299802</v>
      </c>
      <c r="AI30" s="45">
        <v>2</v>
      </c>
      <c r="AJ30" s="46">
        <v>12</v>
      </c>
      <c r="AK30" s="47">
        <f t="shared" si="50"/>
        <v>0.99883058831770677</v>
      </c>
      <c r="AL30" s="44">
        <f t="shared" si="51"/>
        <v>109.48606500299802</v>
      </c>
      <c r="AM30" s="43">
        <f t="shared" si="52"/>
        <v>6021.7335751648907</v>
      </c>
      <c r="AN30" s="48">
        <f t="shared" si="53"/>
        <v>733.63010619411023</v>
      </c>
      <c r="AO30" s="90">
        <f t="shared" si="54"/>
        <v>91.026608954082008</v>
      </c>
      <c r="AP30" s="97">
        <f t="shared" si="55"/>
        <v>14</v>
      </c>
      <c r="AQ30" s="165"/>
      <c r="AR30" s="164"/>
    </row>
    <row r="31" spans="1:44" s="3" customFormat="1" ht="12.75" hidden="1" customHeight="1" outlineLevel="2" x14ac:dyDescent="0.2">
      <c r="A31" s="10">
        <v>2062</v>
      </c>
      <c r="B31" s="11" t="s">
        <v>58</v>
      </c>
      <c r="C31" s="12">
        <v>79047</v>
      </c>
      <c r="D31" s="13" t="s">
        <v>23</v>
      </c>
      <c r="E31" s="14" t="s">
        <v>63</v>
      </c>
      <c r="F31" s="15" t="s">
        <v>64</v>
      </c>
      <c r="G31" s="42">
        <v>10582</v>
      </c>
      <c r="H31" s="43">
        <f t="shared" si="36"/>
        <v>52615.332847041813</v>
      </c>
      <c r="I31" s="43">
        <v>49649.964940386904</v>
      </c>
      <c r="J31" s="43">
        <v>2965.3679066549057</v>
      </c>
      <c r="K31" s="44">
        <f t="shared" si="37"/>
        <v>4.6919263787929415</v>
      </c>
      <c r="L31" s="44">
        <f t="shared" si="38"/>
        <v>0.28022754740643602</v>
      </c>
      <c r="M31" s="44">
        <f t="shared" si="39"/>
        <v>4.9721539261993772</v>
      </c>
      <c r="N31" s="44">
        <v>5.0787815905516194</v>
      </c>
      <c r="O31" s="43">
        <v>650113.4355317452</v>
      </c>
      <c r="P31" s="43">
        <v>128248</v>
      </c>
      <c r="Q31" s="44">
        <f t="shared" si="40"/>
        <v>5.0691896601252671</v>
      </c>
      <c r="R31" s="45">
        <v>4</v>
      </c>
      <c r="S31" s="46">
        <v>12</v>
      </c>
      <c r="T31" s="47">
        <f t="shared" si="41"/>
        <v>0.99811137174234921</v>
      </c>
      <c r="U31" s="44">
        <f t="shared" si="42"/>
        <v>5.0691896601252671</v>
      </c>
      <c r="V31" s="43">
        <f t="shared" si="43"/>
        <v>53642.164983445575</v>
      </c>
      <c r="W31" s="48">
        <f t="shared" si="44"/>
        <v>1026.832136403762</v>
      </c>
      <c r="X31" s="42">
        <v>9692</v>
      </c>
      <c r="Y31" s="43">
        <f t="shared" si="45"/>
        <v>48359.000631689261</v>
      </c>
      <c r="Z31" s="43">
        <v>45627.790384984619</v>
      </c>
      <c r="AA31" s="43">
        <v>2731.2102467046452</v>
      </c>
      <c r="AB31" s="44">
        <f t="shared" si="46"/>
        <v>4.7077786199942855</v>
      </c>
      <c r="AC31" s="44">
        <f t="shared" si="47"/>
        <v>0.28180047943712805</v>
      </c>
      <c r="AD31" s="44">
        <f t="shared" si="48"/>
        <v>4.9895790994314133</v>
      </c>
      <c r="AE31" s="44">
        <v>5.0443563886348919</v>
      </c>
      <c r="AF31" s="43">
        <v>569754.27400626813</v>
      </c>
      <c r="AG31" s="43">
        <v>118063</v>
      </c>
      <c r="AH31" s="44">
        <f t="shared" si="49"/>
        <v>4.8258495380116386</v>
      </c>
      <c r="AI31" s="45">
        <v>6</v>
      </c>
      <c r="AJ31" s="46">
        <v>12</v>
      </c>
      <c r="AK31" s="47">
        <f t="shared" si="50"/>
        <v>0.95668290783031174</v>
      </c>
      <c r="AL31" s="44">
        <f t="shared" si="51"/>
        <v>4.8258495380116386</v>
      </c>
      <c r="AM31" s="43">
        <f t="shared" si="52"/>
        <v>46772.133722408798</v>
      </c>
      <c r="AN31" s="48">
        <f t="shared" si="53"/>
        <v>-1731.1275373968688</v>
      </c>
      <c r="AO31" s="90">
        <f t="shared" si="54"/>
        <v>2757.9596738006308</v>
      </c>
      <c r="AP31" s="97">
        <f t="shared" si="55"/>
        <v>890</v>
      </c>
      <c r="AQ31" s="165"/>
      <c r="AR31" s="164"/>
    </row>
    <row r="32" spans="1:44" s="3" customFormat="1" ht="12.75" hidden="1" customHeight="1" outlineLevel="2" x14ac:dyDescent="0.2">
      <c r="A32" s="10">
        <v>2062</v>
      </c>
      <c r="B32" s="11" t="s">
        <v>58</v>
      </c>
      <c r="C32" s="12">
        <v>79360</v>
      </c>
      <c r="D32" s="13" t="s">
        <v>23</v>
      </c>
      <c r="E32" s="14" t="s">
        <v>69</v>
      </c>
      <c r="F32" s="15" t="s">
        <v>70</v>
      </c>
      <c r="G32" s="42">
        <v>29915</v>
      </c>
      <c r="H32" s="43">
        <f t="shared" si="36"/>
        <v>47562.437511403914</v>
      </c>
      <c r="I32" s="43">
        <v>44883.864768865096</v>
      </c>
      <c r="J32" s="43">
        <v>2678.572742538815</v>
      </c>
      <c r="K32" s="44">
        <f t="shared" si="37"/>
        <v>1.5003799020178872</v>
      </c>
      <c r="L32" s="44">
        <f t="shared" si="38"/>
        <v>8.9539453202032923E-2</v>
      </c>
      <c r="M32" s="44">
        <f t="shared" si="39"/>
        <v>1.5899193552199202</v>
      </c>
      <c r="N32" s="44">
        <v>1.6288435359175781</v>
      </c>
      <c r="O32" s="43">
        <v>620422.2122317194</v>
      </c>
      <c r="P32" s="43">
        <v>375211</v>
      </c>
      <c r="Q32" s="44">
        <f t="shared" si="40"/>
        <v>1.6535288470533098</v>
      </c>
      <c r="R32" s="45">
        <v>5</v>
      </c>
      <c r="S32" s="46">
        <v>12</v>
      </c>
      <c r="T32" s="47">
        <f t="shared" si="41"/>
        <v>1</v>
      </c>
      <c r="U32" s="44">
        <f t="shared" si="42"/>
        <v>1.6288435359175781</v>
      </c>
      <c r="V32" s="43">
        <f t="shared" si="43"/>
        <v>48726.854376974348</v>
      </c>
      <c r="W32" s="48">
        <f t="shared" si="44"/>
        <v>1164.4168655704343</v>
      </c>
      <c r="X32" s="42">
        <v>28445</v>
      </c>
      <c r="Y32" s="43">
        <f t="shared" si="45"/>
        <v>43704.771471612738</v>
      </c>
      <c r="Z32" s="43">
        <v>41230.464934030766</v>
      </c>
      <c r="AA32" s="43">
        <v>2474.3065375819715</v>
      </c>
      <c r="AB32" s="44">
        <f t="shared" si="46"/>
        <v>1.4494802226764201</v>
      </c>
      <c r="AC32" s="44">
        <f t="shared" si="47"/>
        <v>8.6985640273579592E-2</v>
      </c>
      <c r="AD32" s="44">
        <f t="shared" si="48"/>
        <v>1.5364658629499997</v>
      </c>
      <c r="AE32" s="44">
        <v>1.5569699778686996</v>
      </c>
      <c r="AF32" s="43">
        <v>546713.48913463904</v>
      </c>
      <c r="AG32" s="43">
        <v>348412</v>
      </c>
      <c r="AH32" s="44">
        <f t="shared" si="49"/>
        <v>1.5691580345528828</v>
      </c>
      <c r="AI32" s="45">
        <v>6</v>
      </c>
      <c r="AJ32" s="46">
        <v>12</v>
      </c>
      <c r="AK32" s="47">
        <f t="shared" si="50"/>
        <v>1</v>
      </c>
      <c r="AL32" s="44">
        <f t="shared" si="51"/>
        <v>1.5569699778686996</v>
      </c>
      <c r="AM32" s="43">
        <f t="shared" si="52"/>
        <v>44288.011020475162</v>
      </c>
      <c r="AN32" s="48">
        <f t="shared" si="53"/>
        <v>636.26132603173562</v>
      </c>
      <c r="AO32" s="90">
        <f t="shared" si="54"/>
        <v>528.15553953869869</v>
      </c>
      <c r="AP32" s="97">
        <f t="shared" si="55"/>
        <v>1470</v>
      </c>
      <c r="AQ32" s="165"/>
      <c r="AR32" s="173"/>
    </row>
    <row r="33" spans="1:44" s="3" customFormat="1" ht="12.75" hidden="1" customHeight="1" outlineLevel="2" x14ac:dyDescent="0.2">
      <c r="A33" s="10">
        <v>2062</v>
      </c>
      <c r="B33" s="11" t="s">
        <v>58</v>
      </c>
      <c r="C33" s="12">
        <v>79046</v>
      </c>
      <c r="D33" s="13" t="s">
        <v>23</v>
      </c>
      <c r="E33" s="14" t="s">
        <v>67</v>
      </c>
      <c r="F33" s="15" t="s">
        <v>68</v>
      </c>
      <c r="G33" s="42">
        <v>2542</v>
      </c>
      <c r="H33" s="43">
        <f t="shared" si="36"/>
        <v>41444.508678189428</v>
      </c>
      <c r="I33" s="43">
        <v>37899.940857608977</v>
      </c>
      <c r="J33" s="43">
        <v>3544.5678205804525</v>
      </c>
      <c r="K33" s="44">
        <f t="shared" si="37"/>
        <v>14.909496796856404</v>
      </c>
      <c r="L33" s="44">
        <f t="shared" si="38"/>
        <v>1.3944011882692575</v>
      </c>
      <c r="M33" s="44">
        <f t="shared" si="39"/>
        <v>16.303897985125658</v>
      </c>
      <c r="N33" s="44">
        <v>17.549330672669683</v>
      </c>
      <c r="O33" s="43">
        <v>1115433.187692964</v>
      </c>
      <c r="P33" s="43">
        <v>62961</v>
      </c>
      <c r="Q33" s="44">
        <f t="shared" si="40"/>
        <v>17.716255899572179</v>
      </c>
      <c r="R33" s="45">
        <v>1</v>
      </c>
      <c r="S33" s="46">
        <v>12</v>
      </c>
      <c r="T33" s="47">
        <f t="shared" si="41"/>
        <v>1</v>
      </c>
      <c r="U33" s="44">
        <f t="shared" si="42"/>
        <v>17.549330672669683</v>
      </c>
      <c r="V33" s="43">
        <f t="shared" si="43"/>
        <v>44610.398569926336</v>
      </c>
      <c r="W33" s="48">
        <f t="shared" si="44"/>
        <v>3165.8898917369079</v>
      </c>
      <c r="X33" s="42">
        <v>2462</v>
      </c>
      <c r="Y33" s="43">
        <f t="shared" si="45"/>
        <v>39041.047800382592</v>
      </c>
      <c r="Z33" s="43">
        <v>35651.437254769226</v>
      </c>
      <c r="AA33" s="43">
        <v>3389.6105456133687</v>
      </c>
      <c r="AB33" s="44">
        <f t="shared" si="46"/>
        <v>14.480681257014307</v>
      </c>
      <c r="AC33" s="44">
        <f t="shared" si="47"/>
        <v>1.3767711395667623</v>
      </c>
      <c r="AD33" s="44">
        <f t="shared" si="48"/>
        <v>15.857452396581069</v>
      </c>
      <c r="AE33" s="44">
        <v>17.382877991486861</v>
      </c>
      <c r="AF33" s="43">
        <v>1010300.1573937309</v>
      </c>
      <c r="AG33" s="43">
        <v>57863</v>
      </c>
      <c r="AH33" s="44">
        <f t="shared" si="49"/>
        <v>17.460210452166859</v>
      </c>
      <c r="AI33" s="45">
        <v>2</v>
      </c>
      <c r="AJ33" s="46">
        <v>12</v>
      </c>
      <c r="AK33" s="47">
        <f t="shared" si="50"/>
        <v>1</v>
      </c>
      <c r="AL33" s="44">
        <f t="shared" si="51"/>
        <v>17.382877991486861</v>
      </c>
      <c r="AM33" s="43">
        <f t="shared" si="52"/>
        <v>42796.645615040652</v>
      </c>
      <c r="AN33" s="48">
        <f t="shared" si="53"/>
        <v>4097.0157978087927</v>
      </c>
      <c r="AO33" s="90">
        <f t="shared" si="54"/>
        <v>-931.12590607188486</v>
      </c>
      <c r="AP33" s="97">
        <f t="shared" si="55"/>
        <v>80</v>
      </c>
      <c r="AQ33" s="165"/>
      <c r="AR33" s="164"/>
    </row>
    <row r="34" spans="1:44" s="3" customFormat="1" ht="12.75" hidden="1" customHeight="1" outlineLevel="2" x14ac:dyDescent="0.2">
      <c r="A34" s="10">
        <v>2062</v>
      </c>
      <c r="B34" s="11" t="s">
        <v>58</v>
      </c>
      <c r="C34" s="12">
        <v>79389</v>
      </c>
      <c r="D34" s="13" t="s">
        <v>23</v>
      </c>
      <c r="E34" s="14" t="s">
        <v>73</v>
      </c>
      <c r="F34" s="15" t="s">
        <v>74</v>
      </c>
      <c r="G34" s="42">
        <v>219</v>
      </c>
      <c r="H34" s="43">
        <f t="shared" si="36"/>
        <v>60009.249451888609</v>
      </c>
      <c r="I34" s="43">
        <v>55861.565060918248</v>
      </c>
      <c r="J34" s="43">
        <v>4147.6843909703603</v>
      </c>
      <c r="K34" s="44">
        <f t="shared" si="37"/>
        <v>255.07563954757191</v>
      </c>
      <c r="L34" s="44">
        <f t="shared" si="38"/>
        <v>18.939198132284751</v>
      </c>
      <c r="M34" s="44">
        <f t="shared" si="39"/>
        <v>274.01483767985667</v>
      </c>
      <c r="N34" s="44">
        <v>299.55626617624944</v>
      </c>
      <c r="O34" s="43">
        <v>1128103.1475818637</v>
      </c>
      <c r="P34" s="43">
        <v>3747</v>
      </c>
      <c r="Q34" s="44">
        <f t="shared" si="40"/>
        <v>301.06836071039862</v>
      </c>
      <c r="R34" s="45">
        <v>1</v>
      </c>
      <c r="S34" s="46">
        <v>12</v>
      </c>
      <c r="T34" s="47">
        <f t="shared" si="41"/>
        <v>1</v>
      </c>
      <c r="U34" s="44">
        <f t="shared" si="42"/>
        <v>299.55626617624944</v>
      </c>
      <c r="V34" s="43">
        <f t="shared" si="43"/>
        <v>65602.822292598634</v>
      </c>
      <c r="W34" s="48">
        <f t="shared" si="44"/>
        <v>5593.572840710025</v>
      </c>
      <c r="X34" s="42">
        <v>181</v>
      </c>
      <c r="Y34" s="43">
        <f t="shared" si="45"/>
        <v>51660.439209382013</v>
      </c>
      <c r="Z34" s="43">
        <v>47897.437528369228</v>
      </c>
      <c r="AA34" s="43">
        <v>3763.0016810127854</v>
      </c>
      <c r="AB34" s="44">
        <f t="shared" si="46"/>
        <v>264.62672667607308</v>
      </c>
      <c r="AC34" s="44">
        <f t="shared" si="47"/>
        <v>20.790064535982239</v>
      </c>
      <c r="AD34" s="44">
        <f t="shared" si="48"/>
        <v>285.41679121205533</v>
      </c>
      <c r="AE34" s="44">
        <v>297.06772835405445</v>
      </c>
      <c r="AF34" s="43">
        <v>1016825.33142758</v>
      </c>
      <c r="AG34" s="43">
        <v>3411</v>
      </c>
      <c r="AH34" s="44">
        <f t="shared" si="49"/>
        <v>298.10182686238051</v>
      </c>
      <c r="AI34" s="45">
        <v>4</v>
      </c>
      <c r="AJ34" s="46">
        <v>12</v>
      </c>
      <c r="AK34" s="47">
        <f t="shared" si="50"/>
        <v>1</v>
      </c>
      <c r="AL34" s="44">
        <f t="shared" si="51"/>
        <v>297.06772835405445</v>
      </c>
      <c r="AM34" s="43">
        <f t="shared" si="52"/>
        <v>53769.258832083855</v>
      </c>
      <c r="AN34" s="48">
        <f t="shared" si="53"/>
        <v>2300.5304974929181</v>
      </c>
      <c r="AO34" s="90">
        <f t="shared" si="54"/>
        <v>3293.0423432171069</v>
      </c>
      <c r="AP34" s="97">
        <f t="shared" si="55"/>
        <v>38</v>
      </c>
      <c r="AQ34" s="165"/>
      <c r="AR34" s="164"/>
    </row>
    <row r="35" spans="1:44" s="3" customFormat="1" ht="12.75" hidden="1" customHeight="1" outlineLevel="2" x14ac:dyDescent="0.2">
      <c r="A35" s="10">
        <v>2062</v>
      </c>
      <c r="B35" s="11" t="s">
        <v>58</v>
      </c>
      <c r="C35" s="12">
        <v>78419</v>
      </c>
      <c r="D35" s="13" t="s">
        <v>51</v>
      </c>
      <c r="E35" s="14" t="s">
        <v>59</v>
      </c>
      <c r="F35" s="15" t="s">
        <v>60</v>
      </c>
      <c r="G35" s="42">
        <v>28248</v>
      </c>
      <c r="H35" s="43">
        <f t="shared" si="36"/>
        <v>138703.4219272981</v>
      </c>
      <c r="I35" s="43">
        <v>126058.48919202993</v>
      </c>
      <c r="J35" s="43">
        <v>12644.932735268174</v>
      </c>
      <c r="K35" s="44">
        <f t="shared" si="37"/>
        <v>4.462563338715305</v>
      </c>
      <c r="L35" s="44">
        <f t="shared" si="38"/>
        <v>0.44763992973903194</v>
      </c>
      <c r="M35" s="44">
        <f t="shared" si="39"/>
        <v>4.9102032684543362</v>
      </c>
      <c r="N35" s="44">
        <v>5.1310641698504895</v>
      </c>
      <c r="O35" s="43">
        <v>1281735.7661791944</v>
      </c>
      <c r="P35" s="43">
        <v>247321</v>
      </c>
      <c r="Q35" s="44">
        <f t="shared" si="40"/>
        <v>5.1824785043696027</v>
      </c>
      <c r="R35" s="45">
        <v>3</v>
      </c>
      <c r="S35" s="46">
        <v>12</v>
      </c>
      <c r="T35" s="47">
        <f t="shared" si="41"/>
        <v>1</v>
      </c>
      <c r="U35" s="44">
        <f t="shared" si="42"/>
        <v>5.1310641698504895</v>
      </c>
      <c r="V35" s="43">
        <f t="shared" si="43"/>
        <v>144942.30066993664</v>
      </c>
      <c r="W35" s="48">
        <f t="shared" si="44"/>
        <v>6238.8787426385388</v>
      </c>
      <c r="X35" s="42">
        <v>25923</v>
      </c>
      <c r="Y35" s="43">
        <f t="shared" si="45"/>
        <v>125440.05133460868</v>
      </c>
      <c r="Z35" s="43">
        <v>113565.96284923078</v>
      </c>
      <c r="AA35" s="43">
        <v>11874.088485377893</v>
      </c>
      <c r="AB35" s="44">
        <f t="shared" si="46"/>
        <v>4.3808958395722248</v>
      </c>
      <c r="AC35" s="44">
        <f t="shared" si="47"/>
        <v>0.45805225033282776</v>
      </c>
      <c r="AD35" s="44">
        <f t="shared" si="48"/>
        <v>4.8389480899050525</v>
      </c>
      <c r="AE35" s="44">
        <v>5.0875766277666221</v>
      </c>
      <c r="AF35" s="43">
        <v>1147537.4448336535</v>
      </c>
      <c r="AG35" s="43">
        <v>228661</v>
      </c>
      <c r="AH35" s="44">
        <f t="shared" si="49"/>
        <v>5.0185096926614223</v>
      </c>
      <c r="AI35" s="45">
        <v>4</v>
      </c>
      <c r="AJ35" s="46">
        <v>12</v>
      </c>
      <c r="AK35" s="47">
        <f t="shared" si="50"/>
        <v>0.9864243941352645</v>
      </c>
      <c r="AL35" s="44">
        <f t="shared" si="51"/>
        <v>5.0185096926614223</v>
      </c>
      <c r="AM35" s="43">
        <f t="shared" si="52"/>
        <v>130094.82676286205</v>
      </c>
      <c r="AN35" s="48">
        <f t="shared" si="53"/>
        <v>5077.93683082186</v>
      </c>
      <c r="AO35" s="90">
        <f t="shared" si="54"/>
        <v>1160.9419118166788</v>
      </c>
      <c r="AP35" s="97">
        <f t="shared" si="55"/>
        <v>2325</v>
      </c>
      <c r="AQ35" s="165"/>
      <c r="AR35" s="164"/>
    </row>
    <row r="36" spans="1:44" s="3" customFormat="1" ht="12.75" hidden="1" customHeight="1" outlineLevel="2" x14ac:dyDescent="0.2">
      <c r="A36" s="10">
        <v>2062</v>
      </c>
      <c r="B36" s="11" t="s">
        <v>58</v>
      </c>
      <c r="C36" s="12">
        <v>79359</v>
      </c>
      <c r="D36" s="13" t="s">
        <v>23</v>
      </c>
      <c r="E36" s="14" t="s">
        <v>75</v>
      </c>
      <c r="F36" s="15" t="s">
        <v>76</v>
      </c>
      <c r="G36" s="42">
        <v>38300</v>
      </c>
      <c r="H36" s="43">
        <f t="shared" si="36"/>
        <v>673254.82449187222</v>
      </c>
      <c r="I36" s="43">
        <v>584275.46348002856</v>
      </c>
      <c r="J36" s="43">
        <v>88979.361011843721</v>
      </c>
      <c r="K36" s="44">
        <f t="shared" si="37"/>
        <v>15.255234033421111</v>
      </c>
      <c r="L36" s="44">
        <f t="shared" si="38"/>
        <v>2.3232209141473557</v>
      </c>
      <c r="M36" s="44">
        <f t="shared" si="39"/>
        <v>17.578454947568463</v>
      </c>
      <c r="N36" s="44">
        <v>17.801802163572994</v>
      </c>
      <c r="O36" s="43">
        <v>10728986.652455367</v>
      </c>
      <c r="P36" s="43">
        <v>595605</v>
      </c>
      <c r="Q36" s="44">
        <f t="shared" si="40"/>
        <v>18.013593996785399</v>
      </c>
      <c r="R36" s="45">
        <v>3</v>
      </c>
      <c r="S36" s="46">
        <v>12</v>
      </c>
      <c r="T36" s="47">
        <f t="shared" si="41"/>
        <v>1</v>
      </c>
      <c r="U36" s="44">
        <f t="shared" si="42"/>
        <v>17.801802163572994</v>
      </c>
      <c r="V36" s="43">
        <f t="shared" si="43"/>
        <v>681809.0228648457</v>
      </c>
      <c r="W36" s="48">
        <f t="shared" si="44"/>
        <v>8554.1983729734784</v>
      </c>
      <c r="X36" s="42">
        <v>34300</v>
      </c>
      <c r="Y36" s="43">
        <f t="shared" si="45"/>
        <v>602842.26973020053</v>
      </c>
      <c r="Z36" s="43">
        <v>521460.57733286161</v>
      </c>
      <c r="AA36" s="43">
        <v>81381.69239733892</v>
      </c>
      <c r="AB36" s="44">
        <f t="shared" si="46"/>
        <v>15.202932283756898</v>
      </c>
      <c r="AC36" s="44">
        <f t="shared" si="47"/>
        <v>2.372644093216878</v>
      </c>
      <c r="AD36" s="44">
        <f t="shared" si="48"/>
        <v>17.575576376973775</v>
      </c>
      <c r="AE36" s="44">
        <v>17.755680793389374</v>
      </c>
      <c r="AF36" s="43">
        <v>9493469.4807210267</v>
      </c>
      <c r="AG36" s="43">
        <v>540674</v>
      </c>
      <c r="AH36" s="44">
        <f t="shared" si="49"/>
        <v>17.558583325110931</v>
      </c>
      <c r="AI36" s="45">
        <v>4</v>
      </c>
      <c r="AJ36" s="46">
        <v>12</v>
      </c>
      <c r="AK36" s="47">
        <f t="shared" si="50"/>
        <v>0.98889946994587641</v>
      </c>
      <c r="AL36" s="44">
        <f t="shared" si="51"/>
        <v>17.558583325110931</v>
      </c>
      <c r="AM36" s="43">
        <f t="shared" si="52"/>
        <v>602259.40805130487</v>
      </c>
      <c r="AN36" s="48">
        <f t="shared" si="53"/>
        <v>-635.84910424980762</v>
      </c>
      <c r="AO36" s="90">
        <f t="shared" si="54"/>
        <v>9190.0474772232865</v>
      </c>
      <c r="AP36" s="97">
        <f t="shared" si="55"/>
        <v>4000</v>
      </c>
      <c r="AQ36" s="165"/>
      <c r="AR36" s="164"/>
    </row>
    <row r="37" spans="1:44" s="3" customFormat="1" ht="12.75" hidden="1" customHeight="1" outlineLevel="2" x14ac:dyDescent="0.2">
      <c r="A37" s="10">
        <v>2063</v>
      </c>
      <c r="B37" s="11" t="s">
        <v>79</v>
      </c>
      <c r="C37" s="12">
        <v>79733</v>
      </c>
      <c r="D37" s="13" t="s">
        <v>23</v>
      </c>
      <c r="E37" s="14" t="s">
        <v>94</v>
      </c>
      <c r="F37" s="15" t="s">
        <v>83</v>
      </c>
      <c r="G37" s="42">
        <v>3036</v>
      </c>
      <c r="H37" s="43">
        <f t="shared" si="36"/>
        <v>1415325.4148842916</v>
      </c>
      <c r="I37" s="43">
        <v>1229903.8333145888</v>
      </c>
      <c r="J37" s="43">
        <v>185421.58156970289</v>
      </c>
      <c r="K37" s="44">
        <f t="shared" si="37"/>
        <v>405.10666446462079</v>
      </c>
      <c r="L37" s="44">
        <f t="shared" si="38"/>
        <v>61.074302229809909</v>
      </c>
      <c r="M37" s="44">
        <f t="shared" si="39"/>
        <v>466.18096669443071</v>
      </c>
      <c r="N37" s="44">
        <v>460.55639574802007</v>
      </c>
      <c r="O37" s="43">
        <v>16760562.902051196</v>
      </c>
      <c r="P37" s="43">
        <v>35298</v>
      </c>
      <c r="Q37" s="44">
        <f t="shared" si="40"/>
        <v>474.83038421585348</v>
      </c>
      <c r="R37" s="45">
        <v>7</v>
      </c>
      <c r="S37" s="46">
        <v>12</v>
      </c>
      <c r="T37" s="47">
        <f t="shared" si="41"/>
        <v>1</v>
      </c>
      <c r="U37" s="44">
        <f t="shared" si="42"/>
        <v>460.55639574802007</v>
      </c>
      <c r="V37" s="43">
        <f t="shared" si="43"/>
        <v>1398249.217490989</v>
      </c>
      <c r="W37" s="48">
        <f t="shared" si="44"/>
        <v>-17076.197393302573</v>
      </c>
      <c r="X37" s="42">
        <v>2745</v>
      </c>
      <c r="Y37" s="43">
        <f t="shared" si="45"/>
        <v>1269256.1531359127</v>
      </c>
      <c r="Z37" s="43">
        <v>1099895.0688283416</v>
      </c>
      <c r="AA37" s="43">
        <v>169361.08430757112</v>
      </c>
      <c r="AB37" s="44">
        <f t="shared" si="46"/>
        <v>400.6903711578658</v>
      </c>
      <c r="AC37" s="44">
        <f t="shared" si="47"/>
        <v>61.698027070153415</v>
      </c>
      <c r="AD37" s="44">
        <f t="shared" si="48"/>
        <v>462.38839822801918</v>
      </c>
      <c r="AE37" s="44">
        <v>458.71419241697777</v>
      </c>
      <c r="AF37" s="43">
        <v>14573939.343839021</v>
      </c>
      <c r="AG37" s="43">
        <v>32135</v>
      </c>
      <c r="AH37" s="44">
        <f t="shared" si="49"/>
        <v>453.52230726121121</v>
      </c>
      <c r="AI37" s="45">
        <v>10</v>
      </c>
      <c r="AJ37" s="46">
        <v>12</v>
      </c>
      <c r="AK37" s="47">
        <f t="shared" si="50"/>
        <v>0.98868165572028555</v>
      </c>
      <c r="AL37" s="44">
        <f t="shared" si="51"/>
        <v>453.52230726121121</v>
      </c>
      <c r="AM37" s="43">
        <f t="shared" si="52"/>
        <v>1244918.7334320247</v>
      </c>
      <c r="AN37" s="48">
        <f t="shared" si="53"/>
        <v>-26549.912404241462</v>
      </c>
      <c r="AO37" s="90">
        <f t="shared" si="54"/>
        <v>9473.7150109388895</v>
      </c>
      <c r="AP37" s="97">
        <f t="shared" si="55"/>
        <v>291</v>
      </c>
      <c r="AQ37" s="165"/>
      <c r="AR37" s="164"/>
    </row>
    <row r="38" spans="1:44" s="3" customFormat="1" ht="12.75" hidden="1" customHeight="1" outlineLevel="2" x14ac:dyDescent="0.2">
      <c r="A38" s="10">
        <v>2063</v>
      </c>
      <c r="B38" s="11" t="s">
        <v>79</v>
      </c>
      <c r="C38" s="12">
        <v>72678</v>
      </c>
      <c r="D38" s="13" t="s">
        <v>23</v>
      </c>
      <c r="E38" s="14" t="s">
        <v>86</v>
      </c>
      <c r="F38" s="15" t="s">
        <v>87</v>
      </c>
      <c r="G38" s="42">
        <v>190</v>
      </c>
      <c r="H38" s="43">
        <f t="shared" si="36"/>
        <v>103557.6797688087</v>
      </c>
      <c r="I38" s="43">
        <v>77980.625992295783</v>
      </c>
      <c r="J38" s="43">
        <v>25577.053776512912</v>
      </c>
      <c r="K38" s="44">
        <f t="shared" si="37"/>
        <v>410.42434732787257</v>
      </c>
      <c r="L38" s="44">
        <f t="shared" si="38"/>
        <v>134.61607250796268</v>
      </c>
      <c r="M38" s="44">
        <f t="shared" si="39"/>
        <v>545.04041983583522</v>
      </c>
      <c r="N38" s="44">
        <v>460.18485598668099</v>
      </c>
      <c r="O38" s="43">
        <v>951176.45903857448</v>
      </c>
      <c r="P38" s="43">
        <v>1827</v>
      </c>
      <c r="Q38" s="44">
        <f t="shared" si="40"/>
        <v>520.62203559856289</v>
      </c>
      <c r="R38" s="45">
        <v>8</v>
      </c>
      <c r="S38" s="46">
        <v>12</v>
      </c>
      <c r="T38" s="47">
        <f t="shared" si="41"/>
        <v>1</v>
      </c>
      <c r="U38" s="44">
        <f t="shared" si="42"/>
        <v>460.18485598668099</v>
      </c>
      <c r="V38" s="43">
        <f t="shared" si="43"/>
        <v>87435.122637469394</v>
      </c>
      <c r="W38" s="48">
        <f t="shared" si="44"/>
        <v>-16122.557131339301</v>
      </c>
      <c r="X38" s="42">
        <v>176</v>
      </c>
      <c r="Y38" s="43">
        <f t="shared" si="45"/>
        <v>92152.388879584381</v>
      </c>
      <c r="Z38" s="43">
        <v>69125.201228783568</v>
      </c>
      <c r="AA38" s="43">
        <v>23027.187650800814</v>
      </c>
      <c r="AB38" s="44">
        <f t="shared" si="46"/>
        <v>392.756825163543</v>
      </c>
      <c r="AC38" s="44">
        <f t="shared" si="47"/>
        <v>130.83629347045917</v>
      </c>
      <c r="AD38" s="44">
        <f t="shared" si="48"/>
        <v>523.59311863400217</v>
      </c>
      <c r="AE38" s="44">
        <v>436.25276492142211</v>
      </c>
      <c r="AF38" s="43">
        <v>830072.37458814948</v>
      </c>
      <c r="AG38" s="43">
        <v>1673</v>
      </c>
      <c r="AH38" s="44">
        <f t="shared" si="49"/>
        <v>496.15802426069905</v>
      </c>
      <c r="AI38" s="45">
        <v>8</v>
      </c>
      <c r="AJ38" s="46">
        <v>12</v>
      </c>
      <c r="AK38" s="47">
        <f t="shared" si="50"/>
        <v>1</v>
      </c>
      <c r="AL38" s="44">
        <f t="shared" si="51"/>
        <v>436.25276492142211</v>
      </c>
      <c r="AM38" s="43">
        <f t="shared" si="52"/>
        <v>76780.486626170285</v>
      </c>
      <c r="AN38" s="48">
        <f t="shared" si="53"/>
        <v>-16769.347912815378</v>
      </c>
      <c r="AO38" s="90">
        <f t="shared" si="54"/>
        <v>646.79078147607652</v>
      </c>
      <c r="AP38" s="97">
        <f t="shared" si="55"/>
        <v>14</v>
      </c>
      <c r="AQ38" s="165"/>
      <c r="AR38" s="173"/>
    </row>
    <row r="39" spans="1:44" s="3" customFormat="1" ht="12.75" hidden="1" customHeight="1" outlineLevel="2" x14ac:dyDescent="0.2">
      <c r="A39" s="10">
        <v>2063</v>
      </c>
      <c r="B39" s="11" t="s">
        <v>79</v>
      </c>
      <c r="C39" s="12">
        <v>79732</v>
      </c>
      <c r="D39" s="13" t="s">
        <v>23</v>
      </c>
      <c r="E39" s="14" t="s">
        <v>89</v>
      </c>
      <c r="F39" s="15" t="s">
        <v>83</v>
      </c>
      <c r="G39" s="42">
        <v>104</v>
      </c>
      <c r="H39" s="43">
        <f t="shared" si="36"/>
        <v>49880.693983383775</v>
      </c>
      <c r="I39" s="43">
        <v>41865.756848136254</v>
      </c>
      <c r="J39" s="43">
        <v>8014.9371352475191</v>
      </c>
      <c r="K39" s="44">
        <f t="shared" si="37"/>
        <v>402.55535430900244</v>
      </c>
      <c r="L39" s="44">
        <f t="shared" si="38"/>
        <v>77.066703223533835</v>
      </c>
      <c r="M39" s="44">
        <f t="shared" si="39"/>
        <v>479.6220575325363</v>
      </c>
      <c r="N39" s="44">
        <v>604.42373005304989</v>
      </c>
      <c r="O39" s="43">
        <v>472290.14191958017</v>
      </c>
      <c r="P39" s="43">
        <v>1113</v>
      </c>
      <c r="Q39" s="44">
        <f t="shared" si="40"/>
        <v>424.33975015236314</v>
      </c>
      <c r="R39" s="45">
        <v>5</v>
      </c>
      <c r="S39" s="46">
        <v>12</v>
      </c>
      <c r="T39" s="47">
        <f t="shared" si="41"/>
        <v>0.70205673446196282</v>
      </c>
      <c r="U39" s="44">
        <f t="shared" si="42"/>
        <v>424.33975015236314</v>
      </c>
      <c r="V39" s="43">
        <f t="shared" si="43"/>
        <v>44131.334015845765</v>
      </c>
      <c r="W39" s="48">
        <f t="shared" si="44"/>
        <v>-5749.3599675380101</v>
      </c>
      <c r="X39" s="42">
        <v>88</v>
      </c>
      <c r="Y39" s="43">
        <f t="shared" si="45"/>
        <v>45391.935686100653</v>
      </c>
      <c r="Z39" s="43">
        <v>38046.641143596913</v>
      </c>
      <c r="AA39" s="43">
        <v>7345.2945425037415</v>
      </c>
      <c r="AB39" s="44">
        <f t="shared" si="46"/>
        <v>432.34819481360131</v>
      </c>
      <c r="AC39" s="44">
        <f t="shared" si="47"/>
        <v>83.469256164815249</v>
      </c>
      <c r="AD39" s="44">
        <f t="shared" si="48"/>
        <v>515.81745097841656</v>
      </c>
      <c r="AE39" s="44">
        <v>551.18861267472312</v>
      </c>
      <c r="AF39" s="43">
        <v>386151.13731908693</v>
      </c>
      <c r="AG39" s="43">
        <v>997</v>
      </c>
      <c r="AH39" s="44">
        <f t="shared" si="49"/>
        <v>387.31307654873314</v>
      </c>
      <c r="AI39" s="45">
        <v>6</v>
      </c>
      <c r="AJ39" s="46">
        <v>12</v>
      </c>
      <c r="AK39" s="47">
        <f t="shared" si="50"/>
        <v>0.70268700702875542</v>
      </c>
      <c r="AL39" s="44">
        <f t="shared" si="51"/>
        <v>387.31307654873314</v>
      </c>
      <c r="AM39" s="43">
        <f t="shared" si="52"/>
        <v>34083.550736288518</v>
      </c>
      <c r="AN39" s="48">
        <f t="shared" si="53"/>
        <v>-12336.419945249601</v>
      </c>
      <c r="AO39" s="90">
        <f t="shared" si="54"/>
        <v>6587.0599777115913</v>
      </c>
      <c r="AP39" s="97">
        <f t="shared" si="55"/>
        <v>16</v>
      </c>
      <c r="AQ39" s="165"/>
      <c r="AR39" s="164"/>
    </row>
    <row r="40" spans="1:44" s="3" customFormat="1" ht="12.75" hidden="1" customHeight="1" outlineLevel="2" x14ac:dyDescent="0.2">
      <c r="A40" s="10">
        <v>2063</v>
      </c>
      <c r="B40" s="11" t="s">
        <v>79</v>
      </c>
      <c r="C40" s="12">
        <v>79734</v>
      </c>
      <c r="D40" s="13" t="s">
        <v>23</v>
      </c>
      <c r="E40" s="14" t="s">
        <v>90</v>
      </c>
      <c r="F40" s="15" t="s">
        <v>91</v>
      </c>
      <c r="G40" s="42">
        <v>2552</v>
      </c>
      <c r="H40" s="43">
        <f t="shared" si="36"/>
        <v>236284.69562828878</v>
      </c>
      <c r="I40" s="43">
        <v>210151.87616064813</v>
      </c>
      <c r="J40" s="43">
        <v>26132.819467640642</v>
      </c>
      <c r="K40" s="44">
        <f t="shared" si="37"/>
        <v>82.347913856053339</v>
      </c>
      <c r="L40" s="44">
        <f t="shared" si="38"/>
        <v>10.240133020235362</v>
      </c>
      <c r="M40" s="44">
        <f t="shared" si="39"/>
        <v>92.588046876288715</v>
      </c>
      <c r="N40" s="44">
        <v>91.156740770326792</v>
      </c>
      <c r="O40" s="43">
        <v>3540500.6955306781</v>
      </c>
      <c r="P40" s="43">
        <v>38087</v>
      </c>
      <c r="Q40" s="44">
        <f t="shared" si="40"/>
        <v>92.958245478264971</v>
      </c>
      <c r="R40" s="45">
        <v>7</v>
      </c>
      <c r="S40" s="46">
        <v>12</v>
      </c>
      <c r="T40" s="47">
        <f t="shared" si="41"/>
        <v>1</v>
      </c>
      <c r="U40" s="44">
        <f t="shared" si="42"/>
        <v>91.156740770326792</v>
      </c>
      <c r="V40" s="43">
        <f t="shared" si="43"/>
        <v>232632.00244587398</v>
      </c>
      <c r="W40" s="48">
        <f t="shared" si="44"/>
        <v>-3652.6931824148051</v>
      </c>
      <c r="X40" s="42">
        <v>2360</v>
      </c>
      <c r="Y40" s="43">
        <f t="shared" si="45"/>
        <v>213860.92434852762</v>
      </c>
      <c r="Z40" s="43">
        <v>189931.5867585708</v>
      </c>
      <c r="AA40" s="43">
        <v>23929.337589956827</v>
      </c>
      <c r="AB40" s="44">
        <f t="shared" si="46"/>
        <v>80.479485914648649</v>
      </c>
      <c r="AC40" s="44">
        <f t="shared" si="47"/>
        <v>10.139549826252892</v>
      </c>
      <c r="AD40" s="44">
        <f t="shared" si="48"/>
        <v>90.619035740901538</v>
      </c>
      <c r="AE40" s="44">
        <v>88.915807547097714</v>
      </c>
      <c r="AF40" s="43">
        <v>3114054.3346549715</v>
      </c>
      <c r="AG40" s="43">
        <v>34865</v>
      </c>
      <c r="AH40" s="44">
        <f t="shared" si="49"/>
        <v>89.317491313780906</v>
      </c>
      <c r="AI40" s="45">
        <v>8</v>
      </c>
      <c r="AJ40" s="46">
        <v>12</v>
      </c>
      <c r="AK40" s="47">
        <f t="shared" si="50"/>
        <v>1</v>
      </c>
      <c r="AL40" s="44">
        <f t="shared" si="51"/>
        <v>88.915807547097714</v>
      </c>
      <c r="AM40" s="43">
        <f t="shared" si="52"/>
        <v>209841.30581115061</v>
      </c>
      <c r="AN40" s="48">
        <f t="shared" si="53"/>
        <v>-4385.038404411287</v>
      </c>
      <c r="AO40" s="90">
        <f t="shared" si="54"/>
        <v>732.345221996482</v>
      </c>
      <c r="AP40" s="97">
        <f t="shared" si="55"/>
        <v>192</v>
      </c>
      <c r="AQ40" s="165"/>
      <c r="AR40" s="164"/>
    </row>
    <row r="41" spans="1:44" s="3" customFormat="1" ht="12.75" hidden="1" customHeight="1" outlineLevel="2" x14ac:dyDescent="0.2">
      <c r="A41" s="10">
        <v>2063</v>
      </c>
      <c r="B41" s="11" t="s">
        <v>79</v>
      </c>
      <c r="C41" s="12">
        <v>72669</v>
      </c>
      <c r="D41" s="13" t="s">
        <v>23</v>
      </c>
      <c r="E41" s="14" t="s">
        <v>84</v>
      </c>
      <c r="F41" s="15" t="s">
        <v>85</v>
      </c>
      <c r="G41" s="42">
        <v>471</v>
      </c>
      <c r="H41" s="43">
        <f t="shared" si="36"/>
        <v>113704.81074198683</v>
      </c>
      <c r="I41" s="43">
        <v>102977.51116031574</v>
      </c>
      <c r="J41" s="43">
        <v>10727.299581671085</v>
      </c>
      <c r="K41" s="44">
        <f t="shared" si="37"/>
        <v>218.63590479897186</v>
      </c>
      <c r="L41" s="44">
        <f t="shared" si="38"/>
        <v>22.775582975947099</v>
      </c>
      <c r="M41" s="44">
        <f t="shared" si="39"/>
        <v>241.41148777491895</v>
      </c>
      <c r="N41" s="44">
        <v>244.57449881901294</v>
      </c>
      <c r="O41" s="43">
        <v>1401489.5926328935</v>
      </c>
      <c r="P41" s="43">
        <v>5162</v>
      </c>
      <c r="Q41" s="44">
        <f t="shared" si="40"/>
        <v>271.5012771470154</v>
      </c>
      <c r="R41" s="45">
        <v>5</v>
      </c>
      <c r="S41" s="46">
        <v>12</v>
      </c>
      <c r="T41" s="47">
        <f t="shared" si="41"/>
        <v>1</v>
      </c>
      <c r="U41" s="44">
        <f t="shared" si="42"/>
        <v>244.57449881901294</v>
      </c>
      <c r="V41" s="43">
        <f t="shared" si="43"/>
        <v>115194.58894375509</v>
      </c>
      <c r="W41" s="48">
        <f t="shared" si="44"/>
        <v>1489.7782017682621</v>
      </c>
      <c r="X41" s="42">
        <v>418</v>
      </c>
      <c r="Y41" s="43">
        <f t="shared" si="45"/>
        <v>102739.37102876985</v>
      </c>
      <c r="Z41" s="43">
        <v>92910.654064431903</v>
      </c>
      <c r="AA41" s="43">
        <v>9828.716964337942</v>
      </c>
      <c r="AB41" s="44">
        <f t="shared" si="46"/>
        <v>222.27429202017203</v>
      </c>
      <c r="AC41" s="44">
        <f t="shared" si="47"/>
        <v>23.513676948176894</v>
      </c>
      <c r="AD41" s="44">
        <f t="shared" si="48"/>
        <v>245.78796896834891</v>
      </c>
      <c r="AE41" s="44">
        <v>237.38839234955239</v>
      </c>
      <c r="AF41" s="43">
        <v>1276852.0107151049</v>
      </c>
      <c r="AG41" s="43">
        <v>4648</v>
      </c>
      <c r="AH41" s="44">
        <f t="shared" si="49"/>
        <v>274.70998509361118</v>
      </c>
      <c r="AI41" s="45">
        <v>8</v>
      </c>
      <c r="AJ41" s="46">
        <v>12</v>
      </c>
      <c r="AK41" s="47">
        <f t="shared" si="50"/>
        <v>1</v>
      </c>
      <c r="AL41" s="44">
        <f t="shared" si="51"/>
        <v>237.38839234955239</v>
      </c>
      <c r="AM41" s="43">
        <f t="shared" si="52"/>
        <v>99228.348002112893</v>
      </c>
      <c r="AN41" s="48">
        <f t="shared" si="53"/>
        <v>-3830.2069381712249</v>
      </c>
      <c r="AO41" s="90">
        <f t="shared" si="54"/>
        <v>5319.9851399394865</v>
      </c>
      <c r="AP41" s="97">
        <f t="shared" si="55"/>
        <v>53</v>
      </c>
      <c r="AQ41" s="165"/>
      <c r="AR41" s="164"/>
    </row>
    <row r="42" spans="1:44" s="3" customFormat="1" ht="12.75" hidden="1" customHeight="1" outlineLevel="2" x14ac:dyDescent="0.2">
      <c r="A42" s="10">
        <v>2063</v>
      </c>
      <c r="B42" s="11" t="s">
        <v>79</v>
      </c>
      <c r="C42" s="12">
        <v>60830</v>
      </c>
      <c r="D42" s="13" t="s">
        <v>23</v>
      </c>
      <c r="E42" s="14" t="s">
        <v>80</v>
      </c>
      <c r="F42" s="15" t="s">
        <v>81</v>
      </c>
      <c r="G42" s="42">
        <v>3005</v>
      </c>
      <c r="H42" s="43">
        <f t="shared" si="36"/>
        <v>90225.480820411321</v>
      </c>
      <c r="I42" s="43">
        <v>75768.74296023263</v>
      </c>
      <c r="J42" s="43">
        <v>14456.737860178691</v>
      </c>
      <c r="K42" s="44">
        <f t="shared" si="37"/>
        <v>25.214223946832821</v>
      </c>
      <c r="L42" s="44">
        <f t="shared" si="38"/>
        <v>4.810894462621861</v>
      </c>
      <c r="M42" s="44">
        <f t="shared" si="39"/>
        <v>30.025118409454684</v>
      </c>
      <c r="N42" s="44">
        <v>31.357033793263895</v>
      </c>
      <c r="O42" s="43">
        <v>1511816.5763747175</v>
      </c>
      <c r="P42" s="43">
        <v>46545</v>
      </c>
      <c r="Q42" s="44">
        <f t="shared" si="40"/>
        <v>32.480751452888981</v>
      </c>
      <c r="R42" s="45">
        <v>5</v>
      </c>
      <c r="S42" s="46">
        <v>12</v>
      </c>
      <c r="T42" s="47">
        <f t="shared" si="41"/>
        <v>1</v>
      </c>
      <c r="U42" s="44">
        <f t="shared" si="42"/>
        <v>31.357033793263895</v>
      </c>
      <c r="V42" s="43">
        <f t="shared" si="43"/>
        <v>94227.886548758004</v>
      </c>
      <c r="W42" s="48">
        <f t="shared" si="44"/>
        <v>4002.4057283466827</v>
      </c>
      <c r="X42" s="42">
        <v>2758</v>
      </c>
      <c r="Y42" s="43">
        <f t="shared" si="45"/>
        <v>80036.736273830378</v>
      </c>
      <c r="Z42" s="43">
        <v>67063.885415897166</v>
      </c>
      <c r="AA42" s="43">
        <v>12972.850857933217</v>
      </c>
      <c r="AB42" s="44">
        <f t="shared" si="46"/>
        <v>24.316129592421017</v>
      </c>
      <c r="AC42" s="44">
        <f t="shared" si="47"/>
        <v>4.7037167722745528</v>
      </c>
      <c r="AD42" s="44">
        <f t="shared" si="48"/>
        <v>29.019846364695567</v>
      </c>
      <c r="AE42" s="44">
        <v>29.849083997245373</v>
      </c>
      <c r="AF42" s="43">
        <v>1304517.3208064255</v>
      </c>
      <c r="AG42" s="43">
        <v>44076</v>
      </c>
      <c r="AH42" s="44">
        <f t="shared" si="49"/>
        <v>29.596998838515869</v>
      </c>
      <c r="AI42" s="45">
        <v>5</v>
      </c>
      <c r="AJ42" s="46">
        <v>12</v>
      </c>
      <c r="AK42" s="47">
        <f t="shared" si="50"/>
        <v>0.9915546768955199</v>
      </c>
      <c r="AL42" s="44">
        <f t="shared" si="51"/>
        <v>29.596998838515869</v>
      </c>
      <c r="AM42" s="43">
        <f t="shared" si="52"/>
        <v>81628.52279662677</v>
      </c>
      <c r="AN42" s="48">
        <f t="shared" si="53"/>
        <v>1736.494388505155</v>
      </c>
      <c r="AO42" s="90">
        <f t="shared" si="54"/>
        <v>2265.9113398415275</v>
      </c>
      <c r="AP42" s="97">
        <f t="shared" si="55"/>
        <v>247</v>
      </c>
      <c r="AQ42" s="165"/>
      <c r="AR42" s="164"/>
    </row>
    <row r="43" spans="1:44" s="3" customFormat="1" ht="12.75" hidden="1" customHeight="1" outlineLevel="2" x14ac:dyDescent="0.2">
      <c r="A43" s="10">
        <v>2063</v>
      </c>
      <c r="B43" s="11" t="s">
        <v>79</v>
      </c>
      <c r="C43" s="12">
        <v>78378</v>
      </c>
      <c r="D43" s="13" t="s">
        <v>23</v>
      </c>
      <c r="E43" s="14" t="s">
        <v>88</v>
      </c>
      <c r="F43" s="15" t="s">
        <v>83</v>
      </c>
      <c r="G43" s="42">
        <v>26854</v>
      </c>
      <c r="H43" s="43">
        <f t="shared" si="36"/>
        <v>826216.2271277298</v>
      </c>
      <c r="I43" s="43">
        <v>705364.37669843261</v>
      </c>
      <c r="J43" s="43">
        <v>120851.85042929721</v>
      </c>
      <c r="K43" s="44">
        <f t="shared" si="37"/>
        <v>26.266640973353415</v>
      </c>
      <c r="L43" s="44">
        <f t="shared" si="38"/>
        <v>4.5003295758284505</v>
      </c>
      <c r="M43" s="44">
        <f t="shared" si="39"/>
        <v>30.766970549181863</v>
      </c>
      <c r="N43" s="44">
        <v>31.971742027525909</v>
      </c>
      <c r="O43" s="43">
        <v>10120515.635986701</v>
      </c>
      <c r="P43" s="43">
        <v>315088</v>
      </c>
      <c r="Q43" s="44">
        <f t="shared" si="40"/>
        <v>32.119647958623304</v>
      </c>
      <c r="R43" s="45">
        <v>4</v>
      </c>
      <c r="S43" s="46">
        <v>12</v>
      </c>
      <c r="T43" s="47">
        <f t="shared" si="41"/>
        <v>1</v>
      </c>
      <c r="U43" s="44">
        <f t="shared" si="42"/>
        <v>31.971742027525909</v>
      </c>
      <c r="V43" s="43">
        <f t="shared" si="43"/>
        <v>858569.16040718078</v>
      </c>
      <c r="W43" s="48">
        <f t="shared" si="44"/>
        <v>32352.933279450983</v>
      </c>
      <c r="X43" s="42">
        <v>24775</v>
      </c>
      <c r="Y43" s="43">
        <f t="shared" si="45"/>
        <v>746954.72240062628</v>
      </c>
      <c r="Z43" s="43">
        <v>635718.44954909605</v>
      </c>
      <c r="AA43" s="43">
        <v>111236.27285153026</v>
      </c>
      <c r="AB43" s="44">
        <f t="shared" si="46"/>
        <v>25.659675057481174</v>
      </c>
      <c r="AC43" s="44">
        <f t="shared" si="47"/>
        <v>4.4898596509194855</v>
      </c>
      <c r="AD43" s="44">
        <f t="shared" si="48"/>
        <v>30.149534708400658</v>
      </c>
      <c r="AE43" s="44">
        <v>31.493649122098677</v>
      </c>
      <c r="AF43" s="43">
        <v>8910897.9519467037</v>
      </c>
      <c r="AG43" s="43">
        <v>290271</v>
      </c>
      <c r="AH43" s="44">
        <f t="shared" si="49"/>
        <v>30.698547054120816</v>
      </c>
      <c r="AI43" s="45">
        <v>3</v>
      </c>
      <c r="AJ43" s="46">
        <v>12</v>
      </c>
      <c r="AK43" s="47">
        <f t="shared" si="50"/>
        <v>0.97475357444622224</v>
      </c>
      <c r="AL43" s="44">
        <f t="shared" si="51"/>
        <v>30.698547054120816</v>
      </c>
      <c r="AM43" s="43">
        <f t="shared" si="52"/>
        <v>760556.50326584326</v>
      </c>
      <c r="AN43" s="48">
        <f t="shared" si="53"/>
        <v>14838.306398418521</v>
      </c>
      <c r="AO43" s="90">
        <f t="shared" si="54"/>
        <v>17514.626881032462</v>
      </c>
      <c r="AP43" s="97">
        <f t="shared" si="55"/>
        <v>2079</v>
      </c>
      <c r="AQ43" s="165"/>
      <c r="AR43" s="164"/>
    </row>
    <row r="44" spans="1:44" s="3" customFormat="1" ht="12.75" hidden="1" customHeight="1" outlineLevel="2" x14ac:dyDescent="0.2">
      <c r="A44" s="10">
        <v>2063</v>
      </c>
      <c r="B44" s="11" t="s">
        <v>79</v>
      </c>
      <c r="C44" s="12">
        <v>79735</v>
      </c>
      <c r="D44" s="13" t="s">
        <v>23</v>
      </c>
      <c r="E44" s="14" t="s">
        <v>82</v>
      </c>
      <c r="F44" s="15" t="s">
        <v>83</v>
      </c>
      <c r="G44" s="42">
        <v>2072</v>
      </c>
      <c r="H44" s="43">
        <f t="shared" si="36"/>
        <v>296499.30518893292</v>
      </c>
      <c r="I44" s="43">
        <v>241944.74716885082</v>
      </c>
      <c r="J44" s="43">
        <v>54554.55802008207</v>
      </c>
      <c r="K44" s="44">
        <f t="shared" si="37"/>
        <v>116.768700371067</v>
      </c>
      <c r="L44" s="44">
        <f t="shared" si="38"/>
        <v>26.329419893862003</v>
      </c>
      <c r="M44" s="44">
        <f t="shared" si="39"/>
        <v>143.09812026492901</v>
      </c>
      <c r="N44" s="44">
        <v>159.15547522262924</v>
      </c>
      <c r="O44" s="43">
        <v>4919997.2192507703</v>
      </c>
      <c r="P44" s="43">
        <v>28765</v>
      </c>
      <c r="Q44" s="44">
        <f t="shared" si="40"/>
        <v>171.0410992265173</v>
      </c>
      <c r="R44" s="45">
        <v>1</v>
      </c>
      <c r="S44" s="46">
        <v>12</v>
      </c>
      <c r="T44" s="47">
        <f t="shared" si="41"/>
        <v>1</v>
      </c>
      <c r="U44" s="44">
        <f t="shared" si="42"/>
        <v>159.15547522262924</v>
      </c>
      <c r="V44" s="43">
        <f t="shared" si="43"/>
        <v>329770.14466128778</v>
      </c>
      <c r="W44" s="48">
        <f t="shared" si="44"/>
        <v>33270.839472354855</v>
      </c>
      <c r="X44" s="42">
        <v>1981</v>
      </c>
      <c r="Y44" s="43">
        <f t="shared" si="45"/>
        <v>273265.33449857979</v>
      </c>
      <c r="Z44" s="43">
        <v>221889.82132099543</v>
      </c>
      <c r="AA44" s="43">
        <v>51375.513177584347</v>
      </c>
      <c r="AB44" s="44">
        <f t="shared" si="46"/>
        <v>112.0089961236726</v>
      </c>
      <c r="AC44" s="44">
        <f t="shared" si="47"/>
        <v>25.93413083169326</v>
      </c>
      <c r="AD44" s="44">
        <f t="shared" si="48"/>
        <v>137.94312695536587</v>
      </c>
      <c r="AE44" s="44">
        <v>156.781604987252</v>
      </c>
      <c r="AF44" s="43">
        <v>4345202.8032548763</v>
      </c>
      <c r="AG44" s="43">
        <v>26512</v>
      </c>
      <c r="AH44" s="44">
        <f t="shared" si="49"/>
        <v>163.89570018311997</v>
      </c>
      <c r="AI44" s="45">
        <v>1</v>
      </c>
      <c r="AJ44" s="46">
        <v>12</v>
      </c>
      <c r="AK44" s="47">
        <f t="shared" si="50"/>
        <v>1</v>
      </c>
      <c r="AL44" s="44">
        <f t="shared" si="51"/>
        <v>156.781604987252</v>
      </c>
      <c r="AM44" s="43">
        <f t="shared" si="52"/>
        <v>310584.3594797462</v>
      </c>
      <c r="AN44" s="48">
        <f t="shared" si="53"/>
        <v>40711.663615817903</v>
      </c>
      <c r="AO44" s="90">
        <f t="shared" si="54"/>
        <v>-7440.8241434630472</v>
      </c>
      <c r="AP44" s="97">
        <f t="shared" si="55"/>
        <v>91</v>
      </c>
      <c r="AQ44" s="165"/>
      <c r="AR44" s="164"/>
    </row>
    <row r="45" spans="1:44" s="3" customFormat="1" ht="12.75" hidden="1" customHeight="1" outlineLevel="2" x14ac:dyDescent="0.2">
      <c r="A45" s="10">
        <v>2063</v>
      </c>
      <c r="B45" s="11" t="s">
        <v>79</v>
      </c>
      <c r="C45" s="12">
        <v>63285</v>
      </c>
      <c r="D45" s="13" t="s">
        <v>23</v>
      </c>
      <c r="E45" s="14" t="s">
        <v>92</v>
      </c>
      <c r="F45" s="15" t="s">
        <v>93</v>
      </c>
      <c r="G45" s="42">
        <v>255</v>
      </c>
      <c r="H45" s="43">
        <f t="shared" si="36"/>
        <v>98136.831137904577</v>
      </c>
      <c r="I45" s="43">
        <v>72518.378768269235</v>
      </c>
      <c r="J45" s="43">
        <v>25618.452369635343</v>
      </c>
      <c r="K45" s="44">
        <f t="shared" si="37"/>
        <v>284.3857990912519</v>
      </c>
      <c r="L45" s="44">
        <f t="shared" si="38"/>
        <v>100.46451909660918</v>
      </c>
      <c r="M45" s="44">
        <f t="shared" si="39"/>
        <v>384.85031818786109</v>
      </c>
      <c r="N45" s="44">
        <v>841.25639035466008</v>
      </c>
      <c r="O45" s="43">
        <v>2245591.0936602917</v>
      </c>
      <c r="P45" s="43">
        <v>2787</v>
      </c>
      <c r="Q45" s="44">
        <f t="shared" si="40"/>
        <v>805.73774440627619</v>
      </c>
      <c r="R45" s="45">
        <v>1</v>
      </c>
      <c r="S45" s="46">
        <v>12</v>
      </c>
      <c r="T45" s="47">
        <f t="shared" si="41"/>
        <v>0.95777904767723687</v>
      </c>
      <c r="U45" s="44">
        <f t="shared" si="42"/>
        <v>805.73774440627619</v>
      </c>
      <c r="V45" s="43">
        <f t="shared" si="43"/>
        <v>205463.12482360043</v>
      </c>
      <c r="W45" s="48">
        <f t="shared" si="44"/>
        <v>107326.29368569585</v>
      </c>
      <c r="X45" s="42">
        <v>235</v>
      </c>
      <c r="Y45" s="43">
        <f t="shared" si="45"/>
        <v>90032.122014003777</v>
      </c>
      <c r="Z45" s="43">
        <v>66139.445781252478</v>
      </c>
      <c r="AA45" s="43">
        <v>23892.676232751302</v>
      </c>
      <c r="AB45" s="44">
        <f t="shared" si="46"/>
        <v>281.44445013298929</v>
      </c>
      <c r="AC45" s="44">
        <f t="shared" si="47"/>
        <v>101.67096269255873</v>
      </c>
      <c r="AD45" s="44">
        <f t="shared" si="48"/>
        <v>383.11541282554799</v>
      </c>
      <c r="AE45" s="44">
        <v>819.13636657712379</v>
      </c>
      <c r="AF45" s="43">
        <v>1964468.5846043276</v>
      </c>
      <c r="AG45" s="43">
        <v>2613</v>
      </c>
      <c r="AH45" s="44">
        <f t="shared" si="49"/>
        <v>751.80581117655095</v>
      </c>
      <c r="AI45" s="45">
        <v>1</v>
      </c>
      <c r="AJ45" s="46">
        <v>12</v>
      </c>
      <c r="AK45" s="47">
        <f t="shared" si="50"/>
        <v>0.91780299575524527</v>
      </c>
      <c r="AL45" s="44">
        <f t="shared" si="51"/>
        <v>751.80581117655095</v>
      </c>
      <c r="AM45" s="43">
        <f t="shared" si="52"/>
        <v>176674.36562648948</v>
      </c>
      <c r="AN45" s="48">
        <f t="shared" si="53"/>
        <v>94518.811213620764</v>
      </c>
      <c r="AO45" s="90">
        <f t="shared" si="54"/>
        <v>12807.482472075091</v>
      </c>
      <c r="AP45" s="97">
        <f t="shared" si="55"/>
        <v>20</v>
      </c>
      <c r="AQ45" s="165"/>
      <c r="AR45" s="164"/>
    </row>
    <row r="46" spans="1:44" s="3" customFormat="1" ht="17.25" customHeight="1" outlineLevel="1" collapsed="1" x14ac:dyDescent="0.2">
      <c r="A46" s="49"/>
      <c r="B46" s="50" t="s">
        <v>95</v>
      </c>
      <c r="C46" s="51"/>
      <c r="D46" s="52"/>
      <c r="E46" s="53"/>
      <c r="F46" s="52"/>
      <c r="G46" s="54"/>
      <c r="H46" s="55"/>
      <c r="I46" s="55"/>
      <c r="J46" s="55"/>
      <c r="K46" s="56"/>
      <c r="L46" s="56"/>
      <c r="M46" s="56"/>
      <c r="N46" s="56"/>
      <c r="O46" s="55"/>
      <c r="P46" s="55"/>
      <c r="Q46" s="56"/>
      <c r="R46" s="57"/>
      <c r="S46" s="58"/>
      <c r="T46" s="59"/>
      <c r="U46" s="44"/>
      <c r="V46" s="44"/>
      <c r="W46" s="60">
        <f>SUBTOTAL(9,W11:W45)</f>
        <v>132416.13274841028</v>
      </c>
      <c r="X46" s="54"/>
      <c r="Y46" s="55"/>
      <c r="Z46" s="55"/>
      <c r="AA46" s="55"/>
      <c r="AB46" s="56"/>
      <c r="AC46" s="56"/>
      <c r="AD46" s="56"/>
      <c r="AE46" s="56"/>
      <c r="AF46" s="55"/>
      <c r="AG46" s="55"/>
      <c r="AH46" s="56"/>
      <c r="AI46" s="57"/>
      <c r="AJ46" s="58"/>
      <c r="AK46" s="59"/>
      <c r="AL46" s="44"/>
      <c r="AM46" s="44"/>
      <c r="AN46" s="60">
        <f>SUBTOTAL(9,AN11:AN45)</f>
        <v>-88078.72569562128</v>
      </c>
      <c r="AO46" s="91">
        <f>SUBTOTAL(9,AO11:AO45)</f>
        <v>220494.85844403159</v>
      </c>
      <c r="AP46" s="98">
        <v>9.9999999999999995E-8</v>
      </c>
      <c r="AQ46" s="165"/>
      <c r="AR46" s="164"/>
    </row>
    <row r="47" spans="1:44" s="3" customFormat="1" ht="12.75" customHeight="1" outlineLevel="2" x14ac:dyDescent="0.2">
      <c r="A47" s="10">
        <v>3007</v>
      </c>
      <c r="B47" s="11" t="s">
        <v>96</v>
      </c>
      <c r="C47" s="12">
        <v>80956</v>
      </c>
      <c r="D47" s="13" t="s">
        <v>23</v>
      </c>
      <c r="E47" s="14" t="s">
        <v>97</v>
      </c>
      <c r="F47" s="15" t="s">
        <v>98</v>
      </c>
      <c r="G47" s="42">
        <v>12</v>
      </c>
      <c r="H47" s="43">
        <f t="shared" ref="H47" si="56">I47+J47</f>
        <v>16340.216317676841</v>
      </c>
      <c r="I47" s="43">
        <v>16262.734013165858</v>
      </c>
      <c r="J47" s="43">
        <v>77.482304510982175</v>
      </c>
      <c r="K47" s="44">
        <f t="shared" ref="K47" si="57">I47/G47</f>
        <v>1355.2278344304882</v>
      </c>
      <c r="L47" s="44">
        <f t="shared" ref="L47" si="58">J47/G47</f>
        <v>6.4568587092485146</v>
      </c>
      <c r="M47" s="44">
        <f t="shared" ref="M47" si="59">H47/G47</f>
        <v>1361.6846931397367</v>
      </c>
      <c r="N47" s="44">
        <v>2676.7517444073414</v>
      </c>
      <c r="O47" s="43">
        <v>691979.70196512679</v>
      </c>
      <c r="P47" s="43">
        <v>239</v>
      </c>
      <c r="Q47" s="44">
        <f t="shared" ref="Q47" si="60">O47/P47</f>
        <v>2895.3125605235432</v>
      </c>
      <c r="R47" s="45">
        <v>3</v>
      </c>
      <c r="S47" s="46">
        <v>12</v>
      </c>
      <c r="T47" s="47">
        <f t="shared" ref="T47" si="61">IF(N47=0,1,MIN(Q47/N47,1))</f>
        <v>1</v>
      </c>
      <c r="U47" s="44">
        <f t="shared" ref="U47" si="62">T47*N47</f>
        <v>2676.7517444073414</v>
      </c>
      <c r="V47" s="43">
        <f t="shared" ref="V47" si="63">IF(U47&lt;0,0,G47*U47)</f>
        <v>32121.020932888096</v>
      </c>
      <c r="W47" s="48">
        <f t="shared" ref="W47" si="64">IF(G47=0,-H47*12/12,(V47-H47)*12/12)</f>
        <v>15780.804615211257</v>
      </c>
      <c r="X47" s="42">
        <v>11</v>
      </c>
      <c r="Y47" s="43">
        <f t="shared" ref="Y47" si="65">Z47+AA47</f>
        <v>14959.338011484677</v>
      </c>
      <c r="Z47" s="43">
        <v>14892.201009883698</v>
      </c>
      <c r="AA47" s="43">
        <v>67.137001600977939</v>
      </c>
      <c r="AB47" s="44">
        <f t="shared" ref="AB47" si="66">Z47/X47</f>
        <v>1353.8364554439725</v>
      </c>
      <c r="AC47" s="44">
        <f t="shared" ref="AC47" si="67">AA47/X47</f>
        <v>6.1033637819070856</v>
      </c>
      <c r="AD47" s="44">
        <f t="shared" ref="AD47" si="68">Y47/X47</f>
        <v>1359.9398192258798</v>
      </c>
      <c r="AE47" s="44">
        <v>2635.5878951071359</v>
      </c>
      <c r="AF47" s="43">
        <v>662585.0654329859</v>
      </c>
      <c r="AG47" s="43">
        <v>197</v>
      </c>
      <c r="AH47" s="44">
        <f t="shared" ref="AH47" si="69">AF47/AG47</f>
        <v>3363.375966664903</v>
      </c>
      <c r="AI47" s="45">
        <v>3</v>
      </c>
      <c r="AJ47" s="46">
        <v>11</v>
      </c>
      <c r="AK47" s="47">
        <f t="shared" ref="AK47" si="70">IF(AE47=0,1,MIN(AH47/AE47,1))</f>
        <v>1</v>
      </c>
      <c r="AL47" s="44">
        <f t="shared" ref="AL47" si="71">AK47*AE47</f>
        <v>2635.5878951071359</v>
      </c>
      <c r="AM47" s="43">
        <f t="shared" ref="AM47" si="72">IF(AL47&lt;0,0,X47*AL47)</f>
        <v>28991.466846178493</v>
      </c>
      <c r="AN47" s="48">
        <f t="shared" ref="AN47" si="73">IF(X47=0,-Y47*12/11,(AM47-Y47)*12/11)</f>
        <v>15307.776910575072</v>
      </c>
      <c r="AO47" s="90">
        <f>W47-AN47</f>
        <v>473.02770463618435</v>
      </c>
      <c r="AP47" s="97">
        <f>G47-X47</f>
        <v>1</v>
      </c>
      <c r="AQ47" s="165"/>
      <c r="AR47" s="164"/>
    </row>
    <row r="48" spans="1:44" s="3" customFormat="1" ht="17.25" customHeight="1" outlineLevel="1" x14ac:dyDescent="0.2">
      <c r="A48" s="49"/>
      <c r="B48" s="50" t="s">
        <v>99</v>
      </c>
      <c r="C48" s="51"/>
      <c r="D48" s="52"/>
      <c r="E48" s="53"/>
      <c r="F48" s="52"/>
      <c r="G48" s="54"/>
      <c r="H48" s="55"/>
      <c r="I48" s="55"/>
      <c r="J48" s="55"/>
      <c r="K48" s="56"/>
      <c r="L48" s="56"/>
      <c r="M48" s="56"/>
      <c r="N48" s="56"/>
      <c r="O48" s="55"/>
      <c r="P48" s="55"/>
      <c r="Q48" s="56"/>
      <c r="R48" s="57"/>
      <c r="S48" s="58"/>
      <c r="T48" s="59"/>
      <c r="U48" s="44"/>
      <c r="V48" s="44"/>
      <c r="W48" s="60">
        <f>SUBTOTAL(9,W47:W47)</f>
        <v>15780.804615211257</v>
      </c>
      <c r="X48" s="54"/>
      <c r="Y48" s="55"/>
      <c r="Z48" s="55"/>
      <c r="AA48" s="55"/>
      <c r="AB48" s="56"/>
      <c r="AC48" s="56"/>
      <c r="AD48" s="56"/>
      <c r="AE48" s="56"/>
      <c r="AF48" s="55"/>
      <c r="AG48" s="55"/>
      <c r="AH48" s="56"/>
      <c r="AI48" s="57"/>
      <c r="AJ48" s="58"/>
      <c r="AK48" s="59"/>
      <c r="AL48" s="44"/>
      <c r="AM48" s="44"/>
      <c r="AN48" s="60">
        <f>SUBTOTAL(9,AN47:AN47)</f>
        <v>15307.776910575072</v>
      </c>
      <c r="AO48" s="91">
        <f>SUBTOTAL(9,AO47:AO47)</f>
        <v>473.02770463618435</v>
      </c>
      <c r="AP48" s="98">
        <v>9.9999999999999995E-8</v>
      </c>
      <c r="AQ48" s="165"/>
      <c r="AR48" s="164"/>
    </row>
    <row r="49" spans="1:44" s="3" customFormat="1" ht="12.75" hidden="1" customHeight="1" outlineLevel="2" x14ac:dyDescent="0.2">
      <c r="A49" s="10">
        <v>3010</v>
      </c>
      <c r="B49" s="11" t="s">
        <v>100</v>
      </c>
      <c r="C49" s="12">
        <v>80939</v>
      </c>
      <c r="D49" s="13" t="s">
        <v>23</v>
      </c>
      <c r="E49" s="14" t="s">
        <v>712</v>
      </c>
      <c r="F49" s="15" t="s">
        <v>108</v>
      </c>
      <c r="G49" s="42">
        <v>64</v>
      </c>
      <c r="H49" s="43">
        <f>I49+J49</f>
        <v>4290.040389012448</v>
      </c>
      <c r="I49" s="43">
        <v>4255.4222477801077</v>
      </c>
      <c r="J49" s="43">
        <v>34.618141232340307</v>
      </c>
      <c r="K49" s="44">
        <f>I49/G49</f>
        <v>66.490972621564183</v>
      </c>
      <c r="L49" s="44">
        <f>J49/G49</f>
        <v>0.54090845675531729</v>
      </c>
      <c r="M49" s="44">
        <f>H49/G49</f>
        <v>67.0318810783195</v>
      </c>
      <c r="N49" s="44">
        <v>65.264871112874374</v>
      </c>
      <c r="O49" s="43">
        <v>1964595.6046824234</v>
      </c>
      <c r="P49" s="43">
        <v>32450</v>
      </c>
      <c r="Q49" s="44">
        <f>O49/P49</f>
        <v>60.542237432432152</v>
      </c>
      <c r="R49" s="45">
        <v>6</v>
      </c>
      <c r="S49" s="46">
        <v>9</v>
      </c>
      <c r="T49" s="47">
        <f>IF(N49=0,1,MIN(Q49/N49,1))</f>
        <v>0.92763896411785574</v>
      </c>
      <c r="U49" s="44">
        <f>T49*N49</f>
        <v>60.542237432432152</v>
      </c>
      <c r="V49" s="43">
        <f>IF(U49&lt;0,0,G49*U49)</f>
        <v>3874.7031956756578</v>
      </c>
      <c r="W49" s="48">
        <f>IF(G49=0,-H49*12/12,(V49-H49)*12/12)</f>
        <v>-415.33719333679028</v>
      </c>
      <c r="X49" s="42">
        <v>70</v>
      </c>
      <c r="Y49" s="43">
        <f>Z49+AA49</f>
        <v>5703.5888079722799</v>
      </c>
      <c r="Z49" s="43">
        <v>5671.6160975032417</v>
      </c>
      <c r="AA49" s="43">
        <v>31.972710469038404</v>
      </c>
      <c r="AB49" s="44">
        <f>Z49/X49</f>
        <v>81.02308710718917</v>
      </c>
      <c r="AC49" s="44">
        <f>AA49/X49</f>
        <v>0.45675300670054864</v>
      </c>
      <c r="AD49" s="44">
        <f>Y49/X49</f>
        <v>81.479840113889708</v>
      </c>
      <c r="AE49" s="44">
        <v>69.686433401989206</v>
      </c>
      <c r="AF49" s="43">
        <v>1764607.3676072427</v>
      </c>
      <c r="AG49" s="43">
        <v>29908</v>
      </c>
      <c r="AH49" s="44">
        <f>AF49/AG49</f>
        <v>59.001182546718027</v>
      </c>
      <c r="AI49" s="45">
        <v>7</v>
      </c>
      <c r="AJ49" s="46">
        <v>9</v>
      </c>
      <c r="AK49" s="47">
        <f>IF(AE49=0,1,MIN(AH49/AE49,1))</f>
        <v>0.84666669918902515</v>
      </c>
      <c r="AL49" s="44">
        <f>AK49*AE49</f>
        <v>59.001182546718027</v>
      </c>
      <c r="AM49" s="43">
        <f>IF(AL49&lt;0,0,X49*AL49)</f>
        <v>4130.0827782702618</v>
      </c>
      <c r="AN49" s="48">
        <f>IF(X49=0,-Y49*12/11,(AM49-Y49)*12/11)</f>
        <v>-1716.5520324022016</v>
      </c>
      <c r="AO49" s="90">
        <f>W49-AN49</f>
        <v>1301.2148390654113</v>
      </c>
      <c r="AP49" s="97">
        <f>G49-X49</f>
        <v>-6</v>
      </c>
      <c r="AQ49" s="165"/>
      <c r="AR49" s="164"/>
    </row>
    <row r="50" spans="1:44" s="3" customFormat="1" ht="12.75" hidden="1" customHeight="1" outlineLevel="2" x14ac:dyDescent="0.2">
      <c r="A50" s="10">
        <v>3010</v>
      </c>
      <c r="B50" s="11" t="s">
        <v>100</v>
      </c>
      <c r="C50" s="12">
        <v>80938</v>
      </c>
      <c r="D50" s="13" t="s">
        <v>23</v>
      </c>
      <c r="E50" s="14" t="s">
        <v>101</v>
      </c>
      <c r="F50" s="15" t="s">
        <v>102</v>
      </c>
      <c r="G50" s="42">
        <v>221</v>
      </c>
      <c r="H50" s="43">
        <f>I50+J50</f>
        <v>509062.20672597486</v>
      </c>
      <c r="I50" s="43">
        <v>474868.61893445149</v>
      </c>
      <c r="J50" s="43">
        <v>34193.58779152335</v>
      </c>
      <c r="K50" s="44">
        <f>I50/G50</f>
        <v>2148.7267825088302</v>
      </c>
      <c r="L50" s="44">
        <f>J50/G50</f>
        <v>154.72211670372556</v>
      </c>
      <c r="M50" s="44">
        <f>H50/G50</f>
        <v>2303.4488992125557</v>
      </c>
      <c r="N50" s="44">
        <v>2613.4390934662533</v>
      </c>
      <c r="O50" s="43">
        <v>5328779.8474138454</v>
      </c>
      <c r="P50" s="43">
        <v>2036</v>
      </c>
      <c r="Q50" s="44">
        <f>O50/P50</f>
        <v>2617.2789034449142</v>
      </c>
      <c r="R50" s="45">
        <v>4</v>
      </c>
      <c r="S50" s="46">
        <v>12</v>
      </c>
      <c r="T50" s="47">
        <f>IF(N50=0,1,MIN(Q50/N50,1))</f>
        <v>1</v>
      </c>
      <c r="U50" s="44">
        <f>T50*N50</f>
        <v>2613.4390934662533</v>
      </c>
      <c r="V50" s="43">
        <f>IF(U50&lt;0,0,G50*U50)</f>
        <v>577570.039656042</v>
      </c>
      <c r="W50" s="48">
        <f>IF(G50=0,-H50*12/12,(V50-H50)*12/12)</f>
        <v>68507.832930067147</v>
      </c>
      <c r="X50" s="42">
        <v>202</v>
      </c>
      <c r="Y50" s="43">
        <f>Z50+AA50</f>
        <v>487502.16279411205</v>
      </c>
      <c r="Z50" s="43">
        <v>455371.69484912383</v>
      </c>
      <c r="AA50" s="43">
        <v>32130.467944988239</v>
      </c>
      <c r="AB50" s="44">
        <f>Z50/X50</f>
        <v>2254.3153210352666</v>
      </c>
      <c r="AC50" s="44">
        <f>AA50/X50</f>
        <v>159.06172249994177</v>
      </c>
      <c r="AD50" s="44">
        <f>Y50/X50</f>
        <v>2413.377043535208</v>
      </c>
      <c r="AE50" s="44">
        <v>2516.7929210848415</v>
      </c>
      <c r="AF50" s="43">
        <v>4689771.5368731311</v>
      </c>
      <c r="AG50" s="43">
        <v>1879</v>
      </c>
      <c r="AH50" s="44">
        <f>AF50/AG50</f>
        <v>2495.8869275535558</v>
      </c>
      <c r="AI50" s="45">
        <v>5</v>
      </c>
      <c r="AJ50" s="46">
        <v>12</v>
      </c>
      <c r="AK50" s="47">
        <f>IF(AE50=0,1,MIN(AH50/AE50,1))</f>
        <v>0.99169339942267698</v>
      </c>
      <c r="AL50" s="44">
        <f>AK50*AE50</f>
        <v>2495.8869275535558</v>
      </c>
      <c r="AM50" s="43">
        <f>IF(AL50&lt;0,0,X50*AL50)</f>
        <v>504169.15936581825</v>
      </c>
      <c r="AN50" s="48">
        <f>IF(X50=0,-Y50*12/11,(AM50-Y50)*12/11)</f>
        <v>18182.178078224944</v>
      </c>
      <c r="AO50" s="90">
        <f>W50-AN50</f>
        <v>50325.654851842206</v>
      </c>
      <c r="AP50" s="97">
        <f>G50-X50</f>
        <v>19</v>
      </c>
      <c r="AQ50" s="165"/>
      <c r="AR50" s="164"/>
    </row>
    <row r="51" spans="1:44" s="3" customFormat="1" ht="12.75" hidden="1" customHeight="1" outlineLevel="2" x14ac:dyDescent="0.2">
      <c r="A51" s="10">
        <v>3010</v>
      </c>
      <c r="B51" s="11" t="s">
        <v>100</v>
      </c>
      <c r="C51" s="12">
        <v>80043</v>
      </c>
      <c r="D51" s="13" t="s">
        <v>23</v>
      </c>
      <c r="E51" s="14" t="s">
        <v>103</v>
      </c>
      <c r="F51" s="15" t="s">
        <v>104</v>
      </c>
      <c r="G51" s="42">
        <v>7187</v>
      </c>
      <c r="H51" s="43">
        <f>I51+J51</f>
        <v>330508.3599450622</v>
      </c>
      <c r="I51" s="43">
        <v>329304.68523890048</v>
      </c>
      <c r="J51" s="43">
        <v>1203.6747061617018</v>
      </c>
      <c r="K51" s="44">
        <f>I51/G51</f>
        <v>45.819491476123623</v>
      </c>
      <c r="L51" s="44">
        <f>J51/G51</f>
        <v>0.16747943594847667</v>
      </c>
      <c r="M51" s="44">
        <f>H51/G51</f>
        <v>45.986970912072103</v>
      </c>
      <c r="N51" s="44">
        <v>64.651369500754157</v>
      </c>
      <c r="O51" s="43">
        <v>5599342.5948649021</v>
      </c>
      <c r="P51" s="43">
        <v>89443</v>
      </c>
      <c r="Q51" s="44">
        <f>O51/P51</f>
        <v>62.60235675083463</v>
      </c>
      <c r="R51" s="45">
        <v>1</v>
      </c>
      <c r="S51" s="46">
        <v>12</v>
      </c>
      <c r="T51" s="47">
        <f>IF(N51=0,1,MIN(Q51/N51,1))</f>
        <v>0.96830673865469119</v>
      </c>
      <c r="U51" s="44">
        <f>T51*N51</f>
        <v>62.60235675083463</v>
      </c>
      <c r="V51" s="43">
        <f>IF(U51&lt;0,0,G51*U51)</f>
        <v>449923.13796824851</v>
      </c>
      <c r="W51" s="48">
        <f>IF(G51=0,-H51*12/12,(V51-H51)*12/12)</f>
        <v>119414.77802318631</v>
      </c>
      <c r="X51" s="42">
        <v>6619</v>
      </c>
      <c r="Y51" s="43">
        <f>Z51+AA51</f>
        <v>303730.63803986134</v>
      </c>
      <c r="Z51" s="43">
        <v>302626.07248751615</v>
      </c>
      <c r="AA51" s="43">
        <v>1104.5655523451921</v>
      </c>
      <c r="AB51" s="44">
        <f>Z51/X51</f>
        <v>45.720814698219691</v>
      </c>
      <c r="AC51" s="44">
        <f>AA51/X51</f>
        <v>0.16687801062776736</v>
      </c>
      <c r="AD51" s="44">
        <f>Y51/X51</f>
        <v>45.88769270884746</v>
      </c>
      <c r="AE51" s="44">
        <v>64.887482400322355</v>
      </c>
      <c r="AF51" s="43">
        <v>5275590.4496422047</v>
      </c>
      <c r="AG51" s="43">
        <v>82445</v>
      </c>
      <c r="AH51" s="44">
        <f>AF51/AG51</f>
        <v>63.989210378339557</v>
      </c>
      <c r="AI51" s="45">
        <v>1</v>
      </c>
      <c r="AJ51" s="46">
        <v>12</v>
      </c>
      <c r="AK51" s="47">
        <f>IF(AE51=0,1,MIN(AH51/AE51,1))</f>
        <v>0.98615646672125568</v>
      </c>
      <c r="AL51" s="44">
        <f>AK51*AE51</f>
        <v>63.989210378339557</v>
      </c>
      <c r="AM51" s="43">
        <f>IF(AL51&lt;0,0,X51*AL51)</f>
        <v>423544.58349422953</v>
      </c>
      <c r="AN51" s="48">
        <f>IF(X51=0,-Y51*12/11,(AM51-Y51)*12/11)</f>
        <v>130706.12231385621</v>
      </c>
      <c r="AO51" s="90">
        <f>W51-AN51</f>
        <v>-11291.344290669891</v>
      </c>
      <c r="AP51" s="97">
        <f>G51-X51</f>
        <v>568</v>
      </c>
      <c r="AQ51" s="165"/>
      <c r="AR51" s="164"/>
    </row>
    <row r="52" spans="1:44" s="3" customFormat="1" ht="12.75" hidden="1" customHeight="1" outlineLevel="2" x14ac:dyDescent="0.2">
      <c r="A52" s="10">
        <v>3010</v>
      </c>
      <c r="B52" s="11" t="s">
        <v>100</v>
      </c>
      <c r="C52" s="12">
        <v>79713</v>
      </c>
      <c r="D52" s="13" t="s">
        <v>23</v>
      </c>
      <c r="E52" s="14" t="s">
        <v>105</v>
      </c>
      <c r="F52" s="15" t="s">
        <v>106</v>
      </c>
      <c r="G52" s="42">
        <v>1475</v>
      </c>
      <c r="H52" s="43">
        <f>I52+J52</f>
        <v>206959.27344617428</v>
      </c>
      <c r="I52" s="43">
        <v>205444.0354689215</v>
      </c>
      <c r="J52" s="43">
        <v>1515.2379772527645</v>
      </c>
      <c r="K52" s="44">
        <f>I52/G52</f>
        <v>139.28409184333663</v>
      </c>
      <c r="L52" s="44">
        <f>J52/G52</f>
        <v>1.0272799845781455</v>
      </c>
      <c r="M52" s="44">
        <f>H52/G52</f>
        <v>140.31137182791477</v>
      </c>
      <c r="N52" s="44">
        <v>245.78430324367091</v>
      </c>
      <c r="O52" s="43">
        <v>2941342.7836575327</v>
      </c>
      <c r="P52" s="43">
        <v>12401</v>
      </c>
      <c r="Q52" s="44">
        <f>O52/P52</f>
        <v>237.18593530018003</v>
      </c>
      <c r="R52" s="45">
        <v>1</v>
      </c>
      <c r="S52" s="46">
        <v>12</v>
      </c>
      <c r="T52" s="47">
        <f>IF(N52=0,1,MIN(Q52/N52,1))</f>
        <v>0.96501661078426793</v>
      </c>
      <c r="U52" s="44">
        <f>T52*N52</f>
        <v>237.18593530018003</v>
      </c>
      <c r="V52" s="43">
        <f>IF(U52&lt;0,0,G52*U52)</f>
        <v>349849.25456776557</v>
      </c>
      <c r="W52" s="48">
        <f>IF(G52=0,-H52*12/12,(V52-H52)*12/12)</f>
        <v>142889.98112159129</v>
      </c>
      <c r="X52" s="42">
        <v>1348</v>
      </c>
      <c r="Y52" s="43">
        <f>Z52+AA52</f>
        <v>180410.82803986137</v>
      </c>
      <c r="Z52" s="43">
        <v>179306.26248751619</v>
      </c>
      <c r="AA52" s="43">
        <v>1104.5655523451921</v>
      </c>
      <c r="AB52" s="44">
        <f>Z52/X52</f>
        <v>133.01651519845413</v>
      </c>
      <c r="AC52" s="44">
        <f>AA52/X52</f>
        <v>0.81941064714035028</v>
      </c>
      <c r="AD52" s="44">
        <f>Y52/X52</f>
        <v>133.83592584559449</v>
      </c>
      <c r="AE52" s="44">
        <v>256.32265192758655</v>
      </c>
      <c r="AF52" s="43">
        <v>2789520.4037061287</v>
      </c>
      <c r="AG52" s="43">
        <v>11428</v>
      </c>
      <c r="AH52" s="44">
        <f>AF52/AG52</f>
        <v>244.09524008629057</v>
      </c>
      <c r="AI52" s="45">
        <v>1</v>
      </c>
      <c r="AJ52" s="46">
        <v>12</v>
      </c>
      <c r="AK52" s="47">
        <f>IF(AE52=0,1,MIN(AH52/AE52,1))</f>
        <v>0.95229679566224867</v>
      </c>
      <c r="AL52" s="44">
        <f>AK52*AE52</f>
        <v>244.09524008629057</v>
      </c>
      <c r="AM52" s="43">
        <f>IF(AL52&lt;0,0,X52*AL52)</f>
        <v>329040.38363631972</v>
      </c>
      <c r="AN52" s="48">
        <f>IF(X52=0,-Y52*12/11,(AM52-Y52)*12/11)</f>
        <v>162141.33337795455</v>
      </c>
      <c r="AO52" s="90">
        <f>W52-AN52</f>
        <v>-19251.352256363258</v>
      </c>
      <c r="AP52" s="97">
        <f>G52-X52</f>
        <v>127</v>
      </c>
      <c r="AQ52" s="165"/>
      <c r="AR52" s="164"/>
    </row>
    <row r="53" spans="1:44" s="3" customFormat="1" ht="12.75" hidden="1" customHeight="1" outlineLevel="2" x14ac:dyDescent="0.2">
      <c r="A53" s="10">
        <v>3010</v>
      </c>
      <c r="B53" s="11" t="s">
        <v>100</v>
      </c>
      <c r="C53" s="12">
        <v>79711</v>
      </c>
      <c r="D53" s="13" t="s">
        <v>23</v>
      </c>
      <c r="E53" s="14" t="s">
        <v>107</v>
      </c>
      <c r="F53" s="15" t="s">
        <v>108</v>
      </c>
      <c r="G53" s="42">
        <v>6895</v>
      </c>
      <c r="H53" s="43">
        <f>I53+J53</f>
        <v>430085.05155606882</v>
      </c>
      <c r="I53" s="43">
        <v>405149.53046940477</v>
      </c>
      <c r="J53" s="43">
        <v>24935.521086664074</v>
      </c>
      <c r="K53" s="44">
        <f>I53/G53</f>
        <v>58.759902896215337</v>
      </c>
      <c r="L53" s="44">
        <f>J53/G53</f>
        <v>3.6164642620252465</v>
      </c>
      <c r="M53" s="44">
        <f>H53/G53</f>
        <v>62.376367158240583</v>
      </c>
      <c r="N53" s="44">
        <v>94.22345332181078</v>
      </c>
      <c r="O53" s="43">
        <v>6141691.6305445647</v>
      </c>
      <c r="P53" s="43">
        <v>71458</v>
      </c>
      <c r="Q53" s="44">
        <f>O53/P53</f>
        <v>85.948272139502436</v>
      </c>
      <c r="R53" s="45">
        <v>2</v>
      </c>
      <c r="S53" s="46">
        <v>12</v>
      </c>
      <c r="T53" s="47">
        <f>IF(N53=0,1,MIN(Q53/N53,1))</f>
        <v>0.91217493213663814</v>
      </c>
      <c r="U53" s="44">
        <f>T53*N53</f>
        <v>85.948272139502436</v>
      </c>
      <c r="V53" s="43">
        <f>IF(U53&lt;0,0,G53*U53)</f>
        <v>592613.33640186931</v>
      </c>
      <c r="W53" s="48">
        <f>IF(G53=0,-H53*12/12,(V53-H53)*12/12)</f>
        <v>162528.28484580049</v>
      </c>
      <c r="X53" s="42">
        <v>6336</v>
      </c>
      <c r="Y53" s="43">
        <f>Z53+AA53</f>
        <v>382161.0134970044</v>
      </c>
      <c r="Z53" s="43">
        <v>359683.06728751631</v>
      </c>
      <c r="AA53" s="43">
        <v>22477.946209488058</v>
      </c>
      <c r="AB53" s="44">
        <f>Z53/X53</f>
        <v>56.768160872398411</v>
      </c>
      <c r="AC53" s="44">
        <f>AA53/X53</f>
        <v>3.5476556517500093</v>
      </c>
      <c r="AD53" s="44">
        <f>Y53/X53</f>
        <v>60.315816524148424</v>
      </c>
      <c r="AE53" s="44">
        <v>93.614294599442573</v>
      </c>
      <c r="AF53" s="43">
        <v>5709423.0250688409</v>
      </c>
      <c r="AG53" s="43">
        <v>65810</v>
      </c>
      <c r="AH53" s="44">
        <f>AF53/AG53</f>
        <v>86.756162058484136</v>
      </c>
      <c r="AI53" s="45">
        <v>2</v>
      </c>
      <c r="AJ53" s="46">
        <v>12</v>
      </c>
      <c r="AK53" s="47">
        <f>IF(AE53=0,1,MIN(AH53/AE53,1))</f>
        <v>0.92674054138523332</v>
      </c>
      <c r="AL53" s="44">
        <f>AK53*AE53</f>
        <v>86.756162058484136</v>
      </c>
      <c r="AM53" s="43">
        <f>IF(AL53&lt;0,0,X53*AL53)</f>
        <v>549687.04280255549</v>
      </c>
      <c r="AN53" s="48">
        <f>IF(X53=0,-Y53*12/11,(AM53-Y53)*12/11)</f>
        <v>182755.66833332845</v>
      </c>
      <c r="AO53" s="90">
        <f>W53-AN53</f>
        <v>-20227.383487527957</v>
      </c>
      <c r="AP53" s="97">
        <f>G53-X53</f>
        <v>559</v>
      </c>
      <c r="AQ53" s="165"/>
      <c r="AR53" s="164"/>
    </row>
    <row r="54" spans="1:44" s="3" customFormat="1" ht="17.25" customHeight="1" outlineLevel="1" collapsed="1" x14ac:dyDescent="0.2">
      <c r="A54" s="49"/>
      <c r="B54" s="50" t="s">
        <v>109</v>
      </c>
      <c r="C54" s="51"/>
      <c r="D54" s="52"/>
      <c r="E54" s="53"/>
      <c r="F54" s="52"/>
      <c r="G54" s="54"/>
      <c r="H54" s="55"/>
      <c r="I54" s="55"/>
      <c r="J54" s="55"/>
      <c r="K54" s="56"/>
      <c r="L54" s="56"/>
      <c r="M54" s="56"/>
      <c r="N54" s="56"/>
      <c r="O54" s="55"/>
      <c r="P54" s="55"/>
      <c r="Q54" s="56"/>
      <c r="R54" s="57"/>
      <c r="S54" s="58"/>
      <c r="T54" s="59"/>
      <c r="U54" s="44"/>
      <c r="V54" s="44"/>
      <c r="W54" s="60">
        <f>SUBTOTAL(9,W49:W53)</f>
        <v>492925.53972730844</v>
      </c>
      <c r="X54" s="54"/>
      <c r="Y54" s="55"/>
      <c r="Z54" s="55"/>
      <c r="AA54" s="55"/>
      <c r="AB54" s="56"/>
      <c r="AC54" s="56"/>
      <c r="AD54" s="56"/>
      <c r="AE54" s="56"/>
      <c r="AF54" s="55"/>
      <c r="AG54" s="55"/>
      <c r="AH54" s="56"/>
      <c r="AI54" s="57"/>
      <c r="AJ54" s="58"/>
      <c r="AK54" s="59"/>
      <c r="AL54" s="44"/>
      <c r="AM54" s="44"/>
      <c r="AN54" s="60">
        <f>SUBTOTAL(9,AN49:AN53)</f>
        <v>492068.75007096195</v>
      </c>
      <c r="AO54" s="91">
        <f>SUBTOTAL(9,AO49:AO53)</f>
        <v>856.78965634651104</v>
      </c>
      <c r="AP54" s="98">
        <v>9.9999999999999995E-8</v>
      </c>
      <c r="AQ54" s="165"/>
      <c r="AR54" s="164"/>
    </row>
    <row r="55" spans="1:44" s="3" customFormat="1" ht="12.75" hidden="1" customHeight="1" outlineLevel="2" x14ac:dyDescent="0.2">
      <c r="A55" s="10">
        <v>3050</v>
      </c>
      <c r="B55" s="11" t="s">
        <v>110</v>
      </c>
      <c r="C55" s="12">
        <v>80180</v>
      </c>
      <c r="D55" s="13" t="s">
        <v>23</v>
      </c>
      <c r="E55" s="14" t="s">
        <v>620</v>
      </c>
      <c r="F55" s="15" t="s">
        <v>116</v>
      </c>
      <c r="G55" s="42">
        <v>2429</v>
      </c>
      <c r="H55" s="43">
        <f t="shared" ref="H55:H86" si="74">I55+J55</f>
        <v>1150876.2023861723</v>
      </c>
      <c r="I55" s="43">
        <v>1026550.2586147301</v>
      </c>
      <c r="J55" s="43">
        <v>124325.94377144218</v>
      </c>
      <c r="K55" s="44">
        <f t="shared" ref="K55:K86" si="75">I55/G55</f>
        <v>422.62258485579667</v>
      </c>
      <c r="L55" s="44">
        <f t="shared" ref="L55:L86" si="76">J55/G55</f>
        <v>51.184003199440994</v>
      </c>
      <c r="M55" s="44">
        <f t="shared" ref="M55:M86" si="77">H55/G55</f>
        <v>473.80658805523763</v>
      </c>
      <c r="N55" s="44">
        <v>252.02297696388146</v>
      </c>
      <c r="O55" s="43">
        <v>8035839.6847300855</v>
      </c>
      <c r="P55" s="43">
        <v>31590</v>
      </c>
      <c r="Q55" s="44">
        <f t="shared" ref="Q55:Q86" si="78">O55/P55</f>
        <v>254.37922395473521</v>
      </c>
      <c r="R55" s="45">
        <v>12</v>
      </c>
      <c r="S55" s="46">
        <v>12</v>
      </c>
      <c r="T55" s="47">
        <f t="shared" ref="T55:T86" si="79">IF(N55=0,1,MIN(Q55/N55,1))</f>
        <v>1</v>
      </c>
      <c r="U55" s="44">
        <f t="shared" ref="U55:U86" si="80">T55*N55</f>
        <v>252.02297696388146</v>
      </c>
      <c r="V55" s="43">
        <f t="shared" ref="V55:V86" si="81">IF(U55&lt;0,0,G55*U55)</f>
        <v>612163.81104526808</v>
      </c>
      <c r="W55" s="48">
        <f t="shared" ref="W55:W86" si="82">IF(G55=0,-H55*12/12,(V55-H55)*12/12)</f>
        <v>-538712.39134090417</v>
      </c>
      <c r="X55" s="42">
        <v>1829</v>
      </c>
      <c r="Y55" s="43">
        <f t="shared" ref="Y55:Y86" si="83">Z55+AA55</f>
        <v>1044841.2973865294</v>
      </c>
      <c r="Z55" s="43">
        <v>931239.39015605475</v>
      </c>
      <c r="AA55" s="43">
        <v>113601.90723047462</v>
      </c>
      <c r="AB55" s="44">
        <f t="shared" ref="AB55:AB86" si="84">Z55/X55</f>
        <v>509.15220894262154</v>
      </c>
      <c r="AC55" s="44">
        <f t="shared" ref="AC55:AC86" si="85">AA55/X55</f>
        <v>62.111485637219587</v>
      </c>
      <c r="AD55" s="44">
        <f t="shared" ref="AD55:AD86" si="86">Y55/X55</f>
        <v>571.26369457984106</v>
      </c>
      <c r="AE55" s="44">
        <v>261.39603103573785</v>
      </c>
      <c r="AF55" s="43">
        <v>7162699.7794418763</v>
      </c>
      <c r="AG55" s="43">
        <v>26833</v>
      </c>
      <c r="AH55" s="44">
        <f t="shared" ref="AH55:AH86" si="87">AF55/AG55</f>
        <v>266.93622701307629</v>
      </c>
      <c r="AI55" s="45">
        <v>12</v>
      </c>
      <c r="AJ55" s="46">
        <v>12</v>
      </c>
      <c r="AK55" s="47">
        <f t="shared" ref="AK55:AK86" si="88">IF(AE55=0,1,MIN(AH55/AE55,1))</f>
        <v>1</v>
      </c>
      <c r="AL55" s="44">
        <f t="shared" ref="AL55:AL86" si="89">AK55*AE55</f>
        <v>261.39603103573785</v>
      </c>
      <c r="AM55" s="43">
        <f t="shared" ref="AM55:AM86" si="90">IF(AL55&lt;0,0,X55*AL55)</f>
        <v>478093.34076436452</v>
      </c>
      <c r="AN55" s="48">
        <f t="shared" ref="AN55:AN86" si="91">IF(X55=0,-Y55*12/11,(AM55-Y55)*12/11)</f>
        <v>-618270.49813327088</v>
      </c>
      <c r="AO55" s="90">
        <f t="shared" ref="AO55:AO86" si="92">W55-AN55</f>
        <v>79558.106792366714</v>
      </c>
      <c r="AP55" s="97">
        <f t="shared" ref="AP55:AP86" si="93">G55-X55</f>
        <v>600</v>
      </c>
      <c r="AQ55" s="165"/>
      <c r="AR55" s="164"/>
    </row>
    <row r="56" spans="1:44" s="3" customFormat="1" ht="12.75" hidden="1" customHeight="1" outlineLevel="2" x14ac:dyDescent="0.2">
      <c r="A56" s="10">
        <v>3050</v>
      </c>
      <c r="B56" s="11" t="s">
        <v>110</v>
      </c>
      <c r="C56" s="12">
        <v>78809</v>
      </c>
      <c r="D56" s="13" t="s">
        <v>23</v>
      </c>
      <c r="E56" s="14" t="s">
        <v>117</v>
      </c>
      <c r="F56" s="15" t="s">
        <v>118</v>
      </c>
      <c r="G56" s="42">
        <v>29595</v>
      </c>
      <c r="H56" s="43">
        <f t="shared" si="74"/>
        <v>1760143.2148819584</v>
      </c>
      <c r="I56" s="43">
        <v>1396383.5009256359</v>
      </c>
      <c r="J56" s="43">
        <v>363759.71395632258</v>
      </c>
      <c r="K56" s="44">
        <f t="shared" si="75"/>
        <v>47.183088390796954</v>
      </c>
      <c r="L56" s="44">
        <f t="shared" si="76"/>
        <v>12.291255751185085</v>
      </c>
      <c r="M56" s="44">
        <f t="shared" si="77"/>
        <v>59.474344141982037</v>
      </c>
      <c r="N56" s="44">
        <v>46.51005586643462</v>
      </c>
      <c r="O56" s="43">
        <v>25510824.320439614</v>
      </c>
      <c r="P56" s="43">
        <v>573844</v>
      </c>
      <c r="Q56" s="44">
        <f t="shared" si="78"/>
        <v>44.456026934915435</v>
      </c>
      <c r="R56" s="45">
        <v>12</v>
      </c>
      <c r="S56" s="46">
        <v>12</v>
      </c>
      <c r="T56" s="47">
        <f t="shared" si="79"/>
        <v>0.95583688530889221</v>
      </c>
      <c r="U56" s="44">
        <f t="shared" si="80"/>
        <v>44.456026934915435</v>
      </c>
      <c r="V56" s="43">
        <f t="shared" si="81"/>
        <v>1315676.1171388223</v>
      </c>
      <c r="W56" s="48">
        <f t="shared" si="82"/>
        <v>-444467.09774313611</v>
      </c>
      <c r="X56" s="42">
        <v>27436</v>
      </c>
      <c r="Y56" s="43">
        <f t="shared" si="83"/>
        <v>1617027.2876172322</v>
      </c>
      <c r="Z56" s="43">
        <v>1281295.8883791193</v>
      </c>
      <c r="AA56" s="43">
        <v>335731.39923811279</v>
      </c>
      <c r="AB56" s="44">
        <f t="shared" si="84"/>
        <v>46.701264338063837</v>
      </c>
      <c r="AC56" s="44">
        <f t="shared" si="85"/>
        <v>12.236893105340165</v>
      </c>
      <c r="AD56" s="44">
        <f t="shared" si="86"/>
        <v>58.938157443404002</v>
      </c>
      <c r="AE56" s="44">
        <v>43.384412713023636</v>
      </c>
      <c r="AF56" s="43">
        <v>22471284.227991376</v>
      </c>
      <c r="AG56" s="43">
        <v>526195</v>
      </c>
      <c r="AH56" s="44">
        <f t="shared" si="87"/>
        <v>42.705240885966944</v>
      </c>
      <c r="AI56" s="45">
        <v>12</v>
      </c>
      <c r="AJ56" s="46">
        <v>12</v>
      </c>
      <c r="AK56" s="47">
        <f t="shared" si="88"/>
        <v>0.98434525709615495</v>
      </c>
      <c r="AL56" s="44">
        <f t="shared" si="89"/>
        <v>42.705240885966944</v>
      </c>
      <c r="AM56" s="43">
        <f t="shared" si="90"/>
        <v>1171660.9889473892</v>
      </c>
      <c r="AN56" s="48">
        <f t="shared" si="91"/>
        <v>-485854.14400346507</v>
      </c>
      <c r="AO56" s="90">
        <f t="shared" si="92"/>
        <v>41387.046260328963</v>
      </c>
      <c r="AP56" s="97">
        <f t="shared" si="93"/>
        <v>2159</v>
      </c>
      <c r="AQ56" s="165"/>
      <c r="AR56" s="164"/>
    </row>
    <row r="57" spans="1:44" s="3" customFormat="1" ht="12.75" hidden="1" customHeight="1" outlineLevel="2" x14ac:dyDescent="0.2">
      <c r="A57" s="10">
        <v>3050</v>
      </c>
      <c r="B57" s="11" t="s">
        <v>110</v>
      </c>
      <c r="C57" s="12">
        <v>80170</v>
      </c>
      <c r="D57" s="13" t="s">
        <v>23</v>
      </c>
      <c r="E57" s="14" t="s">
        <v>143</v>
      </c>
      <c r="F57" s="15" t="s">
        <v>144</v>
      </c>
      <c r="G57" s="42">
        <v>997</v>
      </c>
      <c r="H57" s="43">
        <f t="shared" si="74"/>
        <v>1328752.8890105358</v>
      </c>
      <c r="I57" s="43">
        <v>1200034.4990505558</v>
      </c>
      <c r="J57" s="43">
        <v>128718.38995998001</v>
      </c>
      <c r="K57" s="44">
        <f t="shared" si="75"/>
        <v>1203.6454353566257</v>
      </c>
      <c r="L57" s="44">
        <f t="shared" si="76"/>
        <v>129.10570708122367</v>
      </c>
      <c r="M57" s="44">
        <f t="shared" si="77"/>
        <v>1332.7511424378492</v>
      </c>
      <c r="N57" s="44">
        <v>1228.6411171671541</v>
      </c>
      <c r="O57" s="43">
        <v>19676981.966456018</v>
      </c>
      <c r="P57" s="43">
        <v>16837</v>
      </c>
      <c r="Q57" s="44">
        <f t="shared" si="78"/>
        <v>1168.6750588855507</v>
      </c>
      <c r="R57" s="45">
        <v>10</v>
      </c>
      <c r="S57" s="46">
        <v>12</v>
      </c>
      <c r="T57" s="47">
        <f t="shared" si="79"/>
        <v>0.95119318616011683</v>
      </c>
      <c r="U57" s="44">
        <f t="shared" si="80"/>
        <v>1168.6750588855507</v>
      </c>
      <c r="V57" s="43">
        <f t="shared" si="81"/>
        <v>1165169.0337088942</v>
      </c>
      <c r="W57" s="48">
        <f t="shared" si="82"/>
        <v>-163583.85530164163</v>
      </c>
      <c r="X57" s="42">
        <v>892</v>
      </c>
      <c r="Y57" s="43">
        <f t="shared" si="83"/>
        <v>1237665.1930630172</v>
      </c>
      <c r="Z57" s="43">
        <v>1111592.8369543646</v>
      </c>
      <c r="AA57" s="43">
        <v>126072.35610865262</v>
      </c>
      <c r="AB57" s="44">
        <f t="shared" si="84"/>
        <v>1246.1803104869557</v>
      </c>
      <c r="AC57" s="44">
        <f t="shared" si="85"/>
        <v>141.33672209490203</v>
      </c>
      <c r="AD57" s="44">
        <f t="shared" si="86"/>
        <v>1387.5170325818578</v>
      </c>
      <c r="AE57" s="44">
        <v>1277.4783667948104</v>
      </c>
      <c r="AF57" s="43">
        <v>17315522.990347829</v>
      </c>
      <c r="AG57" s="43">
        <v>14723</v>
      </c>
      <c r="AH57" s="44">
        <f t="shared" si="87"/>
        <v>1176.0865985429484</v>
      </c>
      <c r="AI57" s="45">
        <v>11</v>
      </c>
      <c r="AJ57" s="46">
        <v>12</v>
      </c>
      <c r="AK57" s="47">
        <f t="shared" si="88"/>
        <v>0.92063132270000492</v>
      </c>
      <c r="AL57" s="44">
        <f t="shared" si="89"/>
        <v>1176.0865985429484</v>
      </c>
      <c r="AM57" s="43">
        <f t="shared" si="90"/>
        <v>1049069.2459003099</v>
      </c>
      <c r="AN57" s="48">
        <f t="shared" si="91"/>
        <v>-205741.03326840801</v>
      </c>
      <c r="AO57" s="90">
        <f t="shared" si="92"/>
        <v>42157.17796676638</v>
      </c>
      <c r="AP57" s="97">
        <f t="shared" si="93"/>
        <v>105</v>
      </c>
      <c r="AQ57" s="165"/>
      <c r="AR57" s="164"/>
    </row>
    <row r="58" spans="1:44" s="3" customFormat="1" ht="12.75" hidden="1" customHeight="1" outlineLevel="2" x14ac:dyDescent="0.2">
      <c r="A58" s="10">
        <v>3050</v>
      </c>
      <c r="B58" s="11" t="s">
        <v>110</v>
      </c>
      <c r="C58" s="12">
        <v>80174</v>
      </c>
      <c r="D58" s="13" t="s">
        <v>23</v>
      </c>
      <c r="E58" s="14" t="s">
        <v>112</v>
      </c>
      <c r="F58" s="15" t="s">
        <v>113</v>
      </c>
      <c r="G58" s="42">
        <v>20482</v>
      </c>
      <c r="H58" s="43">
        <f t="shared" si="74"/>
        <v>1086129.1099264775</v>
      </c>
      <c r="I58" s="43">
        <v>809607.28486274346</v>
      </c>
      <c r="J58" s="43">
        <v>276521.82506373402</v>
      </c>
      <c r="K58" s="44">
        <f t="shared" si="75"/>
        <v>39.527745574784859</v>
      </c>
      <c r="L58" s="44">
        <f t="shared" si="76"/>
        <v>13.500723809380627</v>
      </c>
      <c r="M58" s="44">
        <f t="shared" si="77"/>
        <v>53.02846938416549</v>
      </c>
      <c r="N58" s="44">
        <v>46.923822390830253</v>
      </c>
      <c r="O58" s="43">
        <v>18282134.963319656</v>
      </c>
      <c r="P58" s="43">
        <v>396558</v>
      </c>
      <c r="Q58" s="44">
        <f t="shared" si="78"/>
        <v>46.102045509911932</v>
      </c>
      <c r="R58" s="45">
        <v>9</v>
      </c>
      <c r="S58" s="46">
        <v>12</v>
      </c>
      <c r="T58" s="47">
        <f t="shared" si="79"/>
        <v>0.98248700043927129</v>
      </c>
      <c r="U58" s="44">
        <f t="shared" si="80"/>
        <v>46.102045509911932</v>
      </c>
      <c r="V58" s="43">
        <f t="shared" si="81"/>
        <v>944262.09613401617</v>
      </c>
      <c r="W58" s="48">
        <f t="shared" si="82"/>
        <v>-141867.01379246137</v>
      </c>
      <c r="X58" s="42">
        <v>18826</v>
      </c>
      <c r="Y58" s="43">
        <f t="shared" si="83"/>
        <v>992501.89258877188</v>
      </c>
      <c r="Z58" s="43">
        <v>738044.16132237832</v>
      </c>
      <c r="AA58" s="43">
        <v>254457.73126639362</v>
      </c>
      <c r="AB58" s="44">
        <f t="shared" si="84"/>
        <v>39.203450617357817</v>
      </c>
      <c r="AC58" s="44">
        <f t="shared" si="85"/>
        <v>13.51629296007615</v>
      </c>
      <c r="AD58" s="44">
        <f t="shared" si="86"/>
        <v>52.719743577433967</v>
      </c>
      <c r="AE58" s="44">
        <v>44.631602015137275</v>
      </c>
      <c r="AF58" s="43">
        <v>16328924.433499523</v>
      </c>
      <c r="AG58" s="43">
        <v>364554</v>
      </c>
      <c r="AH58" s="44">
        <f t="shared" si="87"/>
        <v>44.791510814583084</v>
      </c>
      <c r="AI58" s="45">
        <v>10</v>
      </c>
      <c r="AJ58" s="46">
        <v>12</v>
      </c>
      <c r="AK58" s="47">
        <f t="shared" si="88"/>
        <v>1</v>
      </c>
      <c r="AL58" s="44">
        <f t="shared" si="89"/>
        <v>44.631602015137275</v>
      </c>
      <c r="AM58" s="43">
        <f t="shared" si="90"/>
        <v>840234.53953697439</v>
      </c>
      <c r="AN58" s="48">
        <f t="shared" si="91"/>
        <v>-166109.83969286998</v>
      </c>
      <c r="AO58" s="90">
        <f t="shared" si="92"/>
        <v>24242.825900408614</v>
      </c>
      <c r="AP58" s="97">
        <f t="shared" si="93"/>
        <v>1656</v>
      </c>
      <c r="AQ58" s="165"/>
      <c r="AR58" s="164"/>
    </row>
    <row r="59" spans="1:44" s="3" customFormat="1" ht="12.75" hidden="1" customHeight="1" outlineLevel="2" x14ac:dyDescent="0.2">
      <c r="A59" s="10">
        <v>3050</v>
      </c>
      <c r="B59" s="11" t="s">
        <v>110</v>
      </c>
      <c r="C59" s="12">
        <v>80625</v>
      </c>
      <c r="D59" s="13" t="s">
        <v>23</v>
      </c>
      <c r="E59" s="14" t="s">
        <v>124</v>
      </c>
      <c r="F59" s="15" t="s">
        <v>125</v>
      </c>
      <c r="G59" s="42">
        <v>112075</v>
      </c>
      <c r="H59" s="43">
        <f t="shared" si="74"/>
        <v>523410.44992366148</v>
      </c>
      <c r="I59" s="43">
        <v>457330.23626789643</v>
      </c>
      <c r="J59" s="43">
        <v>66080.213655765067</v>
      </c>
      <c r="K59" s="44">
        <f t="shared" si="75"/>
        <v>4.0805731542975368</v>
      </c>
      <c r="L59" s="44">
        <f t="shared" si="76"/>
        <v>0.58960708147013219</v>
      </c>
      <c r="M59" s="44">
        <f t="shared" si="77"/>
        <v>4.6701802357676687</v>
      </c>
      <c r="N59" s="44">
        <v>3.6628745204106101</v>
      </c>
      <c r="O59" s="43">
        <v>5224965.0853643632</v>
      </c>
      <c r="P59" s="43">
        <v>1354039</v>
      </c>
      <c r="Q59" s="44">
        <f t="shared" si="78"/>
        <v>3.8587995510944388</v>
      </c>
      <c r="R59" s="45">
        <v>11</v>
      </c>
      <c r="S59" s="46">
        <v>12</v>
      </c>
      <c r="T59" s="47">
        <f t="shared" si="79"/>
        <v>1</v>
      </c>
      <c r="U59" s="44">
        <f t="shared" si="80"/>
        <v>3.6628745204106101</v>
      </c>
      <c r="V59" s="43">
        <f t="shared" si="81"/>
        <v>410516.66187501914</v>
      </c>
      <c r="W59" s="48">
        <f t="shared" si="82"/>
        <v>-112893.78804864234</v>
      </c>
      <c r="X59" s="42">
        <v>101921</v>
      </c>
      <c r="Y59" s="43">
        <f t="shared" si="83"/>
        <v>477517.29415608186</v>
      </c>
      <c r="Z59" s="43">
        <v>416572.43675690505</v>
      </c>
      <c r="AA59" s="43">
        <v>60944.857399176799</v>
      </c>
      <c r="AB59" s="44">
        <f t="shared" si="84"/>
        <v>4.0872090811207213</v>
      </c>
      <c r="AC59" s="44">
        <f t="shared" si="85"/>
        <v>0.5979617291743291</v>
      </c>
      <c r="AD59" s="44">
        <f t="shared" si="86"/>
        <v>4.6851708102950509</v>
      </c>
      <c r="AE59" s="44">
        <v>3.6311765257612549</v>
      </c>
      <c r="AF59" s="43">
        <v>4698892.8276555398</v>
      </c>
      <c r="AG59" s="43">
        <v>1237743</v>
      </c>
      <c r="AH59" s="44">
        <f t="shared" si="87"/>
        <v>3.7963396501984175</v>
      </c>
      <c r="AI59" s="45">
        <v>11</v>
      </c>
      <c r="AJ59" s="46">
        <v>12</v>
      </c>
      <c r="AK59" s="47">
        <f t="shared" si="88"/>
        <v>1</v>
      </c>
      <c r="AL59" s="44">
        <f t="shared" si="89"/>
        <v>3.6311765257612549</v>
      </c>
      <c r="AM59" s="43">
        <f t="shared" si="90"/>
        <v>370093.14268211287</v>
      </c>
      <c r="AN59" s="48">
        <f t="shared" si="91"/>
        <v>-117189.98342614798</v>
      </c>
      <c r="AO59" s="90">
        <f t="shared" si="92"/>
        <v>4296.1953775056463</v>
      </c>
      <c r="AP59" s="97">
        <f t="shared" si="93"/>
        <v>10154</v>
      </c>
      <c r="AQ59" s="165"/>
      <c r="AR59" s="164"/>
    </row>
    <row r="60" spans="1:44" s="3" customFormat="1" ht="12.75" hidden="1" customHeight="1" outlineLevel="2" x14ac:dyDescent="0.2">
      <c r="A60" s="10">
        <v>3050</v>
      </c>
      <c r="B60" s="11" t="s">
        <v>110</v>
      </c>
      <c r="C60" s="12">
        <v>80995</v>
      </c>
      <c r="D60" s="13" t="s">
        <v>23</v>
      </c>
      <c r="E60" s="14" t="s">
        <v>621</v>
      </c>
      <c r="F60" s="15" t="s">
        <v>116</v>
      </c>
      <c r="G60" s="42">
        <v>3117</v>
      </c>
      <c r="H60" s="43">
        <f t="shared" si="74"/>
        <v>897884.10813360463</v>
      </c>
      <c r="I60" s="43">
        <v>772770.80303530279</v>
      </c>
      <c r="J60" s="43">
        <v>125113.30509830183</v>
      </c>
      <c r="K60" s="44">
        <f t="shared" si="75"/>
        <v>247.92133559040835</v>
      </c>
      <c r="L60" s="44">
        <f t="shared" si="76"/>
        <v>40.139013506032029</v>
      </c>
      <c r="M60" s="44">
        <f t="shared" si="77"/>
        <v>288.06034909644035</v>
      </c>
      <c r="N60" s="44">
        <v>252.10918429377591</v>
      </c>
      <c r="O60" s="43">
        <v>15745625.926723558</v>
      </c>
      <c r="P60" s="43">
        <v>62080</v>
      </c>
      <c r="Q60" s="44">
        <f t="shared" si="78"/>
        <v>253.63443825263465</v>
      </c>
      <c r="R60" s="45">
        <v>10</v>
      </c>
      <c r="S60" s="46">
        <v>12</v>
      </c>
      <c r="T60" s="47">
        <f t="shared" si="79"/>
        <v>1</v>
      </c>
      <c r="U60" s="44">
        <f t="shared" si="80"/>
        <v>252.10918429377591</v>
      </c>
      <c r="V60" s="43">
        <f t="shared" si="81"/>
        <v>785824.32744369947</v>
      </c>
      <c r="W60" s="48">
        <f t="shared" si="82"/>
        <v>-112059.78068990516</v>
      </c>
      <c r="X60" s="42">
        <v>2832</v>
      </c>
      <c r="Y60" s="43">
        <f t="shared" si="83"/>
        <v>808931.97592753789</v>
      </c>
      <c r="Z60" s="43">
        <v>697315.24934001442</v>
      </c>
      <c r="AA60" s="43">
        <v>111616.7265875235</v>
      </c>
      <c r="AB60" s="44">
        <f t="shared" si="84"/>
        <v>246.22713606638928</v>
      </c>
      <c r="AC60" s="44">
        <f t="shared" si="85"/>
        <v>39.412685941922142</v>
      </c>
      <c r="AD60" s="44">
        <f t="shared" si="86"/>
        <v>285.6398220083114</v>
      </c>
      <c r="AE60" s="44">
        <v>252.46361619642715</v>
      </c>
      <c r="AF60" s="43">
        <v>14079042.088819033</v>
      </c>
      <c r="AG60" s="43">
        <v>56413</v>
      </c>
      <c r="AH60" s="44">
        <f t="shared" si="87"/>
        <v>249.57088062714325</v>
      </c>
      <c r="AI60" s="45">
        <v>10</v>
      </c>
      <c r="AJ60" s="46">
        <v>12</v>
      </c>
      <c r="AK60" s="47">
        <f t="shared" si="88"/>
        <v>0.98854197047136794</v>
      </c>
      <c r="AL60" s="44">
        <f t="shared" si="89"/>
        <v>249.57088062714325</v>
      </c>
      <c r="AM60" s="43">
        <f t="shared" si="90"/>
        <v>706784.73393606965</v>
      </c>
      <c r="AN60" s="48">
        <f t="shared" si="91"/>
        <v>-111433.35489978353</v>
      </c>
      <c r="AO60" s="90">
        <f t="shared" si="92"/>
        <v>-626.42579012163333</v>
      </c>
      <c r="AP60" s="97">
        <f t="shared" si="93"/>
        <v>285</v>
      </c>
      <c r="AQ60" s="165"/>
      <c r="AR60" s="164"/>
    </row>
    <row r="61" spans="1:44" s="3" customFormat="1" ht="12.75" hidden="1" customHeight="1" outlineLevel="2" x14ac:dyDescent="0.2">
      <c r="A61" s="10">
        <v>3050</v>
      </c>
      <c r="B61" s="11" t="s">
        <v>110</v>
      </c>
      <c r="C61" s="12">
        <v>79427</v>
      </c>
      <c r="D61" s="13" t="s">
        <v>51</v>
      </c>
      <c r="E61" s="14" t="s">
        <v>120</v>
      </c>
      <c r="F61" s="15" t="s">
        <v>121</v>
      </c>
      <c r="G61" s="42">
        <v>941</v>
      </c>
      <c r="H61" s="43">
        <f t="shared" si="74"/>
        <v>777877.53051875834</v>
      </c>
      <c r="I61" s="43">
        <v>696852.29066086293</v>
      </c>
      <c r="J61" s="43">
        <v>81025.239857895416</v>
      </c>
      <c r="K61" s="44">
        <f t="shared" si="75"/>
        <v>740.54441090421142</v>
      </c>
      <c r="L61" s="44">
        <f t="shared" si="76"/>
        <v>86.105462123161971</v>
      </c>
      <c r="M61" s="44">
        <f t="shared" si="77"/>
        <v>826.64987302737336</v>
      </c>
      <c r="N61" s="44">
        <v>711.66364928782832</v>
      </c>
      <c r="O61" s="43">
        <v>9243975.3310876712</v>
      </c>
      <c r="P61" s="43">
        <v>12959</v>
      </c>
      <c r="Q61" s="44">
        <f t="shared" si="78"/>
        <v>713.3247419621631</v>
      </c>
      <c r="R61" s="45">
        <v>11</v>
      </c>
      <c r="S61" s="46">
        <v>12</v>
      </c>
      <c r="T61" s="47">
        <f t="shared" si="79"/>
        <v>1</v>
      </c>
      <c r="U61" s="44">
        <f t="shared" si="80"/>
        <v>711.66364928782832</v>
      </c>
      <c r="V61" s="43">
        <f t="shared" si="81"/>
        <v>669675.49397984648</v>
      </c>
      <c r="W61" s="48">
        <f t="shared" si="82"/>
        <v>-108202.03653891187</v>
      </c>
      <c r="X61" s="42">
        <v>872</v>
      </c>
      <c r="Y61" s="43">
        <f t="shared" si="83"/>
        <v>722739.6519319634</v>
      </c>
      <c r="Z61" s="43">
        <v>644760.00392008049</v>
      </c>
      <c r="AA61" s="43">
        <v>77979.64801188295</v>
      </c>
      <c r="AB61" s="44">
        <f t="shared" si="84"/>
        <v>739.40367422027578</v>
      </c>
      <c r="AC61" s="44">
        <f t="shared" si="85"/>
        <v>89.426201848489626</v>
      </c>
      <c r="AD61" s="44">
        <f t="shared" si="86"/>
        <v>828.82987606876532</v>
      </c>
      <c r="AE61" s="44">
        <v>727.78082179741091</v>
      </c>
      <c r="AF61" s="43">
        <v>8091054.8290585903</v>
      </c>
      <c r="AG61" s="43">
        <v>11461</v>
      </c>
      <c r="AH61" s="44">
        <f t="shared" si="87"/>
        <v>705.96412433981243</v>
      </c>
      <c r="AI61" s="45">
        <v>11</v>
      </c>
      <c r="AJ61" s="46">
        <v>12</v>
      </c>
      <c r="AK61" s="47">
        <f t="shared" si="88"/>
        <v>0.97002298383774743</v>
      </c>
      <c r="AL61" s="44">
        <f t="shared" si="89"/>
        <v>705.96412433981243</v>
      </c>
      <c r="AM61" s="43">
        <f t="shared" si="90"/>
        <v>615600.7164243164</v>
      </c>
      <c r="AN61" s="48">
        <f t="shared" si="91"/>
        <v>-116878.8387356149</v>
      </c>
      <c r="AO61" s="90">
        <f t="shared" si="92"/>
        <v>8676.8021967030363</v>
      </c>
      <c r="AP61" s="97">
        <f t="shared" si="93"/>
        <v>69</v>
      </c>
      <c r="AQ61" s="165"/>
      <c r="AR61" s="164"/>
    </row>
    <row r="62" spans="1:44" s="3" customFormat="1" ht="12.75" hidden="1" customHeight="1" outlineLevel="2" x14ac:dyDescent="0.2">
      <c r="A62" s="10">
        <v>3050</v>
      </c>
      <c r="B62" s="11" t="s">
        <v>110</v>
      </c>
      <c r="C62" s="12">
        <v>80139</v>
      </c>
      <c r="D62" s="13" t="s">
        <v>23</v>
      </c>
      <c r="E62" s="14" t="s">
        <v>119</v>
      </c>
      <c r="F62" s="15" t="s">
        <v>55</v>
      </c>
      <c r="G62" s="42">
        <v>6253</v>
      </c>
      <c r="H62" s="43">
        <f t="shared" si="74"/>
        <v>584778.09314319945</v>
      </c>
      <c r="I62" s="43">
        <v>526216.06125219364</v>
      </c>
      <c r="J62" s="43">
        <v>58562.031891005819</v>
      </c>
      <c r="K62" s="44">
        <f t="shared" si="75"/>
        <v>84.154175795968911</v>
      </c>
      <c r="L62" s="44">
        <f t="shared" si="76"/>
        <v>9.3654296963067036</v>
      </c>
      <c r="M62" s="44">
        <f t="shared" si="77"/>
        <v>93.519605492275616</v>
      </c>
      <c r="N62" s="44">
        <v>83.140792629345071</v>
      </c>
      <c r="O62" s="43">
        <v>5195750.2480229568</v>
      </c>
      <c r="P62" s="43">
        <v>67682</v>
      </c>
      <c r="Q62" s="44">
        <f t="shared" si="78"/>
        <v>76.767090925548246</v>
      </c>
      <c r="R62" s="45">
        <v>9</v>
      </c>
      <c r="S62" s="46">
        <v>12</v>
      </c>
      <c r="T62" s="47">
        <f t="shared" si="79"/>
        <v>0.92333845393786651</v>
      </c>
      <c r="U62" s="44">
        <f t="shared" si="80"/>
        <v>76.767090925548246</v>
      </c>
      <c r="V62" s="43">
        <f t="shared" si="81"/>
        <v>480024.6195574532</v>
      </c>
      <c r="W62" s="48">
        <f t="shared" si="82"/>
        <v>-104753.47358574625</v>
      </c>
      <c r="X62" s="42">
        <v>5709</v>
      </c>
      <c r="Y62" s="43">
        <f t="shared" si="83"/>
        <v>544894.32207520853</v>
      </c>
      <c r="Z62" s="43">
        <v>490501.81287615781</v>
      </c>
      <c r="AA62" s="43">
        <v>54392.509199050677</v>
      </c>
      <c r="AB62" s="44">
        <f t="shared" si="84"/>
        <v>85.917290747268837</v>
      </c>
      <c r="AC62" s="44">
        <f t="shared" si="85"/>
        <v>9.5275020492294065</v>
      </c>
      <c r="AD62" s="44">
        <f t="shared" si="86"/>
        <v>95.444792796498248</v>
      </c>
      <c r="AE62" s="44">
        <v>83.279062926211452</v>
      </c>
      <c r="AF62" s="43">
        <v>4586165.2070847368</v>
      </c>
      <c r="AG62" s="43">
        <v>64110</v>
      </c>
      <c r="AH62" s="44">
        <f t="shared" si="87"/>
        <v>71.535879068549946</v>
      </c>
      <c r="AI62" s="45">
        <v>9</v>
      </c>
      <c r="AJ62" s="46">
        <v>12</v>
      </c>
      <c r="AK62" s="47">
        <f t="shared" si="88"/>
        <v>0.85898996164178221</v>
      </c>
      <c r="AL62" s="44">
        <f t="shared" si="89"/>
        <v>71.535879068549946</v>
      </c>
      <c r="AM62" s="43">
        <f t="shared" si="90"/>
        <v>408398.33360235166</v>
      </c>
      <c r="AN62" s="48">
        <f t="shared" si="91"/>
        <v>-148904.71469766204</v>
      </c>
      <c r="AO62" s="90">
        <f t="shared" si="92"/>
        <v>44151.241111915791</v>
      </c>
      <c r="AP62" s="97">
        <f t="shared" si="93"/>
        <v>544</v>
      </c>
      <c r="AQ62" s="165"/>
      <c r="AR62" s="164"/>
    </row>
    <row r="63" spans="1:44" s="3" customFormat="1" ht="12.75" hidden="1" customHeight="1" outlineLevel="2" x14ac:dyDescent="0.2">
      <c r="A63" s="10">
        <v>3050</v>
      </c>
      <c r="B63" s="11" t="s">
        <v>110</v>
      </c>
      <c r="C63" s="12">
        <v>80760</v>
      </c>
      <c r="D63" s="13" t="s">
        <v>23</v>
      </c>
      <c r="E63" s="14" t="s">
        <v>126</v>
      </c>
      <c r="F63" s="15" t="s">
        <v>127</v>
      </c>
      <c r="G63" s="42">
        <v>7205</v>
      </c>
      <c r="H63" s="43">
        <f t="shared" si="74"/>
        <v>640135.19871000014</v>
      </c>
      <c r="I63" s="43">
        <v>563726.11458859243</v>
      </c>
      <c r="J63" s="43">
        <v>76409.084121407737</v>
      </c>
      <c r="K63" s="44">
        <f t="shared" si="75"/>
        <v>78.240959693073208</v>
      </c>
      <c r="L63" s="44">
        <f t="shared" si="76"/>
        <v>10.605008205608291</v>
      </c>
      <c r="M63" s="44">
        <f t="shared" si="77"/>
        <v>88.845967898681494</v>
      </c>
      <c r="N63" s="44">
        <v>84.640564009534415</v>
      </c>
      <c r="O63" s="43">
        <v>9257121.3574576434</v>
      </c>
      <c r="P63" s="43">
        <v>118106</v>
      </c>
      <c r="Q63" s="44">
        <f t="shared" si="78"/>
        <v>78.379772047632159</v>
      </c>
      <c r="R63" s="45">
        <v>8</v>
      </c>
      <c r="S63" s="46">
        <v>12</v>
      </c>
      <c r="T63" s="47">
        <f t="shared" si="79"/>
        <v>0.92603083361782645</v>
      </c>
      <c r="U63" s="44">
        <f t="shared" si="80"/>
        <v>78.379772047632159</v>
      </c>
      <c r="V63" s="43">
        <f t="shared" si="81"/>
        <v>564726.25760318968</v>
      </c>
      <c r="W63" s="48">
        <f t="shared" si="82"/>
        <v>-75408.941106810467</v>
      </c>
      <c r="X63" s="42">
        <v>6619</v>
      </c>
      <c r="Y63" s="43">
        <f t="shared" si="83"/>
        <v>595300.1812960254</v>
      </c>
      <c r="Z63" s="43">
        <v>524447.57908315631</v>
      </c>
      <c r="AA63" s="43">
        <v>70852.602212869097</v>
      </c>
      <c r="AB63" s="44">
        <f t="shared" si="84"/>
        <v>79.233657513696372</v>
      </c>
      <c r="AC63" s="44">
        <f t="shared" si="85"/>
        <v>10.704426984872201</v>
      </c>
      <c r="AD63" s="44">
        <f t="shared" si="86"/>
        <v>89.938084498568571</v>
      </c>
      <c r="AE63" s="44">
        <v>78.287116690204101</v>
      </c>
      <c r="AF63" s="43">
        <v>8008103.9183117561</v>
      </c>
      <c r="AG63" s="43">
        <v>108829</v>
      </c>
      <c r="AH63" s="44">
        <f t="shared" si="87"/>
        <v>73.584282850267442</v>
      </c>
      <c r="AI63" s="45">
        <v>10</v>
      </c>
      <c r="AJ63" s="46">
        <v>12</v>
      </c>
      <c r="AK63" s="47">
        <f t="shared" si="88"/>
        <v>0.9399283810828466</v>
      </c>
      <c r="AL63" s="44">
        <f t="shared" si="89"/>
        <v>73.584282850267442</v>
      </c>
      <c r="AM63" s="43">
        <f t="shared" si="90"/>
        <v>487054.36818592018</v>
      </c>
      <c r="AN63" s="48">
        <f t="shared" si="91"/>
        <v>-118086.34157466025</v>
      </c>
      <c r="AO63" s="90">
        <f t="shared" si="92"/>
        <v>42677.400467849788</v>
      </c>
      <c r="AP63" s="97">
        <f t="shared" si="93"/>
        <v>586</v>
      </c>
      <c r="AQ63" s="165"/>
      <c r="AR63" s="164"/>
    </row>
    <row r="64" spans="1:44" s="3" customFormat="1" ht="12.75" hidden="1" customHeight="1" outlineLevel="2" x14ac:dyDescent="0.2">
      <c r="A64" s="10">
        <v>3050</v>
      </c>
      <c r="B64" s="11" t="s">
        <v>110</v>
      </c>
      <c r="C64" s="12">
        <v>76833</v>
      </c>
      <c r="D64" s="13" t="s">
        <v>23</v>
      </c>
      <c r="E64" s="14" t="s">
        <v>132</v>
      </c>
      <c r="F64" s="15" t="s">
        <v>133</v>
      </c>
      <c r="G64" s="42">
        <v>1548</v>
      </c>
      <c r="H64" s="43">
        <f t="shared" si="74"/>
        <v>172480.79610395787</v>
      </c>
      <c r="I64" s="43">
        <v>132895.89700827521</v>
      </c>
      <c r="J64" s="43">
        <v>39584.899095682646</v>
      </c>
      <c r="K64" s="44">
        <f t="shared" si="75"/>
        <v>85.850062666844451</v>
      </c>
      <c r="L64" s="44">
        <f t="shared" si="76"/>
        <v>25.571640242689046</v>
      </c>
      <c r="M64" s="44">
        <f t="shared" si="77"/>
        <v>111.42170290953351</v>
      </c>
      <c r="N64" s="44">
        <v>79.690475680362567</v>
      </c>
      <c r="O64" s="43">
        <v>2329635.5357511938</v>
      </c>
      <c r="P64" s="43">
        <v>27624</v>
      </c>
      <c r="Q64" s="44">
        <f t="shared" si="78"/>
        <v>84.333750932203657</v>
      </c>
      <c r="R64" s="45">
        <v>10</v>
      </c>
      <c r="S64" s="46">
        <v>12</v>
      </c>
      <c r="T64" s="47">
        <f t="shared" si="79"/>
        <v>1</v>
      </c>
      <c r="U64" s="44">
        <f t="shared" si="80"/>
        <v>79.690475680362567</v>
      </c>
      <c r="V64" s="43">
        <f t="shared" si="81"/>
        <v>123360.85635320125</v>
      </c>
      <c r="W64" s="48">
        <f t="shared" si="82"/>
        <v>-49119.939750756625</v>
      </c>
      <c r="X64" s="42">
        <v>1429</v>
      </c>
      <c r="Y64" s="43">
        <f t="shared" si="83"/>
        <v>160619.26664745421</v>
      </c>
      <c r="Z64" s="43">
        <v>123768.87324037758</v>
      </c>
      <c r="AA64" s="43">
        <v>36850.393407076634</v>
      </c>
      <c r="AB64" s="44">
        <f t="shared" si="84"/>
        <v>86.612227599984308</v>
      </c>
      <c r="AC64" s="44">
        <f t="shared" si="85"/>
        <v>25.787539123216678</v>
      </c>
      <c r="AD64" s="44">
        <f t="shared" si="86"/>
        <v>112.39976672320098</v>
      </c>
      <c r="AE64" s="44">
        <v>77.904986715046761</v>
      </c>
      <c r="AF64" s="43">
        <v>1968253.7673667907</v>
      </c>
      <c r="AG64" s="43">
        <v>25673</v>
      </c>
      <c r="AH64" s="44">
        <f t="shared" si="87"/>
        <v>76.666294058613744</v>
      </c>
      <c r="AI64" s="45">
        <v>12</v>
      </c>
      <c r="AJ64" s="46">
        <v>12</v>
      </c>
      <c r="AK64" s="47">
        <f t="shared" si="88"/>
        <v>0.98409995677216677</v>
      </c>
      <c r="AL64" s="44">
        <f t="shared" si="89"/>
        <v>76.666294058613744</v>
      </c>
      <c r="AM64" s="43">
        <f t="shared" si="90"/>
        <v>109556.13420975904</v>
      </c>
      <c r="AN64" s="48">
        <f t="shared" si="91"/>
        <v>-55705.235386576547</v>
      </c>
      <c r="AO64" s="90">
        <f t="shared" si="92"/>
        <v>6585.2956358199226</v>
      </c>
      <c r="AP64" s="97">
        <f t="shared" si="93"/>
        <v>119</v>
      </c>
      <c r="AQ64" s="165"/>
      <c r="AR64" s="164"/>
    </row>
    <row r="65" spans="1:44" s="3" customFormat="1" ht="12.75" hidden="1" customHeight="1" outlineLevel="2" x14ac:dyDescent="0.2">
      <c r="A65" s="10">
        <v>3050</v>
      </c>
      <c r="B65" s="11" t="s">
        <v>110</v>
      </c>
      <c r="C65" s="12">
        <v>76835</v>
      </c>
      <c r="D65" s="13" t="s">
        <v>23</v>
      </c>
      <c r="E65" s="14" t="s">
        <v>145</v>
      </c>
      <c r="F65" s="15" t="s">
        <v>146</v>
      </c>
      <c r="G65" s="42">
        <v>2199</v>
      </c>
      <c r="H65" s="43">
        <f t="shared" si="74"/>
        <v>551984.53007364529</v>
      </c>
      <c r="I65" s="43">
        <v>409019.48978849908</v>
      </c>
      <c r="J65" s="43">
        <v>142965.04028514627</v>
      </c>
      <c r="K65" s="44">
        <f t="shared" si="75"/>
        <v>186.00249649317828</v>
      </c>
      <c r="L65" s="44">
        <f t="shared" si="76"/>
        <v>65.013660884559471</v>
      </c>
      <c r="M65" s="44">
        <f t="shared" si="77"/>
        <v>251.01615737773773</v>
      </c>
      <c r="N65" s="44">
        <v>245.52626350407735</v>
      </c>
      <c r="O65" s="43">
        <v>8664875.1537231971</v>
      </c>
      <c r="P65" s="43">
        <v>36293</v>
      </c>
      <c r="Q65" s="44">
        <f t="shared" si="78"/>
        <v>238.74783439570157</v>
      </c>
      <c r="R65" s="45">
        <v>9</v>
      </c>
      <c r="S65" s="46">
        <v>12</v>
      </c>
      <c r="T65" s="47">
        <f t="shared" si="79"/>
        <v>0.97239224426895898</v>
      </c>
      <c r="U65" s="44">
        <f t="shared" si="80"/>
        <v>238.74783439570157</v>
      </c>
      <c r="V65" s="43">
        <f t="shared" si="81"/>
        <v>525006.48783614777</v>
      </c>
      <c r="W65" s="48">
        <f t="shared" si="82"/>
        <v>-26978.042237497517</v>
      </c>
      <c r="X65" s="42">
        <v>2019</v>
      </c>
      <c r="Y65" s="43">
        <f t="shared" si="83"/>
        <v>513999.09729208203</v>
      </c>
      <c r="Z65" s="43">
        <v>381990.57227852743</v>
      </c>
      <c r="AA65" s="43">
        <v>132008.52501355461</v>
      </c>
      <c r="AB65" s="44">
        <f t="shared" si="84"/>
        <v>189.19790603196009</v>
      </c>
      <c r="AC65" s="44">
        <f t="shared" si="85"/>
        <v>65.383122839799213</v>
      </c>
      <c r="AD65" s="44">
        <f t="shared" si="86"/>
        <v>254.58102887175932</v>
      </c>
      <c r="AE65" s="44">
        <v>236.55689880130777</v>
      </c>
      <c r="AF65" s="43">
        <v>7732138.9885445815</v>
      </c>
      <c r="AG65" s="43">
        <v>33199</v>
      </c>
      <c r="AH65" s="44">
        <f t="shared" si="87"/>
        <v>232.90276781061422</v>
      </c>
      <c r="AI65" s="45">
        <v>10</v>
      </c>
      <c r="AJ65" s="46">
        <v>12</v>
      </c>
      <c r="AK65" s="47">
        <f t="shared" si="88"/>
        <v>0.98455284538641685</v>
      </c>
      <c r="AL65" s="44">
        <f t="shared" si="89"/>
        <v>232.90276781061422</v>
      </c>
      <c r="AM65" s="43">
        <f t="shared" si="90"/>
        <v>470230.68820963014</v>
      </c>
      <c r="AN65" s="48">
        <f t="shared" si="91"/>
        <v>-47747.355362674796</v>
      </c>
      <c r="AO65" s="90">
        <f t="shared" si="92"/>
        <v>20769.313125177279</v>
      </c>
      <c r="AP65" s="97">
        <f t="shared" si="93"/>
        <v>180</v>
      </c>
      <c r="AQ65" s="165"/>
      <c r="AR65" s="164"/>
    </row>
    <row r="66" spans="1:44" s="3" customFormat="1" ht="12.75" hidden="1" customHeight="1" outlineLevel="2" x14ac:dyDescent="0.2">
      <c r="A66" s="10">
        <v>3050</v>
      </c>
      <c r="B66" s="11" t="s">
        <v>110</v>
      </c>
      <c r="C66" s="12">
        <v>80504</v>
      </c>
      <c r="D66" s="13" t="s">
        <v>23</v>
      </c>
      <c r="E66" s="14" t="s">
        <v>135</v>
      </c>
      <c r="F66" s="15" t="s">
        <v>136</v>
      </c>
      <c r="G66" s="42">
        <v>7369</v>
      </c>
      <c r="H66" s="43">
        <f t="shared" si="74"/>
        <v>27779.373029840266</v>
      </c>
      <c r="I66" s="43">
        <v>20220.423323822801</v>
      </c>
      <c r="J66" s="43">
        <v>7558.9497060174663</v>
      </c>
      <c r="K66" s="44">
        <f t="shared" si="75"/>
        <v>2.7439847094344958</v>
      </c>
      <c r="L66" s="44">
        <f t="shared" si="76"/>
        <v>1.0257768633488216</v>
      </c>
      <c r="M66" s="44">
        <f t="shared" si="77"/>
        <v>3.7697615727833176</v>
      </c>
      <c r="N66" s="44">
        <v>0.88818771672202501</v>
      </c>
      <c r="O66" s="43">
        <v>245064.21832487121</v>
      </c>
      <c r="P66" s="43">
        <v>242593</v>
      </c>
      <c r="Q66" s="44">
        <f t="shared" si="78"/>
        <v>1.0101866843844267</v>
      </c>
      <c r="R66" s="45">
        <v>12</v>
      </c>
      <c r="S66" s="46">
        <v>12</v>
      </c>
      <c r="T66" s="47">
        <f t="shared" si="79"/>
        <v>1</v>
      </c>
      <c r="U66" s="44">
        <f t="shared" si="80"/>
        <v>0.88818771672202501</v>
      </c>
      <c r="V66" s="43">
        <f t="shared" si="81"/>
        <v>6545.055284524602</v>
      </c>
      <c r="W66" s="48">
        <f t="shared" si="82"/>
        <v>-21234.317745315664</v>
      </c>
      <c r="X66" s="42">
        <v>5489</v>
      </c>
      <c r="Y66" s="43">
        <f t="shared" si="83"/>
        <v>25477.214495506316</v>
      </c>
      <c r="Z66" s="43">
        <v>18512.847117555273</v>
      </c>
      <c r="AA66" s="43">
        <v>6964.3673779510427</v>
      </c>
      <c r="AB66" s="44">
        <f t="shared" si="84"/>
        <v>3.3727176384688056</v>
      </c>
      <c r="AC66" s="44">
        <f t="shared" si="85"/>
        <v>1.2687861865460088</v>
      </c>
      <c r="AD66" s="44">
        <f t="shared" si="86"/>
        <v>4.641503825014814</v>
      </c>
      <c r="AE66" s="44">
        <v>0.86563396235502099</v>
      </c>
      <c r="AF66" s="43">
        <v>217218.60361857666</v>
      </c>
      <c r="AG66" s="43">
        <v>215657</v>
      </c>
      <c r="AH66" s="44">
        <f t="shared" si="87"/>
        <v>1.0072411450524521</v>
      </c>
      <c r="AI66" s="45">
        <v>12</v>
      </c>
      <c r="AJ66" s="46">
        <v>12</v>
      </c>
      <c r="AK66" s="47">
        <f t="shared" si="88"/>
        <v>1</v>
      </c>
      <c r="AL66" s="44">
        <f t="shared" si="89"/>
        <v>0.86563396235502099</v>
      </c>
      <c r="AM66" s="43">
        <f t="shared" si="90"/>
        <v>4751.4648193667099</v>
      </c>
      <c r="AN66" s="48">
        <f t="shared" si="91"/>
        <v>-22609.908737606846</v>
      </c>
      <c r="AO66" s="90">
        <f t="shared" si="92"/>
        <v>1375.5909922911815</v>
      </c>
      <c r="AP66" s="97">
        <f t="shared" si="93"/>
        <v>1880</v>
      </c>
      <c r="AQ66" s="165"/>
      <c r="AR66" s="164"/>
    </row>
    <row r="67" spans="1:44" s="3" customFormat="1" ht="12.75" hidden="1" customHeight="1" outlineLevel="2" x14ac:dyDescent="0.2">
      <c r="A67" s="10">
        <v>3050</v>
      </c>
      <c r="B67" s="11" t="s">
        <v>110</v>
      </c>
      <c r="C67" s="12">
        <v>80946</v>
      </c>
      <c r="D67" s="13" t="s">
        <v>23</v>
      </c>
      <c r="E67" s="14" t="s">
        <v>131</v>
      </c>
      <c r="F67" s="15" t="s">
        <v>111</v>
      </c>
      <c r="G67" s="42">
        <v>945</v>
      </c>
      <c r="H67" s="43">
        <f t="shared" si="74"/>
        <v>433499.14259412873</v>
      </c>
      <c r="I67" s="43">
        <v>379197.45799620985</v>
      </c>
      <c r="J67" s="43">
        <v>54301.68459791888</v>
      </c>
      <c r="K67" s="44">
        <f t="shared" si="75"/>
        <v>401.26715131874056</v>
      </c>
      <c r="L67" s="44">
        <f t="shared" si="76"/>
        <v>57.462100103617864</v>
      </c>
      <c r="M67" s="44">
        <f t="shared" si="77"/>
        <v>458.72925142235846</v>
      </c>
      <c r="N67" s="44">
        <v>443.30758910803326</v>
      </c>
      <c r="O67" s="43">
        <v>6644910.480415808</v>
      </c>
      <c r="P67" s="43">
        <v>14011</v>
      </c>
      <c r="Q67" s="44">
        <f t="shared" si="78"/>
        <v>474.26382702275413</v>
      </c>
      <c r="R67" s="45">
        <v>8</v>
      </c>
      <c r="S67" s="46">
        <v>12</v>
      </c>
      <c r="T67" s="47">
        <f t="shared" si="79"/>
        <v>1</v>
      </c>
      <c r="U67" s="44">
        <f t="shared" si="80"/>
        <v>443.30758910803326</v>
      </c>
      <c r="V67" s="43">
        <f t="shared" si="81"/>
        <v>418925.67170709145</v>
      </c>
      <c r="W67" s="48">
        <f t="shared" si="82"/>
        <v>-14573.470887037285</v>
      </c>
      <c r="X67" s="42">
        <v>865</v>
      </c>
      <c r="Y67" s="43">
        <f t="shared" si="83"/>
        <v>389348.9253318414</v>
      </c>
      <c r="Z67" s="43">
        <v>341753.50801481854</v>
      </c>
      <c r="AA67" s="43">
        <v>47595.417317022839</v>
      </c>
      <c r="AB67" s="44">
        <f t="shared" si="84"/>
        <v>395.09076071077288</v>
      </c>
      <c r="AC67" s="44">
        <f t="shared" si="85"/>
        <v>55.023603834708481</v>
      </c>
      <c r="AD67" s="44">
        <f t="shared" si="86"/>
        <v>450.11436454548141</v>
      </c>
      <c r="AE67" s="44">
        <v>442.30742768768317</v>
      </c>
      <c r="AF67" s="43">
        <v>5918779.8202108396</v>
      </c>
      <c r="AG67" s="43">
        <v>12848</v>
      </c>
      <c r="AH67" s="44">
        <f t="shared" si="87"/>
        <v>460.67713420071914</v>
      </c>
      <c r="AI67" s="45">
        <v>8</v>
      </c>
      <c r="AJ67" s="46">
        <v>12</v>
      </c>
      <c r="AK67" s="47">
        <f t="shared" si="88"/>
        <v>1</v>
      </c>
      <c r="AL67" s="44">
        <f t="shared" si="89"/>
        <v>442.30742768768317</v>
      </c>
      <c r="AM67" s="43">
        <f t="shared" si="90"/>
        <v>382595.92494984594</v>
      </c>
      <c r="AN67" s="48">
        <f t="shared" si="91"/>
        <v>-7366.9095076314088</v>
      </c>
      <c r="AO67" s="90">
        <f t="shared" si="92"/>
        <v>-7206.5613794058763</v>
      </c>
      <c r="AP67" s="97">
        <f t="shared" si="93"/>
        <v>80</v>
      </c>
      <c r="AQ67" s="165"/>
      <c r="AR67" s="164"/>
    </row>
    <row r="68" spans="1:44" s="3" customFormat="1" ht="12.75" hidden="1" customHeight="1" outlineLevel="2" x14ac:dyDescent="0.2">
      <c r="A68" s="10">
        <v>3050</v>
      </c>
      <c r="B68" s="11" t="s">
        <v>110</v>
      </c>
      <c r="C68" s="12">
        <v>77165</v>
      </c>
      <c r="D68" s="13" t="s">
        <v>23</v>
      </c>
      <c r="E68" s="14" t="s">
        <v>139</v>
      </c>
      <c r="F68" s="15" t="s">
        <v>140</v>
      </c>
      <c r="G68" s="42">
        <v>334</v>
      </c>
      <c r="H68" s="43">
        <f t="shared" si="74"/>
        <v>3507269.1555730128</v>
      </c>
      <c r="I68" s="43">
        <v>2872801.7680585771</v>
      </c>
      <c r="J68" s="43">
        <v>634467.38751443557</v>
      </c>
      <c r="K68" s="44">
        <f t="shared" si="75"/>
        <v>8601.2028983789733</v>
      </c>
      <c r="L68" s="44">
        <f t="shared" si="76"/>
        <v>1899.6029566300467</v>
      </c>
      <c r="M68" s="44">
        <f t="shared" si="77"/>
        <v>10500.805855009021</v>
      </c>
      <c r="N68" s="44">
        <v>10500.805855009019</v>
      </c>
      <c r="O68" s="43">
        <v>3507269.1555730123</v>
      </c>
      <c r="P68" s="43">
        <v>334</v>
      </c>
      <c r="Q68" s="44">
        <f t="shared" si="78"/>
        <v>10500.805855009019</v>
      </c>
      <c r="R68" s="45">
        <v>1</v>
      </c>
      <c r="S68" s="46">
        <v>1</v>
      </c>
      <c r="T68" s="47">
        <f t="shared" si="79"/>
        <v>1</v>
      </c>
      <c r="U68" s="44">
        <f t="shared" si="80"/>
        <v>10500.805855009019</v>
      </c>
      <c r="V68" s="43">
        <f t="shared" si="81"/>
        <v>3507269.1555730123</v>
      </c>
      <c r="W68" s="48">
        <f t="shared" si="82"/>
        <v>-4.6566128730773926E-10</v>
      </c>
      <c r="X68" s="42">
        <v>305</v>
      </c>
      <c r="Y68" s="43">
        <f t="shared" si="83"/>
        <v>3253542.0210964424</v>
      </c>
      <c r="Z68" s="43">
        <v>2663331.132559421</v>
      </c>
      <c r="AA68" s="43">
        <v>590210.88853702135</v>
      </c>
      <c r="AB68" s="44">
        <f t="shared" si="84"/>
        <v>8732.2332215062979</v>
      </c>
      <c r="AC68" s="44">
        <f t="shared" si="85"/>
        <v>1935.1176673344962</v>
      </c>
      <c r="AD68" s="44">
        <f t="shared" si="86"/>
        <v>10667.350888840794</v>
      </c>
      <c r="AE68" s="44">
        <v>10667.350888840792</v>
      </c>
      <c r="AF68" s="43">
        <v>3253542.0210964419</v>
      </c>
      <c r="AG68" s="43">
        <v>305</v>
      </c>
      <c r="AH68" s="44">
        <f t="shared" si="87"/>
        <v>10667.350888840792</v>
      </c>
      <c r="AI68" s="45">
        <v>1</v>
      </c>
      <c r="AJ68" s="46">
        <v>1</v>
      </c>
      <c r="AK68" s="47">
        <f t="shared" si="88"/>
        <v>1</v>
      </c>
      <c r="AL68" s="44">
        <f t="shared" si="89"/>
        <v>10667.350888840792</v>
      </c>
      <c r="AM68" s="43">
        <f t="shared" si="90"/>
        <v>3253542.0210964414</v>
      </c>
      <c r="AN68" s="48">
        <f t="shared" si="91"/>
        <v>-1.0159882632168856E-9</v>
      </c>
      <c r="AO68" s="90">
        <f t="shared" si="92"/>
        <v>5.5032697590914632E-10</v>
      </c>
      <c r="AP68" s="97">
        <f t="shared" si="93"/>
        <v>29</v>
      </c>
      <c r="AQ68" s="165"/>
      <c r="AR68" s="164"/>
    </row>
    <row r="69" spans="1:44" s="3" customFormat="1" ht="12.75" hidden="1" customHeight="1" outlineLevel="2" x14ac:dyDescent="0.2">
      <c r="A69" s="10">
        <v>3050</v>
      </c>
      <c r="B69" s="11" t="s">
        <v>110</v>
      </c>
      <c r="C69" s="12">
        <v>63117</v>
      </c>
      <c r="D69" s="13" t="s">
        <v>23</v>
      </c>
      <c r="E69" s="14" t="s">
        <v>137</v>
      </c>
      <c r="F69" s="15" t="s">
        <v>138</v>
      </c>
      <c r="G69" s="42">
        <v>5218</v>
      </c>
      <c r="H69" s="43">
        <f t="shared" si="74"/>
        <v>1788582.9501531888</v>
      </c>
      <c r="I69" s="43">
        <v>1463816.6073415799</v>
      </c>
      <c r="J69" s="43">
        <v>324766.34281160892</v>
      </c>
      <c r="K69" s="44">
        <f t="shared" si="75"/>
        <v>280.53212099302027</v>
      </c>
      <c r="L69" s="44">
        <f t="shared" si="76"/>
        <v>62.239621083098683</v>
      </c>
      <c r="M69" s="44">
        <f t="shared" si="77"/>
        <v>342.77174207611898</v>
      </c>
      <c r="N69" s="44">
        <v>342.77174207611898</v>
      </c>
      <c r="O69" s="43">
        <v>1788582.9501531888</v>
      </c>
      <c r="P69" s="43">
        <v>5218</v>
      </c>
      <c r="Q69" s="44">
        <f t="shared" si="78"/>
        <v>342.77174207611898</v>
      </c>
      <c r="R69" s="45">
        <v>1</v>
      </c>
      <c r="S69" s="46">
        <v>1</v>
      </c>
      <c r="T69" s="47">
        <f t="shared" si="79"/>
        <v>1</v>
      </c>
      <c r="U69" s="44">
        <f t="shared" si="80"/>
        <v>342.77174207611898</v>
      </c>
      <c r="V69" s="43">
        <f t="shared" si="81"/>
        <v>1788582.9501531888</v>
      </c>
      <c r="W69" s="48">
        <f t="shared" si="82"/>
        <v>0</v>
      </c>
      <c r="X69" s="42">
        <v>4763</v>
      </c>
      <c r="Y69" s="43">
        <f t="shared" si="83"/>
        <v>1645339.5546664679</v>
      </c>
      <c r="Z69" s="43">
        <v>1346165.1640858483</v>
      </c>
      <c r="AA69" s="43">
        <v>299174.39058061974</v>
      </c>
      <c r="AB69" s="44">
        <f t="shared" si="84"/>
        <v>282.62967963171286</v>
      </c>
      <c r="AC69" s="44">
        <f t="shared" si="85"/>
        <v>62.812175221629168</v>
      </c>
      <c r="AD69" s="44">
        <f t="shared" si="86"/>
        <v>345.44185485334202</v>
      </c>
      <c r="AE69" s="44">
        <v>345.44185485334202</v>
      </c>
      <c r="AF69" s="43">
        <v>1645339.5546664679</v>
      </c>
      <c r="AG69" s="43">
        <v>4763</v>
      </c>
      <c r="AH69" s="44">
        <f t="shared" si="87"/>
        <v>345.44185485334202</v>
      </c>
      <c r="AI69" s="45">
        <v>1</v>
      </c>
      <c r="AJ69" s="46">
        <v>1</v>
      </c>
      <c r="AK69" s="47">
        <f t="shared" si="88"/>
        <v>1</v>
      </c>
      <c r="AL69" s="44">
        <f t="shared" si="89"/>
        <v>345.44185485334202</v>
      </c>
      <c r="AM69" s="43">
        <f t="shared" si="90"/>
        <v>1645339.5546664679</v>
      </c>
      <c r="AN69" s="48">
        <f t="shared" si="91"/>
        <v>0</v>
      </c>
      <c r="AO69" s="90">
        <f t="shared" si="92"/>
        <v>0</v>
      </c>
      <c r="AP69" s="97">
        <f t="shared" si="93"/>
        <v>455</v>
      </c>
      <c r="AQ69" s="165"/>
      <c r="AR69" s="173"/>
    </row>
    <row r="70" spans="1:44" s="3" customFormat="1" ht="12.75" hidden="1" customHeight="1" outlineLevel="2" x14ac:dyDescent="0.2">
      <c r="A70" s="10">
        <v>3050</v>
      </c>
      <c r="B70" s="11" t="s">
        <v>110</v>
      </c>
      <c r="C70" s="12">
        <v>63094</v>
      </c>
      <c r="D70" s="13" t="s">
        <v>23</v>
      </c>
      <c r="E70" s="14" t="s">
        <v>619</v>
      </c>
      <c r="F70" s="15" t="s">
        <v>134</v>
      </c>
      <c r="G70" s="42">
        <v>366</v>
      </c>
      <c r="H70" s="43">
        <f t="shared" si="74"/>
        <v>15348.251374854481</v>
      </c>
      <c r="I70" s="43">
        <v>14358.664881226063</v>
      </c>
      <c r="J70" s="43">
        <v>989.58649362841754</v>
      </c>
      <c r="K70" s="44">
        <f t="shared" si="75"/>
        <v>39.231324812093071</v>
      </c>
      <c r="L70" s="44">
        <f t="shared" si="76"/>
        <v>2.7037882339574248</v>
      </c>
      <c r="M70" s="44">
        <f t="shared" si="77"/>
        <v>41.935113046050496</v>
      </c>
      <c r="N70" s="44">
        <v>58.454935649595946</v>
      </c>
      <c r="O70" s="43">
        <v>297532.65391964553</v>
      </c>
      <c r="P70" s="43">
        <v>4983</v>
      </c>
      <c r="Q70" s="44">
        <f t="shared" si="78"/>
        <v>59.709543230914214</v>
      </c>
      <c r="R70" s="45">
        <v>5</v>
      </c>
      <c r="S70" s="46">
        <v>12</v>
      </c>
      <c r="T70" s="47">
        <f t="shared" si="79"/>
        <v>1</v>
      </c>
      <c r="U70" s="44">
        <f t="shared" si="80"/>
        <v>58.454935649595946</v>
      </c>
      <c r="V70" s="43">
        <f t="shared" si="81"/>
        <v>21394.506447752115</v>
      </c>
      <c r="W70" s="48">
        <f t="shared" si="82"/>
        <v>6046.2550728976348</v>
      </c>
      <c r="X70" s="42">
        <v>337</v>
      </c>
      <c r="Y70" s="43">
        <f t="shared" si="83"/>
        <v>14066.049522977017</v>
      </c>
      <c r="Z70" s="43">
        <v>13139.377307789951</v>
      </c>
      <c r="AA70" s="43">
        <v>926.67221518706538</v>
      </c>
      <c r="AB70" s="44">
        <f t="shared" si="84"/>
        <v>38.989250171483533</v>
      </c>
      <c r="AC70" s="44">
        <f t="shared" si="85"/>
        <v>2.7497691845313512</v>
      </c>
      <c r="AD70" s="44">
        <f t="shared" si="86"/>
        <v>41.739019356014886</v>
      </c>
      <c r="AE70" s="44">
        <v>58.478395904378836</v>
      </c>
      <c r="AF70" s="43">
        <v>266943.69724001264</v>
      </c>
      <c r="AG70" s="43">
        <v>4552</v>
      </c>
      <c r="AH70" s="44">
        <f t="shared" si="87"/>
        <v>58.64316723198872</v>
      </c>
      <c r="AI70" s="45">
        <v>5</v>
      </c>
      <c r="AJ70" s="46">
        <v>12</v>
      </c>
      <c r="AK70" s="47">
        <f t="shared" si="88"/>
        <v>1</v>
      </c>
      <c r="AL70" s="44">
        <f t="shared" si="89"/>
        <v>58.478395904378836</v>
      </c>
      <c r="AM70" s="43">
        <f t="shared" si="90"/>
        <v>19707.219419775669</v>
      </c>
      <c r="AN70" s="48">
        <f t="shared" si="91"/>
        <v>6154.0035237803477</v>
      </c>
      <c r="AO70" s="90">
        <f t="shared" si="92"/>
        <v>-107.74845088271286</v>
      </c>
      <c r="AP70" s="97">
        <f t="shared" si="93"/>
        <v>29</v>
      </c>
      <c r="AQ70" s="165"/>
      <c r="AR70" s="164"/>
    </row>
    <row r="71" spans="1:44" s="3" customFormat="1" ht="12.75" hidden="1" customHeight="1" outlineLevel="2" x14ac:dyDescent="0.2">
      <c r="A71" s="10">
        <v>3050</v>
      </c>
      <c r="B71" s="11" t="s">
        <v>110</v>
      </c>
      <c r="C71" s="12">
        <v>80626</v>
      </c>
      <c r="D71" s="13" t="s">
        <v>23</v>
      </c>
      <c r="E71" s="14" t="s">
        <v>142</v>
      </c>
      <c r="F71" s="15" t="s">
        <v>125</v>
      </c>
      <c r="G71" s="42">
        <v>52064</v>
      </c>
      <c r="H71" s="43">
        <f t="shared" si="74"/>
        <v>169490.52010589786</v>
      </c>
      <c r="I71" s="43">
        <v>150155.36663437731</v>
      </c>
      <c r="J71" s="43">
        <v>19335.153471520534</v>
      </c>
      <c r="K71" s="44">
        <f t="shared" si="75"/>
        <v>2.8840536000763928</v>
      </c>
      <c r="L71" s="44">
        <f t="shared" si="76"/>
        <v>0.3713728002366421</v>
      </c>
      <c r="M71" s="44">
        <f t="shared" si="77"/>
        <v>3.2554264003130351</v>
      </c>
      <c r="N71" s="44">
        <v>3.704652039759019</v>
      </c>
      <c r="O71" s="43">
        <v>3078597.3611697564</v>
      </c>
      <c r="P71" s="43">
        <v>770049</v>
      </c>
      <c r="Q71" s="44">
        <f t="shared" si="78"/>
        <v>3.9979239777855127</v>
      </c>
      <c r="R71" s="45">
        <v>2</v>
      </c>
      <c r="S71" s="46">
        <v>12</v>
      </c>
      <c r="T71" s="47">
        <f t="shared" si="79"/>
        <v>1</v>
      </c>
      <c r="U71" s="44">
        <f t="shared" si="80"/>
        <v>3.704652039759019</v>
      </c>
      <c r="V71" s="43">
        <f t="shared" si="81"/>
        <v>192879.00379801355</v>
      </c>
      <c r="W71" s="48">
        <f t="shared" si="82"/>
        <v>23388.483692115697</v>
      </c>
      <c r="X71" s="42">
        <v>47448</v>
      </c>
      <c r="Y71" s="43">
        <f t="shared" si="83"/>
        <v>154795.45011899358</v>
      </c>
      <c r="Z71" s="43">
        <v>136905.01821113139</v>
      </c>
      <c r="AA71" s="43">
        <v>17890.431907862199</v>
      </c>
      <c r="AB71" s="44">
        <f t="shared" si="84"/>
        <v>2.8853696301452407</v>
      </c>
      <c r="AC71" s="44">
        <f t="shared" si="85"/>
        <v>0.37705344604329372</v>
      </c>
      <c r="AD71" s="44">
        <f t="shared" si="86"/>
        <v>3.2624230761885347</v>
      </c>
      <c r="AE71" s="44">
        <v>3.6991836303503307</v>
      </c>
      <c r="AF71" s="43">
        <v>2764650.4801833876</v>
      </c>
      <c r="AG71" s="43">
        <v>701999</v>
      </c>
      <c r="AH71" s="44">
        <f t="shared" si="87"/>
        <v>3.9382541573184402</v>
      </c>
      <c r="AI71" s="45">
        <v>2</v>
      </c>
      <c r="AJ71" s="46">
        <v>12</v>
      </c>
      <c r="AK71" s="47">
        <f t="shared" si="88"/>
        <v>1</v>
      </c>
      <c r="AL71" s="44">
        <f t="shared" si="89"/>
        <v>3.6991836303503307</v>
      </c>
      <c r="AM71" s="43">
        <f t="shared" si="90"/>
        <v>175518.8648928625</v>
      </c>
      <c r="AN71" s="48">
        <f t="shared" si="91"/>
        <v>22607.361571493369</v>
      </c>
      <c r="AO71" s="90">
        <f t="shared" si="92"/>
        <v>781.1221206223272</v>
      </c>
      <c r="AP71" s="97">
        <f t="shared" si="93"/>
        <v>4616</v>
      </c>
      <c r="AQ71" s="165"/>
      <c r="AR71" s="164"/>
    </row>
    <row r="72" spans="1:44" s="3" customFormat="1" ht="12.75" hidden="1" customHeight="1" outlineLevel="2" x14ac:dyDescent="0.2">
      <c r="A72" s="10">
        <v>3050</v>
      </c>
      <c r="B72" s="11" t="s">
        <v>110</v>
      </c>
      <c r="C72" s="12">
        <v>80996</v>
      </c>
      <c r="D72" s="13" t="s">
        <v>23</v>
      </c>
      <c r="E72" s="14" t="s">
        <v>622</v>
      </c>
      <c r="F72" s="15" t="s">
        <v>116</v>
      </c>
      <c r="G72" s="42">
        <v>13263</v>
      </c>
      <c r="H72" s="43">
        <f t="shared" si="74"/>
        <v>3487748.2568041249</v>
      </c>
      <c r="I72" s="43">
        <v>3046077.7100440632</v>
      </c>
      <c r="J72" s="43">
        <v>441670.54676006176</v>
      </c>
      <c r="K72" s="44">
        <f t="shared" si="75"/>
        <v>229.66732338415616</v>
      </c>
      <c r="L72" s="44">
        <f t="shared" si="76"/>
        <v>33.300953536911841</v>
      </c>
      <c r="M72" s="44">
        <f t="shared" si="77"/>
        <v>262.96827692106802</v>
      </c>
      <c r="N72" s="44">
        <v>266.22242240973247</v>
      </c>
      <c r="O72" s="43">
        <v>64689946.766006716</v>
      </c>
      <c r="P72" s="43">
        <v>238910</v>
      </c>
      <c r="Q72" s="44">
        <f t="shared" si="78"/>
        <v>270.77119737979456</v>
      </c>
      <c r="R72" s="45">
        <v>6</v>
      </c>
      <c r="S72" s="46">
        <v>12</v>
      </c>
      <c r="T72" s="47">
        <f t="shared" si="79"/>
        <v>1</v>
      </c>
      <c r="U72" s="44">
        <f t="shared" si="80"/>
        <v>266.22242240973247</v>
      </c>
      <c r="V72" s="43">
        <f t="shared" si="81"/>
        <v>3530907.988420282</v>
      </c>
      <c r="W72" s="48">
        <f t="shared" si="82"/>
        <v>43159.731616157107</v>
      </c>
      <c r="X72" s="42">
        <v>12085</v>
      </c>
      <c r="Y72" s="43">
        <f t="shared" si="83"/>
        <v>3151753.5502209091</v>
      </c>
      <c r="Z72" s="43">
        <v>2756930.9693603418</v>
      </c>
      <c r="AA72" s="43">
        <v>394822.58086056716</v>
      </c>
      <c r="AB72" s="44">
        <f t="shared" si="84"/>
        <v>228.12833838314785</v>
      </c>
      <c r="AC72" s="44">
        <f t="shared" si="85"/>
        <v>32.670465937986528</v>
      </c>
      <c r="AD72" s="44">
        <f t="shared" si="86"/>
        <v>260.79880432113441</v>
      </c>
      <c r="AE72" s="44">
        <v>261.49837625433668</v>
      </c>
      <c r="AF72" s="43">
        <v>57456888.397268265</v>
      </c>
      <c r="AG72" s="43">
        <v>218014</v>
      </c>
      <c r="AH72" s="44">
        <f t="shared" si="87"/>
        <v>263.54678322157412</v>
      </c>
      <c r="AI72" s="45">
        <v>6</v>
      </c>
      <c r="AJ72" s="46">
        <v>12</v>
      </c>
      <c r="AK72" s="47">
        <f t="shared" si="88"/>
        <v>1</v>
      </c>
      <c r="AL72" s="44">
        <f t="shared" si="89"/>
        <v>261.49837625433668</v>
      </c>
      <c r="AM72" s="43">
        <f t="shared" si="90"/>
        <v>3160207.8770336588</v>
      </c>
      <c r="AN72" s="48">
        <f t="shared" si="91"/>
        <v>9222.9019775451579</v>
      </c>
      <c r="AO72" s="90">
        <f t="shared" si="92"/>
        <v>33936.829638611947</v>
      </c>
      <c r="AP72" s="97">
        <f t="shared" si="93"/>
        <v>1178</v>
      </c>
      <c r="AQ72" s="165"/>
      <c r="AR72" s="164"/>
    </row>
    <row r="73" spans="1:44" s="3" customFormat="1" ht="12.75" hidden="1" customHeight="1" outlineLevel="2" x14ac:dyDescent="0.2">
      <c r="A73" s="10">
        <v>3050</v>
      </c>
      <c r="B73" s="11" t="s">
        <v>110</v>
      </c>
      <c r="C73" s="12">
        <v>80393</v>
      </c>
      <c r="D73" s="13" t="s">
        <v>23</v>
      </c>
      <c r="E73" s="14" t="s">
        <v>122</v>
      </c>
      <c r="F73" s="15" t="s">
        <v>123</v>
      </c>
      <c r="G73" s="42">
        <v>808</v>
      </c>
      <c r="H73" s="43">
        <f t="shared" si="74"/>
        <v>298943.74346114264</v>
      </c>
      <c r="I73" s="43">
        <v>272730.7425236706</v>
      </c>
      <c r="J73" s="43">
        <v>26213.000937472021</v>
      </c>
      <c r="K73" s="44">
        <f t="shared" si="75"/>
        <v>337.53804767781014</v>
      </c>
      <c r="L73" s="44">
        <f t="shared" si="76"/>
        <v>32.441832843405969</v>
      </c>
      <c r="M73" s="44">
        <f t="shared" si="77"/>
        <v>369.97988052121616</v>
      </c>
      <c r="N73" s="44">
        <v>435.83197467608892</v>
      </c>
      <c r="O73" s="43">
        <v>3974861.8810454328</v>
      </c>
      <c r="P73" s="43">
        <v>9098</v>
      </c>
      <c r="Q73" s="44">
        <f t="shared" si="78"/>
        <v>436.89402957193147</v>
      </c>
      <c r="R73" s="45">
        <v>2</v>
      </c>
      <c r="S73" s="46">
        <v>12</v>
      </c>
      <c r="T73" s="47">
        <f t="shared" si="79"/>
        <v>1</v>
      </c>
      <c r="U73" s="44">
        <f t="shared" si="80"/>
        <v>435.83197467608892</v>
      </c>
      <c r="V73" s="43">
        <f t="shared" si="81"/>
        <v>352152.23553827987</v>
      </c>
      <c r="W73" s="48">
        <f t="shared" si="82"/>
        <v>53208.492077137227</v>
      </c>
      <c r="X73" s="42">
        <v>737</v>
      </c>
      <c r="Y73" s="43">
        <f t="shared" si="83"/>
        <v>278075.77932986396</v>
      </c>
      <c r="Z73" s="43">
        <v>253776.6140300867</v>
      </c>
      <c r="AA73" s="43">
        <v>24299.165299777233</v>
      </c>
      <c r="AB73" s="44">
        <f t="shared" si="84"/>
        <v>344.33733246958849</v>
      </c>
      <c r="AC73" s="44">
        <f t="shared" si="85"/>
        <v>32.970373541081727</v>
      </c>
      <c r="AD73" s="44">
        <f t="shared" si="86"/>
        <v>377.30770601067024</v>
      </c>
      <c r="AE73" s="44">
        <v>426.68936094157107</v>
      </c>
      <c r="AF73" s="43">
        <v>3518856.5834514326</v>
      </c>
      <c r="AG73" s="43">
        <v>8206</v>
      </c>
      <c r="AH73" s="44">
        <f t="shared" si="87"/>
        <v>428.81508450541463</v>
      </c>
      <c r="AI73" s="45">
        <v>4</v>
      </c>
      <c r="AJ73" s="46">
        <v>12</v>
      </c>
      <c r="AK73" s="47">
        <f t="shared" si="88"/>
        <v>1</v>
      </c>
      <c r="AL73" s="44">
        <f t="shared" si="89"/>
        <v>426.68936094157107</v>
      </c>
      <c r="AM73" s="43">
        <f t="shared" si="90"/>
        <v>314470.05901393789</v>
      </c>
      <c r="AN73" s="48">
        <f t="shared" si="91"/>
        <v>39702.850564444292</v>
      </c>
      <c r="AO73" s="90">
        <f t="shared" si="92"/>
        <v>13505.641512692935</v>
      </c>
      <c r="AP73" s="97">
        <f t="shared" si="93"/>
        <v>71</v>
      </c>
      <c r="AQ73" s="165"/>
      <c r="AR73" s="164"/>
    </row>
    <row r="74" spans="1:44" s="3" customFormat="1" ht="12.75" hidden="1" customHeight="1" outlineLevel="2" x14ac:dyDescent="0.2">
      <c r="A74" s="10">
        <v>3050</v>
      </c>
      <c r="B74" s="11" t="s">
        <v>110</v>
      </c>
      <c r="C74" s="12">
        <v>80388</v>
      </c>
      <c r="D74" s="13" t="s">
        <v>23</v>
      </c>
      <c r="E74" s="14" t="s">
        <v>130</v>
      </c>
      <c r="F74" s="15" t="s">
        <v>111</v>
      </c>
      <c r="G74" s="42">
        <v>741</v>
      </c>
      <c r="H74" s="43">
        <f t="shared" si="74"/>
        <v>143573.8819171573</v>
      </c>
      <c r="I74" s="43">
        <v>126425.87797847667</v>
      </c>
      <c r="J74" s="43">
        <v>17148.00393868062</v>
      </c>
      <c r="K74" s="44">
        <f t="shared" si="75"/>
        <v>170.61521994396313</v>
      </c>
      <c r="L74" s="44">
        <f t="shared" si="76"/>
        <v>23.141705720216763</v>
      </c>
      <c r="M74" s="44">
        <f t="shared" si="77"/>
        <v>193.7569256641799</v>
      </c>
      <c r="N74" s="44">
        <v>266.13961349964575</v>
      </c>
      <c r="O74" s="43">
        <v>3752176.1649711062</v>
      </c>
      <c r="P74" s="43">
        <v>13015</v>
      </c>
      <c r="Q74" s="44">
        <f t="shared" si="78"/>
        <v>288.29628620600124</v>
      </c>
      <c r="R74" s="45">
        <v>3</v>
      </c>
      <c r="S74" s="46">
        <v>12</v>
      </c>
      <c r="T74" s="47">
        <f t="shared" si="79"/>
        <v>1</v>
      </c>
      <c r="U74" s="44">
        <f t="shared" si="80"/>
        <v>266.13961349964575</v>
      </c>
      <c r="V74" s="43">
        <f t="shared" si="81"/>
        <v>197209.45360323749</v>
      </c>
      <c r="W74" s="48">
        <f t="shared" si="82"/>
        <v>53635.571686080191</v>
      </c>
      <c r="X74" s="42">
        <v>691</v>
      </c>
      <c r="Y74" s="43">
        <f t="shared" si="83"/>
        <v>131343.92938950678</v>
      </c>
      <c r="Z74" s="43">
        <v>115657.78203025136</v>
      </c>
      <c r="AA74" s="43">
        <v>15686.147359255418</v>
      </c>
      <c r="AB74" s="44">
        <f t="shared" si="84"/>
        <v>167.37739801772989</v>
      </c>
      <c r="AC74" s="44">
        <f t="shared" si="85"/>
        <v>22.700647408473831</v>
      </c>
      <c r="AD74" s="44">
        <f t="shared" si="86"/>
        <v>190.07804542620374</v>
      </c>
      <c r="AE74" s="44">
        <v>250.80875195944535</v>
      </c>
      <c r="AF74" s="43">
        <v>3306872.2723434693</v>
      </c>
      <c r="AG74" s="43">
        <v>11938</v>
      </c>
      <c r="AH74" s="44">
        <f t="shared" si="87"/>
        <v>277.00387605490613</v>
      </c>
      <c r="AI74" s="45">
        <v>4</v>
      </c>
      <c r="AJ74" s="46">
        <v>12</v>
      </c>
      <c r="AK74" s="47">
        <f t="shared" si="88"/>
        <v>1</v>
      </c>
      <c r="AL74" s="44">
        <f t="shared" si="89"/>
        <v>250.80875195944535</v>
      </c>
      <c r="AM74" s="43">
        <f t="shared" si="90"/>
        <v>173308.84760397673</v>
      </c>
      <c r="AN74" s="48">
        <f t="shared" si="91"/>
        <v>45779.910779421756</v>
      </c>
      <c r="AO74" s="90">
        <f t="shared" si="92"/>
        <v>7855.6609066584351</v>
      </c>
      <c r="AP74" s="97">
        <f t="shared" si="93"/>
        <v>50</v>
      </c>
      <c r="AQ74" s="165"/>
      <c r="AR74" s="164"/>
    </row>
    <row r="75" spans="1:44" s="3" customFormat="1" ht="12.75" hidden="1" customHeight="1" outlineLevel="2" x14ac:dyDescent="0.2">
      <c r="A75" s="10">
        <v>3050</v>
      </c>
      <c r="B75" s="11" t="s">
        <v>110</v>
      </c>
      <c r="C75" s="12">
        <v>80628</v>
      </c>
      <c r="D75" s="13" t="s">
        <v>23</v>
      </c>
      <c r="E75" s="14" t="s">
        <v>141</v>
      </c>
      <c r="F75" s="15" t="s">
        <v>108</v>
      </c>
      <c r="G75" s="42">
        <v>4267</v>
      </c>
      <c r="H75" s="43">
        <f t="shared" si="74"/>
        <v>247529.06526304068</v>
      </c>
      <c r="I75" s="43">
        <v>203828.72647698881</v>
      </c>
      <c r="J75" s="43">
        <v>43700.338786051878</v>
      </c>
      <c r="K75" s="44">
        <f t="shared" si="75"/>
        <v>47.768625844150179</v>
      </c>
      <c r="L75" s="44">
        <f t="shared" si="76"/>
        <v>10.241466788388067</v>
      </c>
      <c r="M75" s="44">
        <f t="shared" si="77"/>
        <v>58.010092632538246</v>
      </c>
      <c r="N75" s="44">
        <v>71.473419392708792</v>
      </c>
      <c r="O75" s="43">
        <v>1021836.4649798959</v>
      </c>
      <c r="P75" s="43">
        <v>13973</v>
      </c>
      <c r="Q75" s="44">
        <f t="shared" si="78"/>
        <v>73.129354110061968</v>
      </c>
      <c r="R75" s="45">
        <v>2</v>
      </c>
      <c r="S75" s="46">
        <v>8</v>
      </c>
      <c r="T75" s="47">
        <f t="shared" si="79"/>
        <v>1</v>
      </c>
      <c r="U75" s="44">
        <f t="shared" si="80"/>
        <v>71.473419392708792</v>
      </c>
      <c r="V75" s="43">
        <f t="shared" si="81"/>
        <v>304977.08054868842</v>
      </c>
      <c r="W75" s="48">
        <f t="shared" si="82"/>
        <v>57448.015285647736</v>
      </c>
      <c r="X75" s="42">
        <v>3810</v>
      </c>
      <c r="Y75" s="43">
        <f t="shared" si="83"/>
        <v>243941.98615764471</v>
      </c>
      <c r="Z75" s="43">
        <v>203012.99844752849</v>
      </c>
      <c r="AA75" s="43">
        <v>40928.987710116242</v>
      </c>
      <c r="AB75" s="44">
        <f t="shared" si="84"/>
        <v>53.284251561031098</v>
      </c>
      <c r="AC75" s="44">
        <f t="shared" si="85"/>
        <v>10.742516459348096</v>
      </c>
      <c r="AD75" s="44">
        <f t="shared" si="86"/>
        <v>64.026768020379194</v>
      </c>
      <c r="AE75" s="44">
        <v>68.042579795377918</v>
      </c>
      <c r="AF75" s="43">
        <v>949409.65471968101</v>
      </c>
      <c r="AG75" s="43">
        <v>12421</v>
      </c>
      <c r="AH75" s="44">
        <f t="shared" si="87"/>
        <v>76.43584693017317</v>
      </c>
      <c r="AI75" s="45">
        <v>3</v>
      </c>
      <c r="AJ75" s="46">
        <v>8</v>
      </c>
      <c r="AK75" s="47">
        <f t="shared" si="88"/>
        <v>1</v>
      </c>
      <c r="AL75" s="44">
        <f t="shared" si="89"/>
        <v>68.042579795377918</v>
      </c>
      <c r="AM75" s="43">
        <f t="shared" si="90"/>
        <v>259242.22902038987</v>
      </c>
      <c r="AN75" s="48">
        <f t="shared" si="91"/>
        <v>16691.17403208563</v>
      </c>
      <c r="AO75" s="90">
        <f t="shared" si="92"/>
        <v>40756.841253562103</v>
      </c>
      <c r="AP75" s="97">
        <f t="shared" si="93"/>
        <v>457</v>
      </c>
      <c r="AQ75" s="165"/>
      <c r="AR75" s="164"/>
    </row>
    <row r="76" spans="1:44" s="3" customFormat="1" ht="12.75" hidden="1" customHeight="1" outlineLevel="2" x14ac:dyDescent="0.2">
      <c r="A76" s="10">
        <v>3050</v>
      </c>
      <c r="B76" s="11" t="s">
        <v>110</v>
      </c>
      <c r="C76" s="12">
        <v>79068</v>
      </c>
      <c r="D76" s="13" t="s">
        <v>23</v>
      </c>
      <c r="E76" s="14" t="s">
        <v>128</v>
      </c>
      <c r="F76" s="15" t="s">
        <v>129</v>
      </c>
      <c r="G76" s="42">
        <v>1067</v>
      </c>
      <c r="H76" s="43">
        <f t="shared" si="74"/>
        <v>1186155.4281425057</v>
      </c>
      <c r="I76" s="43">
        <v>1099785.8805779177</v>
      </c>
      <c r="J76" s="43">
        <v>86369.547564588094</v>
      </c>
      <c r="K76" s="44">
        <f t="shared" si="75"/>
        <v>1030.7271608040467</v>
      </c>
      <c r="L76" s="44">
        <f t="shared" si="76"/>
        <v>80.946155168311236</v>
      </c>
      <c r="M76" s="44">
        <f t="shared" si="77"/>
        <v>1111.6733159723578</v>
      </c>
      <c r="N76" s="44">
        <v>1173.1593879761833</v>
      </c>
      <c r="O76" s="43">
        <v>11784207.451062823</v>
      </c>
      <c r="P76" s="43">
        <v>9977</v>
      </c>
      <c r="Q76" s="44">
        <f t="shared" si="78"/>
        <v>1181.1373610366666</v>
      </c>
      <c r="R76" s="45">
        <v>3</v>
      </c>
      <c r="S76" s="46">
        <v>12</v>
      </c>
      <c r="T76" s="47">
        <f t="shared" si="79"/>
        <v>1</v>
      </c>
      <c r="U76" s="44">
        <f t="shared" si="80"/>
        <v>1173.1593879761833</v>
      </c>
      <c r="V76" s="43">
        <f t="shared" si="81"/>
        <v>1251761.0669705877</v>
      </c>
      <c r="W76" s="48">
        <f t="shared" si="82"/>
        <v>65605.63882808201</v>
      </c>
      <c r="X76" s="42">
        <v>946</v>
      </c>
      <c r="Y76" s="43">
        <f t="shared" si="83"/>
        <v>1087911.7216708362</v>
      </c>
      <c r="Z76" s="43">
        <v>1007500.6823955337</v>
      </c>
      <c r="AA76" s="43">
        <v>80411.039275302552</v>
      </c>
      <c r="AB76" s="44">
        <f t="shared" si="84"/>
        <v>1065.0112921728685</v>
      </c>
      <c r="AC76" s="44">
        <f t="shared" si="85"/>
        <v>85.001098599685577</v>
      </c>
      <c r="AD76" s="44">
        <f t="shared" si="86"/>
        <v>1150.0123907725542</v>
      </c>
      <c r="AE76" s="44">
        <v>1148.7950755991546</v>
      </c>
      <c r="AF76" s="43">
        <v>10515541.91277287</v>
      </c>
      <c r="AG76" s="43">
        <v>8961</v>
      </c>
      <c r="AH76" s="44">
        <f t="shared" si="87"/>
        <v>1173.4786198831457</v>
      </c>
      <c r="AI76" s="45">
        <v>7</v>
      </c>
      <c r="AJ76" s="46">
        <v>12</v>
      </c>
      <c r="AK76" s="47">
        <f t="shared" si="88"/>
        <v>1</v>
      </c>
      <c r="AL76" s="44">
        <f t="shared" si="89"/>
        <v>1148.7950755991546</v>
      </c>
      <c r="AM76" s="43">
        <f t="shared" si="90"/>
        <v>1086760.1415168003</v>
      </c>
      <c r="AN76" s="48">
        <f t="shared" si="91"/>
        <v>-1256.269258948297</v>
      </c>
      <c r="AO76" s="90">
        <f t="shared" si="92"/>
        <v>66861.908087030301</v>
      </c>
      <c r="AP76" s="97">
        <f t="shared" si="93"/>
        <v>121</v>
      </c>
      <c r="AQ76" s="165"/>
      <c r="AR76" s="164"/>
    </row>
    <row r="77" spans="1:44" s="3" customFormat="1" ht="12.75" hidden="1" customHeight="1" outlineLevel="2" x14ac:dyDescent="0.2">
      <c r="A77" s="10">
        <v>3050</v>
      </c>
      <c r="B77" s="11" t="s">
        <v>110</v>
      </c>
      <c r="C77" s="12">
        <v>81120</v>
      </c>
      <c r="D77" s="13" t="s">
        <v>23</v>
      </c>
      <c r="E77" s="14" t="s">
        <v>715</v>
      </c>
      <c r="F77" s="15" t="s">
        <v>108</v>
      </c>
      <c r="G77" s="42">
        <v>4894</v>
      </c>
      <c r="H77" s="43">
        <f t="shared" si="74"/>
        <v>227863.46290271526</v>
      </c>
      <c r="I77" s="43">
        <v>197907.65731787524</v>
      </c>
      <c r="J77" s="43">
        <v>29955.805584840022</v>
      </c>
      <c r="K77" s="44">
        <f t="shared" si="75"/>
        <v>40.438834760497599</v>
      </c>
      <c r="L77" s="44">
        <f t="shared" si="76"/>
        <v>6.1209247210543571</v>
      </c>
      <c r="M77" s="44">
        <f t="shared" si="77"/>
        <v>46.55975948155195</v>
      </c>
      <c r="N77" s="44">
        <v>77.712742843036864</v>
      </c>
      <c r="O77" s="43">
        <v>1362050.0415054362</v>
      </c>
      <c r="P77" s="43">
        <v>22270</v>
      </c>
      <c r="Q77" s="44">
        <f t="shared" si="78"/>
        <v>61.160756241824707</v>
      </c>
      <c r="R77" s="45">
        <v>1</v>
      </c>
      <c r="S77" s="46">
        <v>6</v>
      </c>
      <c r="T77" s="47">
        <f t="shared" si="79"/>
        <v>0.78701064978952506</v>
      </c>
      <c r="U77" s="44">
        <f t="shared" si="80"/>
        <v>61.160756241824707</v>
      </c>
      <c r="V77" s="43">
        <f t="shared" si="81"/>
        <v>299320.7410474901</v>
      </c>
      <c r="W77" s="48">
        <f t="shared" si="82"/>
        <v>71457.278144774842</v>
      </c>
      <c r="X77" s="42">
        <v>5791</v>
      </c>
      <c r="Y77" s="43">
        <f t="shared" si="83"/>
        <v>191485.66434769373</v>
      </c>
      <c r="Z77" s="43">
        <v>165474.9178815046</v>
      </c>
      <c r="AA77" s="43">
        <v>26010.746466189135</v>
      </c>
      <c r="AB77" s="44">
        <f t="shared" si="84"/>
        <v>28.574497993697911</v>
      </c>
      <c r="AC77" s="44">
        <f t="shared" si="85"/>
        <v>4.4915811545828239</v>
      </c>
      <c r="AD77" s="44">
        <f t="shared" si="86"/>
        <v>33.066079148280735</v>
      </c>
      <c r="AE77" s="44">
        <v>73.268138149853286</v>
      </c>
      <c r="AF77" s="43">
        <v>913203.11196024134</v>
      </c>
      <c r="AG77" s="43">
        <v>21521</v>
      </c>
      <c r="AH77" s="44">
        <f t="shared" si="87"/>
        <v>42.433117046616857</v>
      </c>
      <c r="AI77" s="45">
        <v>2</v>
      </c>
      <c r="AJ77" s="46">
        <v>6</v>
      </c>
      <c r="AK77" s="47">
        <f t="shared" si="88"/>
        <v>0.57914829171487314</v>
      </c>
      <c r="AL77" s="44">
        <f t="shared" si="89"/>
        <v>42.433117046616857</v>
      </c>
      <c r="AM77" s="43">
        <f t="shared" si="90"/>
        <v>245730.18081695822</v>
      </c>
      <c r="AN77" s="48">
        <f t="shared" si="91"/>
        <v>59175.836148288538</v>
      </c>
      <c r="AO77" s="90">
        <f t="shared" si="92"/>
        <v>12281.441996486305</v>
      </c>
      <c r="AP77" s="97">
        <f t="shared" si="93"/>
        <v>-897</v>
      </c>
      <c r="AQ77" s="165"/>
      <c r="AR77" s="164"/>
    </row>
    <row r="78" spans="1:44" s="3" customFormat="1" ht="12.75" hidden="1" customHeight="1" outlineLevel="2" x14ac:dyDescent="0.2">
      <c r="A78" s="10">
        <v>3050</v>
      </c>
      <c r="B78" s="11" t="s">
        <v>110</v>
      </c>
      <c r="C78" s="12">
        <v>80963</v>
      </c>
      <c r="D78" s="13" t="s">
        <v>23</v>
      </c>
      <c r="E78" s="14" t="s">
        <v>114</v>
      </c>
      <c r="F78" s="15" t="s">
        <v>115</v>
      </c>
      <c r="G78" s="42">
        <v>47984</v>
      </c>
      <c r="H78" s="43">
        <f t="shared" si="74"/>
        <v>3074566.7538177827</v>
      </c>
      <c r="I78" s="43">
        <v>2607977.3310220027</v>
      </c>
      <c r="J78" s="43">
        <v>466589.42279578024</v>
      </c>
      <c r="K78" s="44">
        <f t="shared" si="75"/>
        <v>54.350978055643601</v>
      </c>
      <c r="L78" s="44">
        <f t="shared" si="76"/>
        <v>9.7238542596653108</v>
      </c>
      <c r="M78" s="44">
        <f t="shared" si="77"/>
        <v>64.07483231530891</v>
      </c>
      <c r="N78" s="44">
        <v>73.411228596404243</v>
      </c>
      <c r="O78" s="43">
        <v>39043443.482152797</v>
      </c>
      <c r="P78" s="43">
        <v>535734</v>
      </c>
      <c r="Q78" s="44">
        <f t="shared" si="78"/>
        <v>72.878412574435814</v>
      </c>
      <c r="R78" s="45">
        <v>2</v>
      </c>
      <c r="S78" s="46">
        <v>11</v>
      </c>
      <c r="T78" s="47">
        <f t="shared" si="79"/>
        <v>0.9927420364410775</v>
      </c>
      <c r="U78" s="44">
        <f t="shared" si="80"/>
        <v>72.878412574435814</v>
      </c>
      <c r="V78" s="43">
        <f t="shared" si="81"/>
        <v>3496997.7489717281</v>
      </c>
      <c r="W78" s="48">
        <f t="shared" si="82"/>
        <v>422430.99515394541</v>
      </c>
      <c r="X78" s="42">
        <v>44697</v>
      </c>
      <c r="Y78" s="43">
        <f t="shared" si="83"/>
        <v>2880259.5326198167</v>
      </c>
      <c r="Z78" s="43">
        <v>2450300.541925332</v>
      </c>
      <c r="AA78" s="43">
        <v>429958.99069448462</v>
      </c>
      <c r="AB78" s="44">
        <f t="shared" si="84"/>
        <v>54.82024614460326</v>
      </c>
      <c r="AC78" s="44">
        <f t="shared" si="85"/>
        <v>9.6194149650867988</v>
      </c>
      <c r="AD78" s="44">
        <f t="shared" si="86"/>
        <v>64.439661109690064</v>
      </c>
      <c r="AE78" s="44">
        <v>68.624346516972636</v>
      </c>
      <c r="AF78" s="43">
        <v>33935775.762588546</v>
      </c>
      <c r="AG78" s="43">
        <v>492303</v>
      </c>
      <c r="AH78" s="44">
        <f t="shared" si="87"/>
        <v>68.932701532569467</v>
      </c>
      <c r="AI78" s="45">
        <v>3</v>
      </c>
      <c r="AJ78" s="46">
        <v>11</v>
      </c>
      <c r="AK78" s="47">
        <f t="shared" si="88"/>
        <v>1</v>
      </c>
      <c r="AL78" s="44">
        <f t="shared" si="89"/>
        <v>68.624346516972636</v>
      </c>
      <c r="AM78" s="43">
        <f t="shared" si="90"/>
        <v>3067302.4162691259</v>
      </c>
      <c r="AN78" s="48">
        <f t="shared" si="91"/>
        <v>204046.78216288274</v>
      </c>
      <c r="AO78" s="90">
        <f t="shared" si="92"/>
        <v>218384.21299106267</v>
      </c>
      <c r="AP78" s="97">
        <f t="shared" si="93"/>
        <v>3287</v>
      </c>
      <c r="AQ78" s="165"/>
      <c r="AR78" s="164"/>
    </row>
    <row r="79" spans="1:44" s="3" customFormat="1" ht="12.75" hidden="1" customHeight="1" outlineLevel="2" x14ac:dyDescent="0.2">
      <c r="A79" s="10">
        <v>3050</v>
      </c>
      <c r="B79" s="11" t="s">
        <v>147</v>
      </c>
      <c r="C79" s="12">
        <v>80178</v>
      </c>
      <c r="D79" s="13" t="s">
        <v>23</v>
      </c>
      <c r="E79" s="14" t="s">
        <v>623</v>
      </c>
      <c r="F79" s="15" t="s">
        <v>116</v>
      </c>
      <c r="G79" s="42">
        <v>2194</v>
      </c>
      <c r="H79" s="43">
        <f t="shared" si="74"/>
        <v>3162821.67</v>
      </c>
      <c r="I79" s="43">
        <v>3162821.67</v>
      </c>
      <c r="J79" s="43">
        <v>0</v>
      </c>
      <c r="K79" s="44">
        <f t="shared" si="75"/>
        <v>1441.5777894257064</v>
      </c>
      <c r="L79" s="44">
        <f t="shared" si="76"/>
        <v>0</v>
      </c>
      <c r="M79" s="44">
        <f t="shared" si="77"/>
        <v>1441.5777894257064</v>
      </c>
      <c r="N79" s="44">
        <v>1218.5514534778913</v>
      </c>
      <c r="O79" s="43">
        <v>33996853.950000003</v>
      </c>
      <c r="P79" s="43">
        <v>27892</v>
      </c>
      <c r="Q79" s="44">
        <f t="shared" si="78"/>
        <v>1218.8747293130648</v>
      </c>
      <c r="R79" s="45">
        <v>12</v>
      </c>
      <c r="S79" s="46">
        <v>12</v>
      </c>
      <c r="T79" s="47">
        <f t="shared" si="79"/>
        <v>1</v>
      </c>
      <c r="U79" s="44">
        <f t="shared" si="80"/>
        <v>1218.5514534778913</v>
      </c>
      <c r="V79" s="43">
        <f t="shared" si="81"/>
        <v>2673501.8889304935</v>
      </c>
      <c r="W79" s="48">
        <f t="shared" si="82"/>
        <v>-489319.78106950643</v>
      </c>
      <c r="X79" s="42">
        <v>1587</v>
      </c>
      <c r="Y79" s="43">
        <f t="shared" si="83"/>
        <v>2957026.72</v>
      </c>
      <c r="Z79" s="43">
        <v>2957026.72</v>
      </c>
      <c r="AA79" s="43">
        <v>0</v>
      </c>
      <c r="AB79" s="44">
        <f t="shared" si="84"/>
        <v>1863.280856962823</v>
      </c>
      <c r="AC79" s="44">
        <f t="shared" si="85"/>
        <v>0</v>
      </c>
      <c r="AD79" s="44">
        <f t="shared" si="86"/>
        <v>1863.280856962823</v>
      </c>
      <c r="AE79" s="44">
        <v>1301.648449816727</v>
      </c>
      <c r="AF79" s="43">
        <v>31066320.969999999</v>
      </c>
      <c r="AG79" s="43">
        <v>23460</v>
      </c>
      <c r="AH79" s="44">
        <f t="shared" si="87"/>
        <v>1324.2251052855925</v>
      </c>
      <c r="AI79" s="45">
        <v>12</v>
      </c>
      <c r="AJ79" s="46">
        <v>12</v>
      </c>
      <c r="AK79" s="47">
        <f t="shared" si="88"/>
        <v>1</v>
      </c>
      <c r="AL79" s="44">
        <f t="shared" si="89"/>
        <v>1301.648449816727</v>
      </c>
      <c r="AM79" s="43">
        <f t="shared" si="90"/>
        <v>2065716.0898591457</v>
      </c>
      <c r="AN79" s="48">
        <f t="shared" si="91"/>
        <v>-972338.86924456852</v>
      </c>
      <c r="AO79" s="90">
        <f t="shared" si="92"/>
        <v>483019.08817506209</v>
      </c>
      <c r="AP79" s="97">
        <f t="shared" si="93"/>
        <v>607</v>
      </c>
      <c r="AQ79" s="165"/>
      <c r="AR79" s="164"/>
    </row>
    <row r="80" spans="1:44" s="3" customFormat="1" ht="12.75" hidden="1" customHeight="1" outlineLevel="2" x14ac:dyDescent="0.2">
      <c r="A80" s="10">
        <v>3050</v>
      </c>
      <c r="B80" s="11" t="s">
        <v>147</v>
      </c>
      <c r="C80" s="12">
        <v>80179</v>
      </c>
      <c r="D80" s="13" t="s">
        <v>23</v>
      </c>
      <c r="E80" s="14" t="s">
        <v>624</v>
      </c>
      <c r="F80" s="15" t="s">
        <v>116</v>
      </c>
      <c r="G80" s="42">
        <v>340</v>
      </c>
      <c r="H80" s="43">
        <f t="shared" si="74"/>
        <v>2912687.9899999998</v>
      </c>
      <c r="I80" s="43">
        <v>2912687.9899999998</v>
      </c>
      <c r="J80" s="43">
        <v>0</v>
      </c>
      <c r="K80" s="44">
        <f t="shared" si="75"/>
        <v>8566.7293823529399</v>
      </c>
      <c r="L80" s="44">
        <f t="shared" si="76"/>
        <v>0</v>
      </c>
      <c r="M80" s="44">
        <f t="shared" si="77"/>
        <v>8566.7293823529399</v>
      </c>
      <c r="N80" s="44">
        <v>7313.3071498538338</v>
      </c>
      <c r="O80" s="43">
        <v>38690757.539999999</v>
      </c>
      <c r="P80" s="43">
        <v>5311</v>
      </c>
      <c r="Q80" s="44">
        <f t="shared" si="78"/>
        <v>7285.0230728676333</v>
      </c>
      <c r="R80" s="45">
        <v>11</v>
      </c>
      <c r="S80" s="46">
        <v>12</v>
      </c>
      <c r="T80" s="47">
        <f t="shared" si="79"/>
        <v>0.99613251892657539</v>
      </c>
      <c r="U80" s="44">
        <f t="shared" si="80"/>
        <v>7285.0230728676333</v>
      </c>
      <c r="V80" s="43">
        <f t="shared" si="81"/>
        <v>2476907.8447749955</v>
      </c>
      <c r="W80" s="48">
        <f t="shared" si="82"/>
        <v>-435780.14522500429</v>
      </c>
      <c r="X80" s="42">
        <v>304</v>
      </c>
      <c r="Y80" s="43">
        <f t="shared" si="83"/>
        <v>2687692.82</v>
      </c>
      <c r="Z80" s="43">
        <v>2687692.82</v>
      </c>
      <c r="AA80" s="43">
        <v>0</v>
      </c>
      <c r="AB80" s="44">
        <f t="shared" si="84"/>
        <v>8841.0948026315782</v>
      </c>
      <c r="AC80" s="44">
        <f t="shared" si="85"/>
        <v>0</v>
      </c>
      <c r="AD80" s="44">
        <f t="shared" si="86"/>
        <v>8841.0948026315782</v>
      </c>
      <c r="AE80" s="44">
        <v>7694.2996753518491</v>
      </c>
      <c r="AF80" s="43">
        <v>35328184.469999999</v>
      </c>
      <c r="AG80" s="43">
        <v>4721</v>
      </c>
      <c r="AH80" s="44">
        <f t="shared" si="87"/>
        <v>7483.1994217326837</v>
      </c>
      <c r="AI80" s="45">
        <v>12</v>
      </c>
      <c r="AJ80" s="46">
        <v>12</v>
      </c>
      <c r="AK80" s="47">
        <f t="shared" si="88"/>
        <v>0.97256407177700521</v>
      </c>
      <c r="AL80" s="44">
        <f t="shared" si="89"/>
        <v>7483.1994217326837</v>
      </c>
      <c r="AM80" s="43">
        <f t="shared" si="90"/>
        <v>2274892.6242067358</v>
      </c>
      <c r="AN80" s="48">
        <f t="shared" si="91"/>
        <v>-450327.48631992447</v>
      </c>
      <c r="AO80" s="90">
        <f t="shared" si="92"/>
        <v>14547.341094920179</v>
      </c>
      <c r="AP80" s="97">
        <f t="shared" si="93"/>
        <v>36</v>
      </c>
      <c r="AQ80" s="165"/>
      <c r="AR80" s="164"/>
    </row>
    <row r="81" spans="1:44" s="3" customFormat="1" ht="12.75" hidden="1" customHeight="1" outlineLevel="2" x14ac:dyDescent="0.2">
      <c r="A81" s="10">
        <v>3050</v>
      </c>
      <c r="B81" s="11" t="s">
        <v>147</v>
      </c>
      <c r="C81" s="12">
        <v>79441</v>
      </c>
      <c r="D81" s="13" t="s">
        <v>23</v>
      </c>
      <c r="E81" s="14" t="s">
        <v>185</v>
      </c>
      <c r="F81" s="15" t="s">
        <v>168</v>
      </c>
      <c r="G81" s="42">
        <v>5872</v>
      </c>
      <c r="H81" s="43">
        <f t="shared" si="74"/>
        <v>794630.89999999991</v>
      </c>
      <c r="I81" s="43">
        <v>794630.89999999991</v>
      </c>
      <c r="J81" s="43">
        <v>0</v>
      </c>
      <c r="K81" s="44">
        <f t="shared" si="75"/>
        <v>135.32542574931878</v>
      </c>
      <c r="L81" s="44">
        <f t="shared" si="76"/>
        <v>0</v>
      </c>
      <c r="M81" s="44">
        <f t="shared" si="77"/>
        <v>135.32542574931878</v>
      </c>
      <c r="N81" s="44">
        <v>111.63364729297822</v>
      </c>
      <c r="O81" s="43">
        <v>4294781.16</v>
      </c>
      <c r="P81" s="43">
        <v>39112</v>
      </c>
      <c r="Q81" s="44">
        <f t="shared" si="78"/>
        <v>109.80724994886481</v>
      </c>
      <c r="R81" s="45">
        <v>11</v>
      </c>
      <c r="S81" s="46">
        <v>12</v>
      </c>
      <c r="T81" s="47">
        <f t="shared" si="79"/>
        <v>0.98363936511614547</v>
      </c>
      <c r="U81" s="44">
        <f t="shared" si="80"/>
        <v>109.80724994886481</v>
      </c>
      <c r="V81" s="43">
        <f t="shared" si="81"/>
        <v>644788.17169973417</v>
      </c>
      <c r="W81" s="48">
        <f t="shared" si="82"/>
        <v>-149842.72830026574</v>
      </c>
      <c r="X81" s="42">
        <v>5398</v>
      </c>
      <c r="Y81" s="43">
        <f t="shared" si="83"/>
        <v>731102.95</v>
      </c>
      <c r="Z81" s="43">
        <v>731102.95</v>
      </c>
      <c r="AA81" s="43">
        <v>0</v>
      </c>
      <c r="AB81" s="44">
        <f t="shared" si="84"/>
        <v>135.43959799925898</v>
      </c>
      <c r="AC81" s="44">
        <f t="shared" si="85"/>
        <v>0</v>
      </c>
      <c r="AD81" s="44">
        <f t="shared" si="86"/>
        <v>135.43959799925898</v>
      </c>
      <c r="AE81" s="44">
        <v>115.67803573726381</v>
      </c>
      <c r="AF81" s="43">
        <v>4011276.6800000006</v>
      </c>
      <c r="AG81" s="43">
        <v>35689</v>
      </c>
      <c r="AH81" s="44">
        <f t="shared" si="87"/>
        <v>112.39532292863349</v>
      </c>
      <c r="AI81" s="45">
        <v>11</v>
      </c>
      <c r="AJ81" s="46">
        <v>12</v>
      </c>
      <c r="AK81" s="47">
        <f t="shared" si="88"/>
        <v>0.97162198694239366</v>
      </c>
      <c r="AL81" s="44">
        <f t="shared" si="89"/>
        <v>112.39532292863349</v>
      </c>
      <c r="AM81" s="43">
        <f t="shared" si="90"/>
        <v>606709.95316876355</v>
      </c>
      <c r="AN81" s="48">
        <f t="shared" si="91"/>
        <v>-135701.45108862154</v>
      </c>
      <c r="AO81" s="90">
        <f t="shared" si="92"/>
        <v>-14141.277211644192</v>
      </c>
      <c r="AP81" s="97">
        <f t="shared" si="93"/>
        <v>474</v>
      </c>
      <c r="AQ81" s="165"/>
      <c r="AR81" s="164"/>
    </row>
    <row r="82" spans="1:44" s="3" customFormat="1" ht="12.75" hidden="1" customHeight="1" outlineLevel="2" x14ac:dyDescent="0.2">
      <c r="A82" s="10">
        <v>3050</v>
      </c>
      <c r="B82" s="11" t="s">
        <v>147</v>
      </c>
      <c r="C82" s="12">
        <v>80969</v>
      </c>
      <c r="D82" s="13" t="s">
        <v>23</v>
      </c>
      <c r="E82" s="14" t="s">
        <v>658</v>
      </c>
      <c r="F82" s="15" t="s">
        <v>659</v>
      </c>
      <c r="G82" s="42">
        <v>32795</v>
      </c>
      <c r="H82" s="43">
        <f t="shared" si="74"/>
        <v>483266.83461267233</v>
      </c>
      <c r="I82" s="43">
        <v>405977.67855330184</v>
      </c>
      <c r="J82" s="43">
        <v>77289.156059370507</v>
      </c>
      <c r="K82" s="44">
        <f t="shared" si="75"/>
        <v>12.379255330181486</v>
      </c>
      <c r="L82" s="44">
        <f t="shared" si="76"/>
        <v>2.3567359676588051</v>
      </c>
      <c r="M82" s="44">
        <f t="shared" si="77"/>
        <v>14.735991297840291</v>
      </c>
      <c r="N82" s="44">
        <v>12.509629498781461</v>
      </c>
      <c r="O82" s="43">
        <v>2650193.4912909633</v>
      </c>
      <c r="P82" s="43">
        <v>241237</v>
      </c>
      <c r="Q82" s="44">
        <f t="shared" si="78"/>
        <v>10.985849978614239</v>
      </c>
      <c r="R82" s="45">
        <v>8</v>
      </c>
      <c r="S82" s="46">
        <v>12</v>
      </c>
      <c r="T82" s="47">
        <f t="shared" si="79"/>
        <v>0.87819147479022852</v>
      </c>
      <c r="U82" s="44">
        <f t="shared" si="80"/>
        <v>10.985849978614239</v>
      </c>
      <c r="V82" s="43">
        <f t="shared" si="81"/>
        <v>360280.95004865393</v>
      </c>
      <c r="W82" s="48">
        <f t="shared" si="82"/>
        <v>-122985.8845640184</v>
      </c>
      <c r="X82" s="42">
        <v>28347</v>
      </c>
      <c r="Y82" s="43">
        <f t="shared" si="83"/>
        <v>424027.91472917912</v>
      </c>
      <c r="Z82" s="43">
        <v>341880.71551426966</v>
      </c>
      <c r="AA82" s="43">
        <v>82147.199214909429</v>
      </c>
      <c r="AB82" s="44">
        <f t="shared" si="84"/>
        <v>12.060560747672405</v>
      </c>
      <c r="AC82" s="44">
        <f t="shared" si="85"/>
        <v>2.8979150955977504</v>
      </c>
      <c r="AD82" s="44">
        <f t="shared" si="86"/>
        <v>14.958475843270156</v>
      </c>
      <c r="AE82" s="44">
        <v>12.534978817918917</v>
      </c>
      <c r="AF82" s="43">
        <v>2136764.7819740344</v>
      </c>
      <c r="AG82" s="43">
        <v>190474</v>
      </c>
      <c r="AH82" s="44">
        <f t="shared" si="87"/>
        <v>11.218144114020992</v>
      </c>
      <c r="AI82" s="45">
        <v>8</v>
      </c>
      <c r="AJ82" s="46">
        <v>12</v>
      </c>
      <c r="AK82" s="47">
        <f t="shared" si="88"/>
        <v>0.89494719352732433</v>
      </c>
      <c r="AL82" s="44">
        <f t="shared" si="89"/>
        <v>11.218144114020992</v>
      </c>
      <c r="AM82" s="43">
        <f t="shared" si="90"/>
        <v>318000.73120015307</v>
      </c>
      <c r="AN82" s="48">
        <f t="shared" si="91"/>
        <v>-115666.01839530114</v>
      </c>
      <c r="AO82" s="90">
        <f t="shared" si="92"/>
        <v>-7319.8661687172571</v>
      </c>
      <c r="AP82" s="97">
        <f t="shared" si="93"/>
        <v>4448</v>
      </c>
      <c r="AQ82" s="165"/>
      <c r="AR82" s="164"/>
    </row>
    <row r="83" spans="1:44" s="3" customFormat="1" ht="12.75" hidden="1" customHeight="1" outlineLevel="2" x14ac:dyDescent="0.2">
      <c r="A83" s="10">
        <v>3050</v>
      </c>
      <c r="B83" s="11" t="s">
        <v>147</v>
      </c>
      <c r="C83" s="12">
        <v>80943</v>
      </c>
      <c r="D83" s="13" t="s">
        <v>23</v>
      </c>
      <c r="E83" s="14" t="s">
        <v>157</v>
      </c>
      <c r="F83" s="15" t="s">
        <v>111</v>
      </c>
      <c r="G83" s="42">
        <v>409</v>
      </c>
      <c r="H83" s="43">
        <f t="shared" si="74"/>
        <v>293065.56999999995</v>
      </c>
      <c r="I83" s="43">
        <v>293065.56999999995</v>
      </c>
      <c r="J83" s="43">
        <v>0</v>
      </c>
      <c r="K83" s="44">
        <f t="shared" si="75"/>
        <v>716.54173594132021</v>
      </c>
      <c r="L83" s="44">
        <f t="shared" si="76"/>
        <v>0</v>
      </c>
      <c r="M83" s="44">
        <f t="shared" si="77"/>
        <v>716.54173594132021</v>
      </c>
      <c r="N83" s="44">
        <v>538.38716623471555</v>
      </c>
      <c r="O83" s="43">
        <v>3947388.68</v>
      </c>
      <c r="P83" s="43">
        <v>7108</v>
      </c>
      <c r="Q83" s="44">
        <f t="shared" si="78"/>
        <v>555.34449634214968</v>
      </c>
      <c r="R83" s="45">
        <v>11</v>
      </c>
      <c r="S83" s="46">
        <v>12</v>
      </c>
      <c r="T83" s="47">
        <f t="shared" si="79"/>
        <v>1</v>
      </c>
      <c r="U83" s="44">
        <f t="shared" si="80"/>
        <v>538.38716623471555</v>
      </c>
      <c r="V83" s="43">
        <f t="shared" si="81"/>
        <v>220200.35098999867</v>
      </c>
      <c r="W83" s="48">
        <f t="shared" si="82"/>
        <v>-72865.219010001281</v>
      </c>
      <c r="X83" s="42">
        <v>376</v>
      </c>
      <c r="Y83" s="43">
        <f t="shared" si="83"/>
        <v>266741.69999999995</v>
      </c>
      <c r="Z83" s="43">
        <v>266741.69999999995</v>
      </c>
      <c r="AA83" s="43">
        <v>0</v>
      </c>
      <c r="AB83" s="44">
        <f t="shared" si="84"/>
        <v>709.41941489361693</v>
      </c>
      <c r="AC83" s="44">
        <f t="shared" si="85"/>
        <v>0</v>
      </c>
      <c r="AD83" s="44">
        <f t="shared" si="86"/>
        <v>709.41941489361693</v>
      </c>
      <c r="AE83" s="44">
        <v>522.75488134609066</v>
      </c>
      <c r="AF83" s="43">
        <v>3629071.2799999993</v>
      </c>
      <c r="AG83" s="43">
        <v>6570</v>
      </c>
      <c r="AH83" s="44">
        <f t="shared" si="87"/>
        <v>552.3700578386605</v>
      </c>
      <c r="AI83" s="45">
        <v>11</v>
      </c>
      <c r="AJ83" s="46">
        <v>12</v>
      </c>
      <c r="AK83" s="47">
        <f t="shared" si="88"/>
        <v>1</v>
      </c>
      <c r="AL83" s="44">
        <f t="shared" si="89"/>
        <v>522.75488134609066</v>
      </c>
      <c r="AM83" s="43">
        <f t="shared" si="90"/>
        <v>196555.83538613009</v>
      </c>
      <c r="AN83" s="48">
        <f t="shared" si="91"/>
        <v>-76566.397760585314</v>
      </c>
      <c r="AO83" s="90">
        <f t="shared" si="92"/>
        <v>3701.178750584033</v>
      </c>
      <c r="AP83" s="97">
        <f t="shared" si="93"/>
        <v>33</v>
      </c>
      <c r="AQ83" s="165"/>
      <c r="AR83" s="164"/>
    </row>
    <row r="84" spans="1:44" s="3" customFormat="1" ht="12.75" hidden="1" customHeight="1" outlineLevel="2" x14ac:dyDescent="0.2">
      <c r="A84" s="10">
        <v>3050</v>
      </c>
      <c r="B84" s="11" t="s">
        <v>147</v>
      </c>
      <c r="C84" s="12">
        <v>80967</v>
      </c>
      <c r="D84" s="13" t="s">
        <v>23</v>
      </c>
      <c r="E84" s="14" t="s">
        <v>626</v>
      </c>
      <c r="F84" s="15" t="s">
        <v>172</v>
      </c>
      <c r="G84" s="42">
        <v>2933</v>
      </c>
      <c r="H84" s="43">
        <f t="shared" si="74"/>
        <v>223924.13536525832</v>
      </c>
      <c r="I84" s="43">
        <v>176332.91573370542</v>
      </c>
      <c r="J84" s="43">
        <v>47591.219631552915</v>
      </c>
      <c r="K84" s="44">
        <f t="shared" si="75"/>
        <v>60.120325855337683</v>
      </c>
      <c r="L84" s="44">
        <f t="shared" si="76"/>
        <v>16.226123297495025</v>
      </c>
      <c r="M84" s="44">
        <f t="shared" si="77"/>
        <v>76.346449152832704</v>
      </c>
      <c r="N84" s="44">
        <v>64.589622750337213</v>
      </c>
      <c r="O84" s="43">
        <v>4392590.0586680146</v>
      </c>
      <c r="P84" s="43">
        <v>69104</v>
      </c>
      <c r="Q84" s="44">
        <f t="shared" si="78"/>
        <v>63.56491749635353</v>
      </c>
      <c r="R84" s="45">
        <v>9</v>
      </c>
      <c r="S84" s="46">
        <v>12</v>
      </c>
      <c r="T84" s="47">
        <f t="shared" si="79"/>
        <v>0.98413514105904365</v>
      </c>
      <c r="U84" s="44">
        <f t="shared" si="80"/>
        <v>63.56491749635353</v>
      </c>
      <c r="V84" s="43">
        <f t="shared" si="81"/>
        <v>186435.90301680489</v>
      </c>
      <c r="W84" s="48">
        <f t="shared" si="82"/>
        <v>-37488.232348453428</v>
      </c>
      <c r="X84" s="42">
        <v>2870</v>
      </c>
      <c r="Y84" s="43">
        <f t="shared" si="83"/>
        <v>260230.2889349545</v>
      </c>
      <c r="Z84" s="43">
        <v>216482.66270233467</v>
      </c>
      <c r="AA84" s="43">
        <v>43747.626232619834</v>
      </c>
      <c r="AB84" s="44">
        <f t="shared" si="84"/>
        <v>75.429499199419737</v>
      </c>
      <c r="AC84" s="44">
        <f t="shared" si="85"/>
        <v>15.243075342376249</v>
      </c>
      <c r="AD84" s="44">
        <f t="shared" si="86"/>
        <v>90.672574541795996</v>
      </c>
      <c r="AE84" s="44">
        <v>58.240750314741121</v>
      </c>
      <c r="AF84" s="43">
        <v>3772351.9743920285</v>
      </c>
      <c r="AG84" s="43">
        <v>65879</v>
      </c>
      <c r="AH84" s="44">
        <f t="shared" si="87"/>
        <v>57.261828115059863</v>
      </c>
      <c r="AI84" s="45">
        <v>11</v>
      </c>
      <c r="AJ84" s="46">
        <v>12</v>
      </c>
      <c r="AK84" s="47">
        <f t="shared" si="88"/>
        <v>0.9831917996524594</v>
      </c>
      <c r="AL84" s="44">
        <f t="shared" si="89"/>
        <v>57.261828115059863</v>
      </c>
      <c r="AM84" s="43">
        <f t="shared" si="90"/>
        <v>164341.44669022181</v>
      </c>
      <c r="AN84" s="48">
        <f t="shared" si="91"/>
        <v>-104606.00972152659</v>
      </c>
      <c r="AO84" s="90">
        <f t="shared" si="92"/>
        <v>67117.777373073157</v>
      </c>
      <c r="AP84" s="97">
        <f t="shared" si="93"/>
        <v>63</v>
      </c>
      <c r="AQ84" s="165"/>
      <c r="AR84" s="164"/>
    </row>
    <row r="85" spans="1:44" s="3" customFormat="1" ht="12.75" hidden="1" customHeight="1" outlineLevel="2" x14ac:dyDescent="0.2">
      <c r="A85" s="10">
        <v>3050</v>
      </c>
      <c r="B85" s="11" t="s">
        <v>147</v>
      </c>
      <c r="C85" s="12">
        <v>80945</v>
      </c>
      <c r="D85" s="13" t="s">
        <v>23</v>
      </c>
      <c r="E85" s="14" t="s">
        <v>175</v>
      </c>
      <c r="F85" s="15" t="s">
        <v>111</v>
      </c>
      <c r="G85" s="42">
        <v>60</v>
      </c>
      <c r="H85" s="43">
        <f t="shared" si="74"/>
        <v>138058.51</v>
      </c>
      <c r="I85" s="43">
        <v>138058.51</v>
      </c>
      <c r="J85" s="43">
        <v>0</v>
      </c>
      <c r="K85" s="44">
        <f t="shared" si="75"/>
        <v>2300.9751666666666</v>
      </c>
      <c r="L85" s="44">
        <f t="shared" si="76"/>
        <v>0</v>
      </c>
      <c r="M85" s="44">
        <f t="shared" si="77"/>
        <v>2300.9751666666666</v>
      </c>
      <c r="N85" s="44">
        <v>1771.7165122126437</v>
      </c>
      <c r="O85" s="43">
        <v>1649400.04</v>
      </c>
      <c r="P85" s="43">
        <v>887</v>
      </c>
      <c r="Q85" s="44">
        <f t="shared" si="78"/>
        <v>1859.5265388951523</v>
      </c>
      <c r="R85" s="45">
        <v>11</v>
      </c>
      <c r="S85" s="46">
        <v>12</v>
      </c>
      <c r="T85" s="47">
        <f t="shared" si="79"/>
        <v>1</v>
      </c>
      <c r="U85" s="44">
        <f t="shared" si="80"/>
        <v>1771.7165122126437</v>
      </c>
      <c r="V85" s="43">
        <f t="shared" si="81"/>
        <v>106302.99073275863</v>
      </c>
      <c r="W85" s="48">
        <f t="shared" si="82"/>
        <v>-31755.519267241383</v>
      </c>
      <c r="X85" s="42">
        <v>49</v>
      </c>
      <c r="Y85" s="43">
        <f t="shared" si="83"/>
        <v>137133.50999999998</v>
      </c>
      <c r="Z85" s="43">
        <v>137133.50999999998</v>
      </c>
      <c r="AA85" s="43">
        <v>0</v>
      </c>
      <c r="AB85" s="44">
        <f t="shared" si="84"/>
        <v>2798.6430612244894</v>
      </c>
      <c r="AC85" s="44">
        <f t="shared" si="85"/>
        <v>0</v>
      </c>
      <c r="AD85" s="44">
        <f t="shared" si="86"/>
        <v>2798.6430612244894</v>
      </c>
      <c r="AE85" s="44">
        <v>1843.3840298507466</v>
      </c>
      <c r="AF85" s="43">
        <v>1562155.1</v>
      </c>
      <c r="AG85" s="43">
        <v>813</v>
      </c>
      <c r="AH85" s="44">
        <f t="shared" si="87"/>
        <v>1921.469987699877</v>
      </c>
      <c r="AI85" s="45">
        <v>12</v>
      </c>
      <c r="AJ85" s="46">
        <v>12</v>
      </c>
      <c r="AK85" s="47">
        <f t="shared" si="88"/>
        <v>1</v>
      </c>
      <c r="AL85" s="44">
        <f t="shared" si="89"/>
        <v>1843.3840298507466</v>
      </c>
      <c r="AM85" s="43">
        <f t="shared" si="90"/>
        <v>90325.81746268658</v>
      </c>
      <c r="AN85" s="48">
        <f t="shared" si="91"/>
        <v>-51062.937313432805</v>
      </c>
      <c r="AO85" s="90">
        <f t="shared" si="92"/>
        <v>19307.418046191422</v>
      </c>
      <c r="AP85" s="97">
        <f t="shared" si="93"/>
        <v>11</v>
      </c>
      <c r="AQ85" s="165"/>
      <c r="AR85" s="164"/>
    </row>
    <row r="86" spans="1:44" s="3" customFormat="1" ht="12.75" hidden="1" customHeight="1" outlineLevel="2" x14ac:dyDescent="0.2">
      <c r="A86" s="10">
        <v>3050</v>
      </c>
      <c r="B86" s="11" t="s">
        <v>147</v>
      </c>
      <c r="C86" s="12">
        <v>80971</v>
      </c>
      <c r="D86" s="13" t="s">
        <v>23</v>
      </c>
      <c r="E86" s="14" t="s">
        <v>170</v>
      </c>
      <c r="F86" s="15" t="s">
        <v>111</v>
      </c>
      <c r="G86" s="42">
        <v>401</v>
      </c>
      <c r="H86" s="43">
        <f t="shared" si="74"/>
        <v>872233.40999999992</v>
      </c>
      <c r="I86" s="43">
        <v>872233.40999999992</v>
      </c>
      <c r="J86" s="43">
        <v>0</v>
      </c>
      <c r="K86" s="44">
        <f t="shared" si="75"/>
        <v>2175.1456608478802</v>
      </c>
      <c r="L86" s="44">
        <f t="shared" si="76"/>
        <v>0</v>
      </c>
      <c r="M86" s="44">
        <f t="shared" si="77"/>
        <v>2175.1456608478802</v>
      </c>
      <c r="N86" s="44">
        <v>2181.3658947284021</v>
      </c>
      <c r="O86" s="43">
        <v>15462785.759999998</v>
      </c>
      <c r="P86" s="43">
        <v>7322</v>
      </c>
      <c r="Q86" s="44">
        <f t="shared" si="78"/>
        <v>2111.8254247473365</v>
      </c>
      <c r="R86" s="45">
        <v>6</v>
      </c>
      <c r="S86" s="46">
        <v>12</v>
      </c>
      <c r="T86" s="47">
        <f t="shared" si="79"/>
        <v>0.96812067606396501</v>
      </c>
      <c r="U86" s="44">
        <f t="shared" si="80"/>
        <v>2111.8254247473365</v>
      </c>
      <c r="V86" s="43">
        <f t="shared" si="81"/>
        <v>846841.99532368197</v>
      </c>
      <c r="W86" s="48">
        <f t="shared" si="82"/>
        <v>-25391.414676317945</v>
      </c>
      <c r="X86" s="42">
        <v>378</v>
      </c>
      <c r="Y86" s="43">
        <f t="shared" si="83"/>
        <v>816880.96</v>
      </c>
      <c r="Z86" s="43">
        <v>816880.96</v>
      </c>
      <c r="AA86" s="43">
        <v>0</v>
      </c>
      <c r="AB86" s="44">
        <f t="shared" si="84"/>
        <v>2161.0607407407406</v>
      </c>
      <c r="AC86" s="44">
        <f t="shared" si="85"/>
        <v>0</v>
      </c>
      <c r="AD86" s="44">
        <f t="shared" si="86"/>
        <v>2161.0607407407406</v>
      </c>
      <c r="AE86" s="44">
        <v>2161.8849950944323</v>
      </c>
      <c r="AF86" s="43">
        <v>14189460.729999999</v>
      </c>
      <c r="AG86" s="43">
        <v>6664</v>
      </c>
      <c r="AH86" s="44">
        <f t="shared" si="87"/>
        <v>2129.2708178271305</v>
      </c>
      <c r="AI86" s="45">
        <v>6</v>
      </c>
      <c r="AJ86" s="46">
        <v>12</v>
      </c>
      <c r="AK86" s="47">
        <f t="shared" si="88"/>
        <v>0.98491400914419258</v>
      </c>
      <c r="AL86" s="44">
        <f t="shared" si="89"/>
        <v>2129.2708178271305</v>
      </c>
      <c r="AM86" s="43">
        <f t="shared" si="90"/>
        <v>804864.36913865537</v>
      </c>
      <c r="AN86" s="48">
        <f t="shared" si="91"/>
        <v>-13109.00821237592</v>
      </c>
      <c r="AO86" s="90">
        <f t="shared" si="92"/>
        <v>-12282.406463942025</v>
      </c>
      <c r="AP86" s="97">
        <f t="shared" si="93"/>
        <v>23</v>
      </c>
      <c r="AQ86" s="165"/>
      <c r="AR86" s="164"/>
    </row>
    <row r="87" spans="1:44" s="3" customFormat="1" ht="12.75" hidden="1" customHeight="1" outlineLevel="2" x14ac:dyDescent="0.2">
      <c r="A87" s="10">
        <v>3050</v>
      </c>
      <c r="B87" s="11" t="s">
        <v>147</v>
      </c>
      <c r="C87" s="12">
        <v>80144</v>
      </c>
      <c r="D87" s="13" t="s">
        <v>23</v>
      </c>
      <c r="E87" s="14" t="s">
        <v>171</v>
      </c>
      <c r="F87" s="15" t="s">
        <v>108</v>
      </c>
      <c r="G87" s="42">
        <v>9226</v>
      </c>
      <c r="H87" s="43">
        <f t="shared" ref="H87:H118" si="94">I87+J87</f>
        <v>469462.39958895632</v>
      </c>
      <c r="I87" s="43">
        <v>463180.1156934849</v>
      </c>
      <c r="J87" s="43">
        <v>6282.2838954714516</v>
      </c>
      <c r="K87" s="44">
        <f t="shared" ref="K87:K118" si="95">I87/G87</f>
        <v>50.203784488780066</v>
      </c>
      <c r="L87" s="44">
        <f t="shared" ref="L87:L118" si="96">J87/G87</f>
        <v>0.68093257050416778</v>
      </c>
      <c r="M87" s="44">
        <f t="shared" ref="M87:M118" si="97">H87/G87</f>
        <v>50.884717059284235</v>
      </c>
      <c r="N87" s="44">
        <v>49.203430176803209</v>
      </c>
      <c r="O87" s="43">
        <v>5278033.7933165953</v>
      </c>
      <c r="P87" s="43">
        <v>106711</v>
      </c>
      <c r="Q87" s="44">
        <f t="shared" ref="Q87:Q118" si="98">O87/P87</f>
        <v>49.461009580236293</v>
      </c>
      <c r="R87" s="45">
        <v>7</v>
      </c>
      <c r="S87" s="46">
        <v>12</v>
      </c>
      <c r="T87" s="47">
        <f t="shared" ref="T87:T118" si="99">IF(N87=0,1,MIN(Q87/N87,1))</f>
        <v>1</v>
      </c>
      <c r="U87" s="44">
        <f t="shared" ref="U87:U118" si="100">T87*N87</f>
        <v>49.203430176803209</v>
      </c>
      <c r="V87" s="43">
        <f t="shared" ref="V87:V118" si="101">IF(U87&lt;0,0,G87*U87)</f>
        <v>453950.84681118641</v>
      </c>
      <c r="W87" s="48">
        <f t="shared" ref="W87:W118" si="102">IF(G87=0,-H87*12/12,(V87-H87)*12/12)</f>
        <v>-15511.552777769917</v>
      </c>
      <c r="X87" s="42">
        <v>8477</v>
      </c>
      <c r="Y87" s="43">
        <f t="shared" ref="Y87:Y118" si="103">Z87+AA87</f>
        <v>431069.38952641794</v>
      </c>
      <c r="Z87" s="43">
        <v>425137.26025236165</v>
      </c>
      <c r="AA87" s="43">
        <v>5932.1292740562858</v>
      </c>
      <c r="AB87" s="44">
        <f t="shared" ref="AB87:AB118" si="104">Z87/X87</f>
        <v>50.151853279740671</v>
      </c>
      <c r="AC87" s="44">
        <f t="shared" ref="AC87:AC118" si="105">AA87/X87</f>
        <v>0.69979111408001482</v>
      </c>
      <c r="AD87" s="44">
        <f t="shared" ref="AD87:AD118" si="106">Y87/X87</f>
        <v>50.851644393820685</v>
      </c>
      <c r="AE87" s="44">
        <v>51.00205366399635</v>
      </c>
      <c r="AF87" s="43">
        <v>4831887.467940066</v>
      </c>
      <c r="AG87" s="43">
        <v>98693</v>
      </c>
      <c r="AH87" s="44">
        <f t="shared" ref="AH87:AH118" si="107">AF87/AG87</f>
        <v>48.958765747723405</v>
      </c>
      <c r="AI87" s="45">
        <v>6</v>
      </c>
      <c r="AJ87" s="46">
        <v>12</v>
      </c>
      <c r="AK87" s="47">
        <f t="shared" ref="AK87:AK118" si="108">IF(AE87=0,1,MIN(AH87/AE87,1))</f>
        <v>0.95993714430139987</v>
      </c>
      <c r="AL87" s="44">
        <f t="shared" ref="AL87:AL118" si="109">AK87*AE87</f>
        <v>48.958765747723405</v>
      </c>
      <c r="AM87" s="43">
        <f t="shared" ref="AM87:AM118" si="110">IF(AL87&lt;0,0,X87*AL87)</f>
        <v>415023.45724345132</v>
      </c>
      <c r="AN87" s="48">
        <f t="shared" ref="AN87:AN118" si="111">IF(X87=0,-Y87*12/11,(AM87-Y87)*12/11)</f>
        <v>-17504.653399599949</v>
      </c>
      <c r="AO87" s="90">
        <f t="shared" ref="AO87:AO107" si="112">W87-AN87</f>
        <v>1993.1006218300317</v>
      </c>
      <c r="AP87" s="97">
        <f t="shared" ref="AP87:AP107" si="113">G87-X87</f>
        <v>749</v>
      </c>
      <c r="AQ87" s="165"/>
      <c r="AR87" s="164"/>
    </row>
    <row r="88" spans="1:44" s="3" customFormat="1" ht="12.75" hidden="1" customHeight="1" outlineLevel="2" x14ac:dyDescent="0.2">
      <c r="A88" s="10">
        <v>3050</v>
      </c>
      <c r="B88" s="11" t="s">
        <v>147</v>
      </c>
      <c r="C88" s="12">
        <v>80973</v>
      </c>
      <c r="D88" s="13" t="s">
        <v>23</v>
      </c>
      <c r="E88" s="14" t="s">
        <v>627</v>
      </c>
      <c r="F88" s="15" t="s">
        <v>111</v>
      </c>
      <c r="G88" s="42">
        <v>159</v>
      </c>
      <c r="H88" s="43">
        <f t="shared" si="94"/>
        <v>477890.10000000003</v>
      </c>
      <c r="I88" s="43">
        <v>477890.10000000003</v>
      </c>
      <c r="J88" s="43">
        <v>0</v>
      </c>
      <c r="K88" s="44">
        <f t="shared" si="95"/>
        <v>3005.5981132075476</v>
      </c>
      <c r="L88" s="44">
        <f t="shared" si="96"/>
        <v>0</v>
      </c>
      <c r="M88" s="44">
        <f t="shared" si="97"/>
        <v>3005.5981132075476</v>
      </c>
      <c r="N88" s="44">
        <v>2995.1940427916188</v>
      </c>
      <c r="O88" s="43">
        <v>7532395.6799999988</v>
      </c>
      <c r="P88" s="43">
        <v>2539</v>
      </c>
      <c r="Q88" s="44">
        <f t="shared" si="98"/>
        <v>2966.6780937376916</v>
      </c>
      <c r="R88" s="45">
        <v>7</v>
      </c>
      <c r="S88" s="46">
        <v>12</v>
      </c>
      <c r="T88" s="47">
        <f t="shared" si="99"/>
        <v>0.99047943183428966</v>
      </c>
      <c r="U88" s="44">
        <f t="shared" si="100"/>
        <v>2966.6780937376916</v>
      </c>
      <c r="V88" s="43">
        <f t="shared" si="101"/>
        <v>471701.81690429297</v>
      </c>
      <c r="W88" s="48">
        <f t="shared" si="102"/>
        <v>-6188.2830957070692</v>
      </c>
      <c r="X88" s="42">
        <v>150</v>
      </c>
      <c r="Y88" s="43">
        <f t="shared" si="103"/>
        <v>446679.50999999995</v>
      </c>
      <c r="Z88" s="43">
        <v>446679.50999999995</v>
      </c>
      <c r="AA88" s="43">
        <v>0</v>
      </c>
      <c r="AB88" s="44">
        <f t="shared" si="104"/>
        <v>2977.8633999999997</v>
      </c>
      <c r="AC88" s="44">
        <f t="shared" si="105"/>
        <v>0</v>
      </c>
      <c r="AD88" s="44">
        <f t="shared" si="106"/>
        <v>2977.8633999999997</v>
      </c>
      <c r="AE88" s="44">
        <v>2857.6651670979236</v>
      </c>
      <c r="AF88" s="43">
        <v>6862458.7800000003</v>
      </c>
      <c r="AG88" s="43">
        <v>2344</v>
      </c>
      <c r="AH88" s="44">
        <f t="shared" si="107"/>
        <v>2927.6701279863482</v>
      </c>
      <c r="AI88" s="45">
        <v>8</v>
      </c>
      <c r="AJ88" s="46">
        <v>12</v>
      </c>
      <c r="AK88" s="47">
        <f t="shared" si="108"/>
        <v>1</v>
      </c>
      <c r="AL88" s="44">
        <f t="shared" si="109"/>
        <v>2857.6651670979236</v>
      </c>
      <c r="AM88" s="43">
        <f t="shared" si="110"/>
        <v>428649.77506468853</v>
      </c>
      <c r="AN88" s="48">
        <f t="shared" si="111"/>
        <v>-19668.801747612466</v>
      </c>
      <c r="AO88" s="90">
        <f t="shared" si="112"/>
        <v>13480.518651905397</v>
      </c>
      <c r="AP88" s="97">
        <f t="shared" si="113"/>
        <v>9</v>
      </c>
      <c r="AQ88" s="165"/>
      <c r="AR88" s="164"/>
    </row>
    <row r="89" spans="1:44" s="3" customFormat="1" ht="12.75" hidden="1" customHeight="1" outlineLevel="2" x14ac:dyDescent="0.2">
      <c r="A89" s="10">
        <v>3050</v>
      </c>
      <c r="B89" s="11" t="s">
        <v>147</v>
      </c>
      <c r="C89" s="12">
        <v>80623</v>
      </c>
      <c r="D89" s="13" t="s">
        <v>23</v>
      </c>
      <c r="E89" s="14" t="s">
        <v>181</v>
      </c>
      <c r="F89" s="15" t="s">
        <v>125</v>
      </c>
      <c r="G89" s="42">
        <v>884</v>
      </c>
      <c r="H89" s="43">
        <f t="shared" si="94"/>
        <v>303154.65645371232</v>
      </c>
      <c r="I89" s="43">
        <v>292959.42548288085</v>
      </c>
      <c r="J89" s="43">
        <v>10195.230970831446</v>
      </c>
      <c r="K89" s="44">
        <f t="shared" si="95"/>
        <v>331.4020650258833</v>
      </c>
      <c r="L89" s="44">
        <f t="shared" si="96"/>
        <v>11.533066709085347</v>
      </c>
      <c r="M89" s="44">
        <f t="shared" si="97"/>
        <v>342.93513173496871</v>
      </c>
      <c r="N89" s="44">
        <v>343.11725917440555</v>
      </c>
      <c r="O89" s="43">
        <v>1144141.1681086659</v>
      </c>
      <c r="P89" s="43">
        <v>3397</v>
      </c>
      <c r="Q89" s="44">
        <f t="shared" si="98"/>
        <v>336.80929293749364</v>
      </c>
      <c r="R89" s="45">
        <v>6</v>
      </c>
      <c r="S89" s="46">
        <v>12</v>
      </c>
      <c r="T89" s="47">
        <f t="shared" si="99"/>
        <v>0.98161571279716486</v>
      </c>
      <c r="U89" s="44">
        <f t="shared" si="100"/>
        <v>336.80929293749364</v>
      </c>
      <c r="V89" s="43">
        <f t="shared" si="101"/>
        <v>297739.41495674435</v>
      </c>
      <c r="W89" s="48">
        <f t="shared" si="102"/>
        <v>-5415.2414969679667</v>
      </c>
      <c r="X89" s="42">
        <v>797</v>
      </c>
      <c r="Y89" s="43">
        <f t="shared" si="103"/>
        <v>269582.24559191114</v>
      </c>
      <c r="Z89" s="43">
        <v>260310.48331159927</v>
      </c>
      <c r="AA89" s="43">
        <v>9271.7622803118793</v>
      </c>
      <c r="AB89" s="44">
        <f t="shared" si="104"/>
        <v>326.61290252396395</v>
      </c>
      <c r="AC89" s="44">
        <f t="shared" si="105"/>
        <v>11.633327829751417</v>
      </c>
      <c r="AD89" s="44">
        <f t="shared" si="106"/>
        <v>338.24623035371536</v>
      </c>
      <c r="AE89" s="44">
        <v>384.24130652205582</v>
      </c>
      <c r="AF89" s="43">
        <v>1040860.0751688672</v>
      </c>
      <c r="AG89" s="43">
        <v>2500</v>
      </c>
      <c r="AH89" s="44">
        <f t="shared" si="107"/>
        <v>416.3440300675469</v>
      </c>
      <c r="AI89" s="45">
        <v>5</v>
      </c>
      <c r="AJ89" s="46">
        <v>12</v>
      </c>
      <c r="AK89" s="47">
        <f t="shared" si="108"/>
        <v>1</v>
      </c>
      <c r="AL89" s="44">
        <f t="shared" si="109"/>
        <v>384.24130652205582</v>
      </c>
      <c r="AM89" s="43">
        <f t="shared" si="110"/>
        <v>306240.32129807852</v>
      </c>
      <c r="AN89" s="48">
        <f t="shared" si="111"/>
        <v>39990.628043091689</v>
      </c>
      <c r="AO89" s="90">
        <f t="shared" si="112"/>
        <v>-45405.869540059655</v>
      </c>
      <c r="AP89" s="97">
        <f t="shared" si="113"/>
        <v>87</v>
      </c>
      <c r="AQ89" s="165"/>
      <c r="AR89" s="164"/>
    </row>
    <row r="90" spans="1:44" s="3" customFormat="1" ht="12.75" hidden="1" customHeight="1" outlineLevel="2" x14ac:dyDescent="0.2">
      <c r="A90" s="10">
        <v>3050</v>
      </c>
      <c r="B90" s="11" t="s">
        <v>147</v>
      </c>
      <c r="C90" s="12">
        <v>80376</v>
      </c>
      <c r="D90" s="13" t="s">
        <v>23</v>
      </c>
      <c r="E90" s="14" t="s">
        <v>151</v>
      </c>
      <c r="F90" s="15" t="s">
        <v>125</v>
      </c>
      <c r="G90" s="42">
        <v>140070</v>
      </c>
      <c r="H90" s="43">
        <f t="shared" si="94"/>
        <v>997629.52098411799</v>
      </c>
      <c r="I90" s="43">
        <v>886988.30347355607</v>
      </c>
      <c r="J90" s="43">
        <v>110641.21751056194</v>
      </c>
      <c r="K90" s="44">
        <f t="shared" si="95"/>
        <v>6.3324645068434071</v>
      </c>
      <c r="L90" s="44">
        <f t="shared" si="96"/>
        <v>0.7898994610591985</v>
      </c>
      <c r="M90" s="44">
        <f t="shared" si="97"/>
        <v>7.1223639679026061</v>
      </c>
      <c r="N90" s="44">
        <v>7.0992530131886369</v>
      </c>
      <c r="O90" s="43">
        <v>14769074.454202564</v>
      </c>
      <c r="P90" s="43">
        <v>1990187</v>
      </c>
      <c r="Q90" s="44">
        <f t="shared" si="98"/>
        <v>7.4209481089980809</v>
      </c>
      <c r="R90" s="45">
        <v>7</v>
      </c>
      <c r="S90" s="46">
        <v>12</v>
      </c>
      <c r="T90" s="47">
        <f t="shared" si="99"/>
        <v>1</v>
      </c>
      <c r="U90" s="44">
        <f t="shared" si="100"/>
        <v>7.0992530131886369</v>
      </c>
      <c r="V90" s="43">
        <f t="shared" si="101"/>
        <v>994392.36955733236</v>
      </c>
      <c r="W90" s="48">
        <f t="shared" si="102"/>
        <v>-3237.1514267856255</v>
      </c>
      <c r="X90" s="42">
        <v>128478</v>
      </c>
      <c r="Y90" s="43">
        <f t="shared" si="103"/>
        <v>926244.53712719388</v>
      </c>
      <c r="Z90" s="43">
        <v>824201.46109112434</v>
      </c>
      <c r="AA90" s="43">
        <v>102043.07603606951</v>
      </c>
      <c r="AB90" s="44">
        <f t="shared" si="104"/>
        <v>6.4151174605078252</v>
      </c>
      <c r="AC90" s="44">
        <f t="shared" si="105"/>
        <v>0.79424552091462752</v>
      </c>
      <c r="AD90" s="44">
        <f t="shared" si="106"/>
        <v>7.2093629814224531</v>
      </c>
      <c r="AE90" s="44">
        <v>7.0464644992181098</v>
      </c>
      <c r="AF90" s="43">
        <v>13278035.60243859</v>
      </c>
      <c r="AG90" s="43">
        <v>1822357</v>
      </c>
      <c r="AH90" s="44">
        <f t="shared" si="107"/>
        <v>7.2861879436568078</v>
      </c>
      <c r="AI90" s="45">
        <v>8</v>
      </c>
      <c r="AJ90" s="46">
        <v>12</v>
      </c>
      <c r="AK90" s="47">
        <f t="shared" si="108"/>
        <v>1</v>
      </c>
      <c r="AL90" s="44">
        <f t="shared" si="109"/>
        <v>7.0464644992181098</v>
      </c>
      <c r="AM90" s="43">
        <f t="shared" si="110"/>
        <v>905315.66593054426</v>
      </c>
      <c r="AN90" s="48">
        <f t="shared" si="111"/>
        <v>-22831.495850890493</v>
      </c>
      <c r="AO90" s="90">
        <f t="shared" si="112"/>
        <v>19594.344424104867</v>
      </c>
      <c r="AP90" s="97">
        <f t="shared" si="113"/>
        <v>11592</v>
      </c>
      <c r="AQ90" s="165"/>
      <c r="AR90" s="164"/>
    </row>
    <row r="91" spans="1:44" s="3" customFormat="1" ht="12.75" hidden="1" customHeight="1" outlineLevel="2" x14ac:dyDescent="0.2">
      <c r="A91" s="10">
        <v>3050</v>
      </c>
      <c r="B91" s="11" t="s">
        <v>147</v>
      </c>
      <c r="C91" s="12">
        <v>80966</v>
      </c>
      <c r="D91" s="13" t="s">
        <v>23</v>
      </c>
      <c r="E91" s="14" t="s">
        <v>613</v>
      </c>
      <c r="F91" s="15" t="s">
        <v>115</v>
      </c>
      <c r="G91" s="42">
        <v>1288</v>
      </c>
      <c r="H91" s="43">
        <f t="shared" si="94"/>
        <v>49536.624799999998</v>
      </c>
      <c r="I91" s="43">
        <v>48796.304799999998</v>
      </c>
      <c r="J91" s="43">
        <v>740.32000000000016</v>
      </c>
      <c r="K91" s="44">
        <f t="shared" si="95"/>
        <v>37.885329813664598</v>
      </c>
      <c r="L91" s="44">
        <f t="shared" si="96"/>
        <v>0.57478260869565234</v>
      </c>
      <c r="M91" s="44">
        <f t="shared" si="97"/>
        <v>38.460112422360247</v>
      </c>
      <c r="N91" s="44">
        <v>36.00893965310091</v>
      </c>
      <c r="O91" s="43">
        <v>1356469.375725812</v>
      </c>
      <c r="P91" s="43">
        <v>37438</v>
      </c>
      <c r="Q91" s="44">
        <f t="shared" si="98"/>
        <v>36.232420955334476</v>
      </c>
      <c r="R91" s="45">
        <v>7</v>
      </c>
      <c r="S91" s="46">
        <v>10</v>
      </c>
      <c r="T91" s="47">
        <f t="shared" si="99"/>
        <v>1</v>
      </c>
      <c r="U91" s="44">
        <f t="shared" si="100"/>
        <v>36.00893965310091</v>
      </c>
      <c r="V91" s="43">
        <f t="shared" si="101"/>
        <v>46379.51427319397</v>
      </c>
      <c r="W91" s="48">
        <f t="shared" si="102"/>
        <v>-3157.1105268060273</v>
      </c>
      <c r="X91" s="42">
        <v>1203</v>
      </c>
      <c r="Y91" s="43">
        <f t="shared" si="103"/>
        <v>43173.514800000004</v>
      </c>
      <c r="Z91" s="43">
        <v>42800.394800000002</v>
      </c>
      <c r="AA91" s="43">
        <v>373.12000000000012</v>
      </c>
      <c r="AB91" s="44">
        <f t="shared" si="104"/>
        <v>35.578050540315878</v>
      </c>
      <c r="AC91" s="44">
        <f t="shared" si="105"/>
        <v>0.31015793848711565</v>
      </c>
      <c r="AD91" s="44">
        <f t="shared" si="106"/>
        <v>35.888208478802994</v>
      </c>
      <c r="AE91" s="44">
        <v>30.196738544474396</v>
      </c>
      <c r="AF91" s="43">
        <v>1212563.7791224618</v>
      </c>
      <c r="AG91" s="43">
        <v>35945</v>
      </c>
      <c r="AH91" s="44">
        <f t="shared" si="107"/>
        <v>33.733865047223865</v>
      </c>
      <c r="AI91" s="45">
        <v>7</v>
      </c>
      <c r="AJ91" s="46">
        <v>11</v>
      </c>
      <c r="AK91" s="47">
        <f t="shared" si="108"/>
        <v>1</v>
      </c>
      <c r="AL91" s="44">
        <f t="shared" si="109"/>
        <v>30.196738544474396</v>
      </c>
      <c r="AM91" s="43">
        <f t="shared" si="110"/>
        <v>36326.676469002698</v>
      </c>
      <c r="AN91" s="48">
        <f t="shared" si="111"/>
        <v>-7469.2781792697897</v>
      </c>
      <c r="AO91" s="90">
        <f t="shared" si="112"/>
        <v>4312.1676524637624</v>
      </c>
      <c r="AP91" s="97">
        <f t="shared" si="113"/>
        <v>85</v>
      </c>
      <c r="AQ91" s="165"/>
      <c r="AR91" s="164"/>
    </row>
    <row r="92" spans="1:44" s="3" customFormat="1" ht="12.75" hidden="1" customHeight="1" outlineLevel="2" x14ac:dyDescent="0.2">
      <c r="A92" s="10"/>
      <c r="B92" s="11" t="s">
        <v>147</v>
      </c>
      <c r="C92" s="12">
        <v>80965</v>
      </c>
      <c r="D92" s="13" t="s">
        <v>23</v>
      </c>
      <c r="E92" s="14" t="s">
        <v>625</v>
      </c>
      <c r="F92" s="15" t="s">
        <v>162</v>
      </c>
      <c r="G92" s="42">
        <v>9881</v>
      </c>
      <c r="H92" s="43">
        <f t="shared" si="94"/>
        <v>93772.241046580544</v>
      </c>
      <c r="I92" s="43">
        <v>52202.81748741716</v>
      </c>
      <c r="J92" s="43">
        <v>41569.423559163377</v>
      </c>
      <c r="K92" s="44">
        <f t="shared" si="95"/>
        <v>5.2831512486000562</v>
      </c>
      <c r="L92" s="44">
        <f t="shared" si="96"/>
        <v>4.2070057240323226</v>
      </c>
      <c r="M92" s="44">
        <f t="shared" si="97"/>
        <v>9.4901569726323789</v>
      </c>
      <c r="N92" s="44">
        <v>9.3277887107269173</v>
      </c>
      <c r="O92" s="43">
        <v>2030264.9584831377</v>
      </c>
      <c r="P92" s="43">
        <v>174711</v>
      </c>
      <c r="Q92" s="44">
        <f t="shared" si="98"/>
        <v>11.620704812422444</v>
      </c>
      <c r="R92" s="45">
        <v>7</v>
      </c>
      <c r="S92" s="46">
        <v>12</v>
      </c>
      <c r="T92" s="47">
        <f t="shared" si="99"/>
        <v>1</v>
      </c>
      <c r="U92" s="44">
        <f t="shared" si="100"/>
        <v>9.3277887107269173</v>
      </c>
      <c r="V92" s="43">
        <f t="shared" si="101"/>
        <v>92167.880250692673</v>
      </c>
      <c r="W92" s="48">
        <f t="shared" si="102"/>
        <v>-1604.3607958878711</v>
      </c>
      <c r="X92" s="42">
        <v>9061</v>
      </c>
      <c r="Y92" s="43">
        <f t="shared" si="103"/>
        <v>93551.368388379924</v>
      </c>
      <c r="Z92" s="43">
        <v>47034.605063389288</v>
      </c>
      <c r="AA92" s="43">
        <v>46516.763324990643</v>
      </c>
      <c r="AB92" s="44">
        <f t="shared" si="104"/>
        <v>5.1908845671989061</v>
      </c>
      <c r="AC92" s="44">
        <f t="shared" si="105"/>
        <v>5.1337339504459383</v>
      </c>
      <c r="AD92" s="44">
        <f t="shared" si="106"/>
        <v>10.324618517644844</v>
      </c>
      <c r="AE92" s="44">
        <v>9.5235166434278895</v>
      </c>
      <c r="AF92" s="43">
        <v>1954980.2003826138</v>
      </c>
      <c r="AG92" s="43">
        <v>163770</v>
      </c>
      <c r="AH92" s="44">
        <f t="shared" si="107"/>
        <v>11.937352386777883</v>
      </c>
      <c r="AI92" s="45">
        <v>7</v>
      </c>
      <c r="AJ92" s="46">
        <v>12</v>
      </c>
      <c r="AK92" s="47">
        <f t="shared" si="108"/>
        <v>1</v>
      </c>
      <c r="AL92" s="44">
        <f t="shared" si="109"/>
        <v>9.5235166434278895</v>
      </c>
      <c r="AM92" s="43">
        <f t="shared" si="110"/>
        <v>86292.584306100107</v>
      </c>
      <c r="AN92" s="48">
        <f t="shared" si="111"/>
        <v>-7918.6735443052548</v>
      </c>
      <c r="AO92" s="90">
        <f t="shared" ref="AO92" si="114">W92-AN92</f>
        <v>6314.3127484173838</v>
      </c>
      <c r="AP92" s="97">
        <f t="shared" ref="AP92" si="115">G92-X92</f>
        <v>820</v>
      </c>
      <c r="AQ92" s="165"/>
      <c r="AR92" s="164"/>
    </row>
    <row r="93" spans="1:44" s="3" customFormat="1" ht="12.75" hidden="1" customHeight="1" outlineLevel="2" x14ac:dyDescent="0.2">
      <c r="A93" s="10">
        <v>3050</v>
      </c>
      <c r="B93" s="11" t="s">
        <v>147</v>
      </c>
      <c r="C93" s="12">
        <v>81121</v>
      </c>
      <c r="D93" s="13" t="s">
        <v>23</v>
      </c>
      <c r="E93" s="14" t="s">
        <v>717</v>
      </c>
      <c r="F93" s="15" t="s">
        <v>108</v>
      </c>
      <c r="G93" s="42">
        <v>6775</v>
      </c>
      <c r="H93" s="43">
        <f t="shared" si="94"/>
        <v>244121.31161943928</v>
      </c>
      <c r="I93" s="43">
        <v>204117.16390336241</v>
      </c>
      <c r="J93" s="43">
        <v>40004.147716076855</v>
      </c>
      <c r="K93" s="44">
        <f t="shared" si="95"/>
        <v>30.127994672083013</v>
      </c>
      <c r="L93" s="44">
        <f t="shared" si="96"/>
        <v>5.9046712496054399</v>
      </c>
      <c r="M93" s="44">
        <f t="shared" si="97"/>
        <v>36.032665921688455</v>
      </c>
      <c r="N93" s="44">
        <v>35.990281061141204</v>
      </c>
      <c r="O93" s="43">
        <v>9425389.5003766008</v>
      </c>
      <c r="P93" s="43">
        <v>257660</v>
      </c>
      <c r="Q93" s="44">
        <f t="shared" si="98"/>
        <v>36.580724599769468</v>
      </c>
      <c r="R93" s="45">
        <v>7</v>
      </c>
      <c r="S93" s="46">
        <v>12</v>
      </c>
      <c r="T93" s="47">
        <f t="shared" si="99"/>
        <v>1</v>
      </c>
      <c r="U93" s="44">
        <f t="shared" si="100"/>
        <v>35.990281061141204</v>
      </c>
      <c r="V93" s="43">
        <f t="shared" si="101"/>
        <v>243834.15418923166</v>
      </c>
      <c r="W93" s="48">
        <f t="shared" si="102"/>
        <v>-287.15743020761875</v>
      </c>
      <c r="X93" s="42">
        <v>6211</v>
      </c>
      <c r="Y93" s="43">
        <f t="shared" si="103"/>
        <v>228579.53243094205</v>
      </c>
      <c r="Z93" s="43">
        <v>191890.36543626824</v>
      </c>
      <c r="AA93" s="43">
        <v>36689.166994673797</v>
      </c>
      <c r="AB93" s="44">
        <f t="shared" si="104"/>
        <v>30.895244797338311</v>
      </c>
      <c r="AC93" s="44">
        <f t="shared" si="105"/>
        <v>5.9071271928310738</v>
      </c>
      <c r="AD93" s="44">
        <f t="shared" si="106"/>
        <v>36.802371990169384</v>
      </c>
      <c r="AE93" s="44">
        <v>36.818327492802759</v>
      </c>
      <c r="AF93" s="43">
        <v>8329492.1370941643</v>
      </c>
      <c r="AG93" s="43">
        <v>238064</v>
      </c>
      <c r="AH93" s="44">
        <f t="shared" si="107"/>
        <v>34.988457461414427</v>
      </c>
      <c r="AI93" s="45">
        <v>6</v>
      </c>
      <c r="AJ93" s="46">
        <v>12</v>
      </c>
      <c r="AK93" s="47">
        <f t="shared" si="108"/>
        <v>0.9503000229506342</v>
      </c>
      <c r="AL93" s="44">
        <f t="shared" si="109"/>
        <v>34.988457461414427</v>
      </c>
      <c r="AM93" s="43">
        <f t="shared" si="110"/>
        <v>217313.30929284502</v>
      </c>
      <c r="AN93" s="48">
        <f t="shared" si="111"/>
        <v>-12290.425241560401</v>
      </c>
      <c r="AO93" s="90">
        <f t="shared" si="112"/>
        <v>12003.267811352782</v>
      </c>
      <c r="AP93" s="97">
        <f t="shared" si="113"/>
        <v>564</v>
      </c>
      <c r="AQ93" s="165"/>
      <c r="AR93" s="164"/>
    </row>
    <row r="94" spans="1:44" s="3" customFormat="1" ht="12.75" hidden="1" customHeight="1" outlineLevel="2" x14ac:dyDescent="0.2">
      <c r="A94" s="10">
        <v>3050</v>
      </c>
      <c r="B94" s="11" t="s">
        <v>147</v>
      </c>
      <c r="C94" s="12">
        <v>79028</v>
      </c>
      <c r="D94" s="13" t="s">
        <v>23</v>
      </c>
      <c r="E94" s="14" t="s">
        <v>169</v>
      </c>
      <c r="F94" s="15" t="s">
        <v>129</v>
      </c>
      <c r="G94" s="42">
        <v>220</v>
      </c>
      <c r="H94" s="43">
        <f t="shared" si="94"/>
        <v>258154.60000000003</v>
      </c>
      <c r="I94" s="43">
        <v>258154.60000000003</v>
      </c>
      <c r="J94" s="43">
        <v>0</v>
      </c>
      <c r="K94" s="44">
        <f t="shared" si="95"/>
        <v>1173.43</v>
      </c>
      <c r="L94" s="44">
        <f t="shared" si="96"/>
        <v>0</v>
      </c>
      <c r="M94" s="44">
        <f t="shared" si="97"/>
        <v>1173.43</v>
      </c>
      <c r="N94" s="44">
        <v>1173.43</v>
      </c>
      <c r="O94" s="43">
        <v>4699382.17</v>
      </c>
      <c r="P94" s="43">
        <v>3997</v>
      </c>
      <c r="Q94" s="44">
        <f t="shared" si="98"/>
        <v>1175.7273380035026</v>
      </c>
      <c r="R94" s="45">
        <v>8</v>
      </c>
      <c r="S94" s="46">
        <v>12</v>
      </c>
      <c r="T94" s="47">
        <f t="shared" si="99"/>
        <v>1</v>
      </c>
      <c r="U94" s="44">
        <f t="shared" si="100"/>
        <v>1173.43</v>
      </c>
      <c r="V94" s="43">
        <f t="shared" si="101"/>
        <v>258154.6</v>
      </c>
      <c r="W94" s="48">
        <f t="shared" si="102"/>
        <v>-2.9103830456733704E-11</v>
      </c>
      <c r="X94" s="42">
        <v>202</v>
      </c>
      <c r="Y94" s="43">
        <f t="shared" si="103"/>
        <v>236641.72000000003</v>
      </c>
      <c r="Z94" s="43">
        <v>236641.72000000003</v>
      </c>
      <c r="AA94" s="43">
        <v>0</v>
      </c>
      <c r="AB94" s="44">
        <f t="shared" si="104"/>
        <v>1171.4936633663367</v>
      </c>
      <c r="AC94" s="44">
        <f t="shared" si="105"/>
        <v>0</v>
      </c>
      <c r="AD94" s="44">
        <f t="shared" si="106"/>
        <v>1171.4936633663367</v>
      </c>
      <c r="AE94" s="44">
        <v>1173.4300000000003</v>
      </c>
      <c r="AF94" s="43">
        <v>4382770.68</v>
      </c>
      <c r="AG94" s="43">
        <v>3667</v>
      </c>
      <c r="AH94" s="44">
        <f t="shared" si="107"/>
        <v>1195.1924406872101</v>
      </c>
      <c r="AI94" s="45">
        <v>3</v>
      </c>
      <c r="AJ94" s="46">
        <v>12</v>
      </c>
      <c r="AK94" s="47">
        <f t="shared" si="108"/>
        <v>1</v>
      </c>
      <c r="AL94" s="44">
        <f t="shared" si="109"/>
        <v>1173.4300000000003</v>
      </c>
      <c r="AM94" s="43">
        <f t="shared" si="110"/>
        <v>237032.86000000004</v>
      </c>
      <c r="AN94" s="48">
        <f t="shared" si="111"/>
        <v>426.69818181819704</v>
      </c>
      <c r="AO94" s="90">
        <f t="shared" si="112"/>
        <v>-426.69818181822615</v>
      </c>
      <c r="AP94" s="97">
        <f t="shared" si="113"/>
        <v>18</v>
      </c>
      <c r="AQ94" s="165"/>
      <c r="AR94" s="164"/>
    </row>
    <row r="95" spans="1:44" s="3" customFormat="1" ht="12.75" hidden="1" customHeight="1" outlineLevel="2" x14ac:dyDescent="0.2">
      <c r="A95" s="10">
        <v>3050</v>
      </c>
      <c r="B95" s="11" t="s">
        <v>147</v>
      </c>
      <c r="C95" s="12">
        <v>79442</v>
      </c>
      <c r="D95" s="13" t="s">
        <v>23</v>
      </c>
      <c r="E95" s="14" t="s">
        <v>167</v>
      </c>
      <c r="F95" s="15" t="s">
        <v>168</v>
      </c>
      <c r="G95" s="42">
        <v>17141</v>
      </c>
      <c r="H95" s="43">
        <f t="shared" si="94"/>
        <v>0</v>
      </c>
      <c r="I95" s="43">
        <v>0</v>
      </c>
      <c r="J95" s="43">
        <v>0</v>
      </c>
      <c r="K95" s="44">
        <f t="shared" si="95"/>
        <v>0</v>
      </c>
      <c r="L95" s="44">
        <f t="shared" si="96"/>
        <v>0</v>
      </c>
      <c r="M95" s="44">
        <f t="shared" si="97"/>
        <v>0</v>
      </c>
      <c r="N95" s="44">
        <v>0</v>
      </c>
      <c r="O95" s="43">
        <v>10874.49</v>
      </c>
      <c r="P95" s="43">
        <v>120507</v>
      </c>
      <c r="Q95" s="44">
        <f t="shared" si="98"/>
        <v>9.0239488162513384E-2</v>
      </c>
      <c r="R95" s="45">
        <v>9</v>
      </c>
      <c r="S95" s="46">
        <v>12</v>
      </c>
      <c r="T95" s="47">
        <f t="shared" si="99"/>
        <v>1</v>
      </c>
      <c r="U95" s="44">
        <f t="shared" si="100"/>
        <v>0</v>
      </c>
      <c r="V95" s="43">
        <f t="shared" si="101"/>
        <v>0</v>
      </c>
      <c r="W95" s="48">
        <f t="shared" si="102"/>
        <v>0</v>
      </c>
      <c r="X95" s="42">
        <v>14808</v>
      </c>
      <c r="Y95" s="43">
        <f t="shared" si="103"/>
        <v>0</v>
      </c>
      <c r="Z95" s="43">
        <v>0</v>
      </c>
      <c r="AA95" s="43">
        <v>0</v>
      </c>
      <c r="AB95" s="44">
        <f t="shared" si="104"/>
        <v>0</v>
      </c>
      <c r="AC95" s="44">
        <f t="shared" si="105"/>
        <v>0</v>
      </c>
      <c r="AD95" s="44">
        <f t="shared" si="106"/>
        <v>0</v>
      </c>
      <c r="AE95" s="44">
        <v>0</v>
      </c>
      <c r="AF95" s="43">
        <v>10208.49</v>
      </c>
      <c r="AG95" s="43">
        <v>111119</v>
      </c>
      <c r="AH95" s="44">
        <f t="shared" si="107"/>
        <v>9.1869887238006098E-2</v>
      </c>
      <c r="AI95" s="45">
        <v>9</v>
      </c>
      <c r="AJ95" s="46">
        <v>12</v>
      </c>
      <c r="AK95" s="47">
        <f t="shared" si="108"/>
        <v>1</v>
      </c>
      <c r="AL95" s="44">
        <f t="shared" si="109"/>
        <v>0</v>
      </c>
      <c r="AM95" s="43">
        <f t="shared" si="110"/>
        <v>0</v>
      </c>
      <c r="AN95" s="48">
        <f t="shared" si="111"/>
        <v>0</v>
      </c>
      <c r="AO95" s="90">
        <f t="shared" si="112"/>
        <v>0</v>
      </c>
      <c r="AP95" s="97">
        <f t="shared" si="113"/>
        <v>2333</v>
      </c>
      <c r="AQ95" s="165"/>
      <c r="AR95" s="164"/>
    </row>
    <row r="96" spans="1:44" s="3" customFormat="1" ht="12.75" hidden="1" customHeight="1" outlineLevel="2" x14ac:dyDescent="0.2">
      <c r="A96" s="10">
        <v>3050</v>
      </c>
      <c r="B96" s="11" t="s">
        <v>147</v>
      </c>
      <c r="C96" s="12">
        <v>80972</v>
      </c>
      <c r="D96" s="13" t="s">
        <v>23</v>
      </c>
      <c r="E96" s="14" t="s">
        <v>743</v>
      </c>
      <c r="F96" s="15" t="s">
        <v>111</v>
      </c>
      <c r="G96" s="42">
        <v>6</v>
      </c>
      <c r="H96" s="43">
        <f t="shared" si="94"/>
        <v>7494.4000000000005</v>
      </c>
      <c r="I96" s="43">
        <v>7494.4000000000005</v>
      </c>
      <c r="J96" s="43">
        <v>0</v>
      </c>
      <c r="K96" s="44">
        <f t="shared" si="95"/>
        <v>1249.0666666666668</v>
      </c>
      <c r="L96" s="44">
        <f t="shared" si="96"/>
        <v>0</v>
      </c>
      <c r="M96" s="44">
        <f t="shared" si="97"/>
        <v>1249.0666666666668</v>
      </c>
      <c r="N96" s="44">
        <v>1300.7864583333335</v>
      </c>
      <c r="O96" s="43">
        <v>76114.209999999992</v>
      </c>
      <c r="P96" s="43">
        <v>29</v>
      </c>
      <c r="Q96" s="44">
        <f t="shared" si="98"/>
        <v>2624.6279310344826</v>
      </c>
      <c r="R96" s="45">
        <v>2</v>
      </c>
      <c r="S96" s="46">
        <v>4</v>
      </c>
      <c r="T96" s="47">
        <f t="shared" si="99"/>
        <v>1</v>
      </c>
      <c r="U96" s="44">
        <f t="shared" si="100"/>
        <v>1300.7864583333335</v>
      </c>
      <c r="V96" s="43">
        <f t="shared" si="101"/>
        <v>7804.7187500000009</v>
      </c>
      <c r="W96" s="48">
        <f t="shared" si="102"/>
        <v>310.31875000000036</v>
      </c>
      <c r="X96" s="42">
        <v>5</v>
      </c>
      <c r="Y96" s="43">
        <f t="shared" si="103"/>
        <v>5737.9000000000005</v>
      </c>
      <c r="Z96" s="43">
        <v>5737.9000000000005</v>
      </c>
      <c r="AA96" s="43">
        <v>0</v>
      </c>
      <c r="AB96" s="44">
        <f t="shared" si="104"/>
        <v>1147.5800000000002</v>
      </c>
      <c r="AC96" s="44">
        <f t="shared" si="105"/>
        <v>0</v>
      </c>
      <c r="AD96" s="44">
        <f t="shared" si="106"/>
        <v>1147.5800000000002</v>
      </c>
      <c r="AE96" s="44">
        <v>1321.1463068181818</v>
      </c>
      <c r="AF96" s="43">
        <v>73057.209999999992</v>
      </c>
      <c r="AG96" s="43">
        <v>27</v>
      </c>
      <c r="AH96" s="44">
        <f t="shared" si="107"/>
        <v>2705.8225925925922</v>
      </c>
      <c r="AI96" s="45">
        <v>1</v>
      </c>
      <c r="AJ96" s="46">
        <v>4</v>
      </c>
      <c r="AK96" s="47">
        <f t="shared" si="108"/>
        <v>1</v>
      </c>
      <c r="AL96" s="44">
        <f t="shared" si="109"/>
        <v>1321.1463068181818</v>
      </c>
      <c r="AM96" s="43">
        <f t="shared" si="110"/>
        <v>6605.731534090909</v>
      </c>
      <c r="AN96" s="48">
        <f t="shared" si="111"/>
        <v>946.72530991735471</v>
      </c>
      <c r="AO96" s="90">
        <f t="shared" si="112"/>
        <v>-636.40655991735434</v>
      </c>
      <c r="AP96" s="97">
        <f t="shared" si="113"/>
        <v>1</v>
      </c>
      <c r="AQ96" s="165"/>
      <c r="AR96" s="164"/>
    </row>
    <row r="97" spans="1:44" s="3" customFormat="1" ht="12.75" hidden="1" customHeight="1" outlineLevel="2" x14ac:dyDescent="0.2">
      <c r="A97" s="10">
        <v>3050</v>
      </c>
      <c r="B97" s="11" t="s">
        <v>147</v>
      </c>
      <c r="C97" s="12">
        <v>80389</v>
      </c>
      <c r="D97" s="13" t="s">
        <v>23</v>
      </c>
      <c r="E97" s="14" t="s">
        <v>716</v>
      </c>
      <c r="F97" s="15" t="s">
        <v>111</v>
      </c>
      <c r="G97" s="42">
        <v>13</v>
      </c>
      <c r="H97" s="43">
        <f t="shared" si="94"/>
        <v>7900.2</v>
      </c>
      <c r="I97" s="43">
        <v>7900.2</v>
      </c>
      <c r="J97" s="43">
        <v>0</v>
      </c>
      <c r="K97" s="44">
        <f t="shared" si="95"/>
        <v>607.70769230769224</v>
      </c>
      <c r="L97" s="44">
        <f t="shared" si="96"/>
        <v>0</v>
      </c>
      <c r="M97" s="44">
        <f t="shared" si="97"/>
        <v>607.70769230769224</v>
      </c>
      <c r="N97" s="44">
        <v>694.40400000000011</v>
      </c>
      <c r="O97" s="43">
        <v>858910.75</v>
      </c>
      <c r="P97" s="43">
        <v>1356</v>
      </c>
      <c r="Q97" s="44">
        <f t="shared" si="98"/>
        <v>633.41500737463127</v>
      </c>
      <c r="R97" s="45">
        <v>4</v>
      </c>
      <c r="S97" s="46">
        <v>11</v>
      </c>
      <c r="T97" s="47">
        <f t="shared" si="99"/>
        <v>0.91217073544310112</v>
      </c>
      <c r="U97" s="44">
        <f t="shared" si="100"/>
        <v>633.41500737463127</v>
      </c>
      <c r="V97" s="43">
        <f t="shared" si="101"/>
        <v>8234.3950958702062</v>
      </c>
      <c r="W97" s="48">
        <f t="shared" si="102"/>
        <v>334.19509587020639</v>
      </c>
      <c r="X97" s="42">
        <v>13</v>
      </c>
      <c r="Y97" s="43">
        <f t="shared" si="103"/>
        <v>7900.2</v>
      </c>
      <c r="Z97" s="43">
        <v>7900.2</v>
      </c>
      <c r="AA97" s="43">
        <v>0</v>
      </c>
      <c r="AB97" s="44">
        <f t="shared" si="104"/>
        <v>607.70769230769224</v>
      </c>
      <c r="AC97" s="44">
        <f t="shared" si="105"/>
        <v>0</v>
      </c>
      <c r="AD97" s="44">
        <f t="shared" si="106"/>
        <v>607.70769230769224</v>
      </c>
      <c r="AE97" s="44">
        <v>706.69320987654305</v>
      </c>
      <c r="AF97" s="43">
        <v>785381.45</v>
      </c>
      <c r="AG97" s="43">
        <v>1193</v>
      </c>
      <c r="AH97" s="44">
        <f t="shared" si="107"/>
        <v>658.32476948868396</v>
      </c>
      <c r="AI97" s="45">
        <v>3</v>
      </c>
      <c r="AJ97" s="46">
        <v>11</v>
      </c>
      <c r="AK97" s="47">
        <f t="shared" si="108"/>
        <v>0.9315566646008826</v>
      </c>
      <c r="AL97" s="44">
        <f t="shared" si="109"/>
        <v>658.32476948868396</v>
      </c>
      <c r="AM97" s="43">
        <f t="shared" si="110"/>
        <v>8558.222003352892</v>
      </c>
      <c r="AN97" s="48">
        <f t="shared" si="111"/>
        <v>717.84218547588239</v>
      </c>
      <c r="AO97" s="90">
        <f t="shared" si="112"/>
        <v>-383.647089605676</v>
      </c>
      <c r="AP97" s="97">
        <f t="shared" si="113"/>
        <v>0</v>
      </c>
      <c r="AQ97" s="165"/>
      <c r="AR97" s="164"/>
    </row>
    <row r="98" spans="1:44" s="3" customFormat="1" ht="12.75" hidden="1" customHeight="1" outlineLevel="2" x14ac:dyDescent="0.2">
      <c r="A98" s="10">
        <v>3050</v>
      </c>
      <c r="B98" s="11" t="s">
        <v>147</v>
      </c>
      <c r="C98" s="12">
        <v>80392</v>
      </c>
      <c r="D98" s="13" t="s">
        <v>23</v>
      </c>
      <c r="E98" s="14" t="s">
        <v>657</v>
      </c>
      <c r="F98" s="15" t="s">
        <v>111</v>
      </c>
      <c r="G98" s="42">
        <v>161</v>
      </c>
      <c r="H98" s="43">
        <f t="shared" si="94"/>
        <v>335285.85000000003</v>
      </c>
      <c r="I98" s="43">
        <v>335285.85000000003</v>
      </c>
      <c r="J98" s="43">
        <v>0</v>
      </c>
      <c r="K98" s="44">
        <f t="shared" si="95"/>
        <v>2082.5208074534162</v>
      </c>
      <c r="L98" s="44">
        <f t="shared" si="96"/>
        <v>0</v>
      </c>
      <c r="M98" s="44">
        <f t="shared" si="97"/>
        <v>2082.5208074534162</v>
      </c>
      <c r="N98" s="44">
        <v>2120.4432129004836</v>
      </c>
      <c r="O98" s="43">
        <v>3900601.1300000008</v>
      </c>
      <c r="P98" s="43">
        <v>1861</v>
      </c>
      <c r="Q98" s="44">
        <f t="shared" si="98"/>
        <v>2095.9705158516931</v>
      </c>
      <c r="R98" s="45">
        <v>5</v>
      </c>
      <c r="S98" s="46">
        <v>12</v>
      </c>
      <c r="T98" s="47">
        <f t="shared" si="99"/>
        <v>0.98845868783474045</v>
      </c>
      <c r="U98" s="44">
        <f t="shared" si="100"/>
        <v>2095.9705158516931</v>
      </c>
      <c r="V98" s="43">
        <f t="shared" si="101"/>
        <v>337451.2530521226</v>
      </c>
      <c r="W98" s="48">
        <f t="shared" si="102"/>
        <v>2165.403052122565</v>
      </c>
      <c r="X98" s="42">
        <v>145</v>
      </c>
      <c r="Y98" s="43">
        <f t="shared" si="103"/>
        <v>298595.03000000003</v>
      </c>
      <c r="Z98" s="43">
        <v>298595.03000000003</v>
      </c>
      <c r="AA98" s="43">
        <v>0</v>
      </c>
      <c r="AB98" s="44">
        <f t="shared" si="104"/>
        <v>2059.2760689655174</v>
      </c>
      <c r="AC98" s="44">
        <f t="shared" si="105"/>
        <v>0</v>
      </c>
      <c r="AD98" s="44">
        <f t="shared" si="106"/>
        <v>2059.2760689655174</v>
      </c>
      <c r="AE98" s="44">
        <v>2063.4387011494255</v>
      </c>
      <c r="AF98" s="43">
        <v>3520868.1000000006</v>
      </c>
      <c r="AG98" s="43">
        <v>1691</v>
      </c>
      <c r="AH98" s="44">
        <f t="shared" si="107"/>
        <v>2082.1218805440571</v>
      </c>
      <c r="AI98" s="45">
        <v>6</v>
      </c>
      <c r="AJ98" s="46">
        <v>12</v>
      </c>
      <c r="AK98" s="47">
        <f t="shared" si="108"/>
        <v>1</v>
      </c>
      <c r="AL98" s="44">
        <f t="shared" si="109"/>
        <v>2063.4387011494255</v>
      </c>
      <c r="AM98" s="43">
        <f t="shared" si="110"/>
        <v>299198.61166666669</v>
      </c>
      <c r="AN98" s="48">
        <f t="shared" si="111"/>
        <v>658.45272727272561</v>
      </c>
      <c r="AO98" s="90">
        <f t="shared" si="112"/>
        <v>1506.9503248498395</v>
      </c>
      <c r="AP98" s="97">
        <f t="shared" si="113"/>
        <v>16</v>
      </c>
      <c r="AQ98" s="165"/>
      <c r="AR98" s="164"/>
    </row>
    <row r="99" spans="1:44" s="3" customFormat="1" ht="12.75" hidden="1" customHeight="1" outlineLevel="2" x14ac:dyDescent="0.2">
      <c r="A99" s="10">
        <v>3050</v>
      </c>
      <c r="B99" s="11" t="s">
        <v>147</v>
      </c>
      <c r="C99" s="12">
        <v>80629</v>
      </c>
      <c r="D99" s="13" t="s">
        <v>23</v>
      </c>
      <c r="E99" s="14" t="s">
        <v>164</v>
      </c>
      <c r="F99" s="15" t="s">
        <v>108</v>
      </c>
      <c r="G99" s="42">
        <v>7881</v>
      </c>
      <c r="H99" s="43">
        <f t="shared" si="94"/>
        <v>303391.42842903768</v>
      </c>
      <c r="I99" s="43">
        <v>271592.38699060917</v>
      </c>
      <c r="J99" s="43">
        <v>31799.04143842854</v>
      </c>
      <c r="K99" s="44">
        <f t="shared" si="95"/>
        <v>34.46166565037548</v>
      </c>
      <c r="L99" s="44">
        <f t="shared" si="96"/>
        <v>4.0348993069951202</v>
      </c>
      <c r="M99" s="44">
        <f t="shared" si="97"/>
        <v>38.496564957370595</v>
      </c>
      <c r="N99" s="44">
        <v>38.772186932030905</v>
      </c>
      <c r="O99" s="43">
        <v>6864607.9185392028</v>
      </c>
      <c r="P99" s="43">
        <v>170916</v>
      </c>
      <c r="Q99" s="44">
        <f t="shared" si="98"/>
        <v>40.163635461508591</v>
      </c>
      <c r="R99" s="45">
        <v>5</v>
      </c>
      <c r="S99" s="46">
        <v>12</v>
      </c>
      <c r="T99" s="47">
        <f t="shared" si="99"/>
        <v>1</v>
      </c>
      <c r="U99" s="44">
        <f t="shared" si="100"/>
        <v>38.772186932030905</v>
      </c>
      <c r="V99" s="43">
        <f t="shared" si="101"/>
        <v>305563.60521133558</v>
      </c>
      <c r="W99" s="48">
        <f t="shared" si="102"/>
        <v>2172.1767822979018</v>
      </c>
      <c r="X99" s="42">
        <v>7278</v>
      </c>
      <c r="Y99" s="43">
        <f t="shared" si="103"/>
        <v>286663.70718487084</v>
      </c>
      <c r="Z99" s="43">
        <v>257481.01204447547</v>
      </c>
      <c r="AA99" s="43">
        <v>29182.69514039539</v>
      </c>
      <c r="AB99" s="44">
        <f t="shared" si="104"/>
        <v>35.377990113283246</v>
      </c>
      <c r="AC99" s="44">
        <f t="shared" si="105"/>
        <v>4.0097135394882368</v>
      </c>
      <c r="AD99" s="44">
        <f t="shared" si="106"/>
        <v>39.387703652771485</v>
      </c>
      <c r="AE99" s="44">
        <v>39.97549011446673</v>
      </c>
      <c r="AF99" s="43">
        <v>6398732.4021368856</v>
      </c>
      <c r="AG99" s="43">
        <v>156621</v>
      </c>
      <c r="AH99" s="44">
        <f t="shared" si="107"/>
        <v>40.854881542940511</v>
      </c>
      <c r="AI99" s="45">
        <v>6</v>
      </c>
      <c r="AJ99" s="46">
        <v>12</v>
      </c>
      <c r="AK99" s="47">
        <f t="shared" si="108"/>
        <v>1</v>
      </c>
      <c r="AL99" s="44">
        <f t="shared" si="109"/>
        <v>39.97549011446673</v>
      </c>
      <c r="AM99" s="43">
        <f t="shared" si="110"/>
        <v>290941.61705308885</v>
      </c>
      <c r="AN99" s="48">
        <f t="shared" si="111"/>
        <v>4666.8107653287325</v>
      </c>
      <c r="AO99" s="90">
        <f t="shared" si="112"/>
        <v>-2494.6339830308307</v>
      </c>
      <c r="AP99" s="97">
        <f t="shared" si="113"/>
        <v>603</v>
      </c>
      <c r="AQ99" s="165"/>
      <c r="AR99" s="164"/>
    </row>
    <row r="100" spans="1:44" s="3" customFormat="1" ht="12.75" hidden="1" customHeight="1" outlineLevel="2" x14ac:dyDescent="0.2">
      <c r="A100" s="10">
        <v>3050</v>
      </c>
      <c r="B100" s="11" t="s">
        <v>147</v>
      </c>
      <c r="C100" s="12">
        <v>81123</v>
      </c>
      <c r="D100" s="13" t="s">
        <v>23</v>
      </c>
      <c r="E100" s="14" t="s">
        <v>718</v>
      </c>
      <c r="F100" s="15" t="s">
        <v>108</v>
      </c>
      <c r="G100" s="42">
        <v>2028</v>
      </c>
      <c r="H100" s="43">
        <f t="shared" si="94"/>
        <v>84460.855546482009</v>
      </c>
      <c r="I100" s="43">
        <v>80284.983223397197</v>
      </c>
      <c r="J100" s="43">
        <v>4175.8723230848063</v>
      </c>
      <c r="K100" s="44">
        <f t="shared" si="95"/>
        <v>39.58825602731617</v>
      </c>
      <c r="L100" s="44">
        <f t="shared" si="96"/>
        <v>2.0591086405743622</v>
      </c>
      <c r="M100" s="44">
        <f t="shared" si="97"/>
        <v>41.647364667890535</v>
      </c>
      <c r="N100" s="44">
        <v>45.55107237683405</v>
      </c>
      <c r="O100" s="43">
        <v>1819931.5291994382</v>
      </c>
      <c r="P100" s="43">
        <v>42110</v>
      </c>
      <c r="Q100" s="44">
        <f t="shared" si="98"/>
        <v>43.218511735916366</v>
      </c>
      <c r="R100" s="45">
        <v>5</v>
      </c>
      <c r="S100" s="46">
        <v>11</v>
      </c>
      <c r="T100" s="47">
        <f t="shared" si="99"/>
        <v>0.94879240994326275</v>
      </c>
      <c r="U100" s="44">
        <f t="shared" si="100"/>
        <v>43.218511735916366</v>
      </c>
      <c r="V100" s="43">
        <f t="shared" si="101"/>
        <v>87647.141800438389</v>
      </c>
      <c r="W100" s="48">
        <f t="shared" si="102"/>
        <v>3186.2862539563794</v>
      </c>
      <c r="X100" s="42">
        <v>1859</v>
      </c>
      <c r="Y100" s="43">
        <f t="shared" si="103"/>
        <v>77834.559170360051</v>
      </c>
      <c r="Z100" s="43">
        <v>73908.678734992282</v>
      </c>
      <c r="AA100" s="43">
        <v>3925.8804353677633</v>
      </c>
      <c r="AB100" s="44">
        <f t="shared" si="104"/>
        <v>39.757223633669867</v>
      </c>
      <c r="AC100" s="44">
        <f t="shared" si="105"/>
        <v>2.1118237952489314</v>
      </c>
      <c r="AD100" s="44">
        <f t="shared" si="106"/>
        <v>41.869047428918805</v>
      </c>
      <c r="AE100" s="44">
        <v>41.899733079478921</v>
      </c>
      <c r="AF100" s="43">
        <v>1593027.4886374925</v>
      </c>
      <c r="AG100" s="43">
        <v>35497</v>
      </c>
      <c r="AH100" s="44">
        <f t="shared" si="107"/>
        <v>44.877806255105853</v>
      </c>
      <c r="AI100" s="45">
        <v>5</v>
      </c>
      <c r="AJ100" s="46">
        <v>11</v>
      </c>
      <c r="AK100" s="47">
        <f t="shared" si="108"/>
        <v>1</v>
      </c>
      <c r="AL100" s="44">
        <f t="shared" si="109"/>
        <v>41.899733079478921</v>
      </c>
      <c r="AM100" s="43">
        <f t="shared" si="110"/>
        <v>77891.60379475131</v>
      </c>
      <c r="AN100" s="48">
        <f t="shared" si="111"/>
        <v>62.230499335919212</v>
      </c>
      <c r="AO100" s="90">
        <f t="shared" si="112"/>
        <v>3124.05575462046</v>
      </c>
      <c r="AP100" s="97">
        <f t="shared" si="113"/>
        <v>169</v>
      </c>
      <c r="AQ100" s="165"/>
      <c r="AR100" s="164"/>
    </row>
    <row r="101" spans="1:44" s="3" customFormat="1" ht="12.75" hidden="1" customHeight="1" outlineLevel="2" x14ac:dyDescent="0.2">
      <c r="A101" s="10">
        <v>3050</v>
      </c>
      <c r="B101" s="11" t="s">
        <v>147</v>
      </c>
      <c r="C101" s="12">
        <v>80948</v>
      </c>
      <c r="D101" s="13" t="s">
        <v>23</v>
      </c>
      <c r="E101" s="14" t="s">
        <v>178</v>
      </c>
      <c r="F101" s="15" t="s">
        <v>111</v>
      </c>
      <c r="G101" s="42">
        <v>1196</v>
      </c>
      <c r="H101" s="43">
        <f t="shared" si="94"/>
        <v>185296.1412789863</v>
      </c>
      <c r="I101" s="43">
        <v>182140.73625777598</v>
      </c>
      <c r="J101" s="43">
        <v>3155.4050212103211</v>
      </c>
      <c r="K101" s="44">
        <f t="shared" si="95"/>
        <v>152.2915854998127</v>
      </c>
      <c r="L101" s="44">
        <f t="shared" si="96"/>
        <v>2.6382985127176597</v>
      </c>
      <c r="M101" s="44">
        <f t="shared" si="97"/>
        <v>154.92988401253035</v>
      </c>
      <c r="N101" s="44">
        <v>166.06424375013654</v>
      </c>
      <c r="O101" s="43">
        <v>5911389.0211417563</v>
      </c>
      <c r="P101" s="43">
        <v>34281</v>
      </c>
      <c r="Q101" s="44">
        <f t="shared" si="98"/>
        <v>172.43922350986716</v>
      </c>
      <c r="R101" s="45">
        <v>5</v>
      </c>
      <c r="S101" s="46">
        <v>12</v>
      </c>
      <c r="T101" s="47">
        <f t="shared" si="99"/>
        <v>1</v>
      </c>
      <c r="U101" s="44">
        <f t="shared" si="100"/>
        <v>166.06424375013654</v>
      </c>
      <c r="V101" s="43">
        <f t="shared" si="101"/>
        <v>198612.8355251633</v>
      </c>
      <c r="W101" s="48">
        <f t="shared" si="102"/>
        <v>13316.694246177009</v>
      </c>
      <c r="X101" s="42">
        <v>1088</v>
      </c>
      <c r="Y101" s="43">
        <f t="shared" si="103"/>
        <v>161895.53785401469</v>
      </c>
      <c r="Z101" s="43">
        <v>161154.34249761756</v>
      </c>
      <c r="AA101" s="43">
        <v>741.19535639713922</v>
      </c>
      <c r="AB101" s="44">
        <f t="shared" si="104"/>
        <v>148.11980008972202</v>
      </c>
      <c r="AC101" s="44">
        <f t="shared" si="105"/>
        <v>0.68124573198266469</v>
      </c>
      <c r="AD101" s="44">
        <f t="shared" si="106"/>
        <v>148.80104582170469</v>
      </c>
      <c r="AE101" s="44">
        <v>164.73234100057351</v>
      </c>
      <c r="AF101" s="43">
        <v>5299910.1643362418</v>
      </c>
      <c r="AG101" s="43">
        <v>30984</v>
      </c>
      <c r="AH101" s="44">
        <f t="shared" si="107"/>
        <v>171.05312949703853</v>
      </c>
      <c r="AI101" s="45">
        <v>4</v>
      </c>
      <c r="AJ101" s="46">
        <v>12</v>
      </c>
      <c r="AK101" s="47">
        <f t="shared" si="108"/>
        <v>1</v>
      </c>
      <c r="AL101" s="44">
        <f t="shared" si="109"/>
        <v>164.73234100057351</v>
      </c>
      <c r="AM101" s="43">
        <f t="shared" si="110"/>
        <v>179228.78700862397</v>
      </c>
      <c r="AN101" s="48">
        <f t="shared" si="111"/>
        <v>18908.999077755576</v>
      </c>
      <c r="AO101" s="90">
        <f t="shared" si="112"/>
        <v>-5592.3048315785672</v>
      </c>
      <c r="AP101" s="97">
        <f t="shared" si="113"/>
        <v>108</v>
      </c>
      <c r="AQ101" s="165"/>
      <c r="AR101" s="164"/>
    </row>
    <row r="102" spans="1:44" s="3" customFormat="1" ht="12.75" hidden="1" customHeight="1" outlineLevel="2" x14ac:dyDescent="0.2">
      <c r="A102" s="10">
        <v>3050</v>
      </c>
      <c r="B102" s="11" t="s">
        <v>147</v>
      </c>
      <c r="C102" s="12">
        <v>81125</v>
      </c>
      <c r="D102" s="13" t="s">
        <v>23</v>
      </c>
      <c r="E102" s="14" t="s">
        <v>154</v>
      </c>
      <c r="F102" s="15" t="s">
        <v>720</v>
      </c>
      <c r="G102" s="42">
        <v>1352</v>
      </c>
      <c r="H102" s="43">
        <f t="shared" si="94"/>
        <v>689075.97436818283</v>
      </c>
      <c r="I102" s="43">
        <v>573707.18978848727</v>
      </c>
      <c r="J102" s="43">
        <v>115368.78457969552</v>
      </c>
      <c r="K102" s="44">
        <f t="shared" si="95"/>
        <v>424.33963741752018</v>
      </c>
      <c r="L102" s="44">
        <f t="shared" si="96"/>
        <v>85.331941257171238</v>
      </c>
      <c r="M102" s="44">
        <f t="shared" si="97"/>
        <v>509.67157867469143</v>
      </c>
      <c r="N102" s="44">
        <v>530.22205212759116</v>
      </c>
      <c r="O102" s="43">
        <v>10266142.30930022</v>
      </c>
      <c r="P102" s="43">
        <v>19639</v>
      </c>
      <c r="Q102" s="44">
        <f t="shared" si="98"/>
        <v>522.74261975152604</v>
      </c>
      <c r="R102" s="45">
        <v>5</v>
      </c>
      <c r="S102" s="46">
        <v>12</v>
      </c>
      <c r="T102" s="47">
        <f t="shared" si="99"/>
        <v>0.98589377347461726</v>
      </c>
      <c r="U102" s="44">
        <f t="shared" si="100"/>
        <v>522.74261975152604</v>
      </c>
      <c r="V102" s="43">
        <f t="shared" si="101"/>
        <v>706748.02190406318</v>
      </c>
      <c r="W102" s="48">
        <f t="shared" si="102"/>
        <v>17672.047535880352</v>
      </c>
      <c r="X102" s="42">
        <v>1127</v>
      </c>
      <c r="Y102" s="43">
        <f t="shared" si="103"/>
        <v>633221.46467629238</v>
      </c>
      <c r="Z102" s="43">
        <v>525631.97527874145</v>
      </c>
      <c r="AA102" s="43">
        <v>107589.48939755095</v>
      </c>
      <c r="AB102" s="44">
        <f t="shared" si="104"/>
        <v>466.39926821538728</v>
      </c>
      <c r="AC102" s="44">
        <f t="shared" si="105"/>
        <v>95.46538544591921</v>
      </c>
      <c r="AD102" s="44">
        <f t="shared" si="106"/>
        <v>561.86465366130642</v>
      </c>
      <c r="AE102" s="44">
        <v>539.18409782759568</v>
      </c>
      <c r="AF102" s="43">
        <v>9040326.1393828038</v>
      </c>
      <c r="AG102" s="43">
        <v>17704</v>
      </c>
      <c r="AH102" s="44">
        <f t="shared" si="107"/>
        <v>510.63749092763237</v>
      </c>
      <c r="AI102" s="45">
        <v>9</v>
      </c>
      <c r="AJ102" s="46">
        <v>12</v>
      </c>
      <c r="AK102" s="47">
        <f t="shared" si="108"/>
        <v>0.94705591834963376</v>
      </c>
      <c r="AL102" s="44">
        <f t="shared" si="109"/>
        <v>510.63749092763237</v>
      </c>
      <c r="AM102" s="43">
        <f t="shared" si="110"/>
        <v>575488.45227544173</v>
      </c>
      <c r="AN102" s="48">
        <f t="shared" si="111"/>
        <v>-62981.468073655262</v>
      </c>
      <c r="AO102" s="90">
        <f t="shared" si="112"/>
        <v>80653.515609535621</v>
      </c>
      <c r="AP102" s="97">
        <f t="shared" si="113"/>
        <v>225</v>
      </c>
      <c r="AQ102" s="165"/>
      <c r="AR102" s="164"/>
    </row>
    <row r="103" spans="1:44" s="3" customFormat="1" ht="12.75" hidden="1" customHeight="1" outlineLevel="2" x14ac:dyDescent="0.2">
      <c r="A103" s="10">
        <v>3050</v>
      </c>
      <c r="B103" s="11" t="s">
        <v>147</v>
      </c>
      <c r="C103" s="12">
        <v>80968</v>
      </c>
      <c r="D103" s="13" t="s">
        <v>23</v>
      </c>
      <c r="E103" s="14" t="s">
        <v>655</v>
      </c>
      <c r="F103" s="15" t="s">
        <v>115</v>
      </c>
      <c r="G103" s="42">
        <v>4490</v>
      </c>
      <c r="H103" s="43">
        <f t="shared" si="94"/>
        <v>171990.57926587461</v>
      </c>
      <c r="I103" s="43">
        <v>168045.58070548158</v>
      </c>
      <c r="J103" s="43">
        <v>3944.9985603930286</v>
      </c>
      <c r="K103" s="44">
        <f t="shared" si="95"/>
        <v>37.426632673826632</v>
      </c>
      <c r="L103" s="44">
        <f t="shared" si="96"/>
        <v>0.87861883304967225</v>
      </c>
      <c r="M103" s="44">
        <f t="shared" si="97"/>
        <v>38.305251506876303</v>
      </c>
      <c r="N103" s="44">
        <v>53.79922898586058</v>
      </c>
      <c r="O103" s="43">
        <v>2871532.1572264382</v>
      </c>
      <c r="P103" s="43">
        <v>55229</v>
      </c>
      <c r="Q103" s="44">
        <f t="shared" si="98"/>
        <v>51.993194829282409</v>
      </c>
      <c r="R103" s="45">
        <v>1</v>
      </c>
      <c r="S103" s="46">
        <v>12</v>
      </c>
      <c r="T103" s="47">
        <f t="shared" si="99"/>
        <v>0.96643011079112617</v>
      </c>
      <c r="U103" s="44">
        <f t="shared" si="100"/>
        <v>51.993194829282409</v>
      </c>
      <c r="V103" s="43">
        <f t="shared" si="101"/>
        <v>233449.44478347801</v>
      </c>
      <c r="W103" s="48">
        <f t="shared" si="102"/>
        <v>61458.865517603408</v>
      </c>
      <c r="X103" s="42">
        <v>4146</v>
      </c>
      <c r="Y103" s="43">
        <f t="shared" si="103"/>
        <v>151655.56863906721</v>
      </c>
      <c r="Z103" s="43">
        <v>149110.20374740436</v>
      </c>
      <c r="AA103" s="43">
        <v>2545.3648916628422</v>
      </c>
      <c r="AB103" s="44">
        <f t="shared" si="104"/>
        <v>35.964834478389861</v>
      </c>
      <c r="AC103" s="44">
        <f t="shared" si="105"/>
        <v>0.61393268009234014</v>
      </c>
      <c r="AD103" s="44">
        <f t="shared" si="106"/>
        <v>36.578767158482201</v>
      </c>
      <c r="AE103" s="44">
        <v>52.248691078787147</v>
      </c>
      <c r="AF103" s="43">
        <v>2487454.6556686936</v>
      </c>
      <c r="AG103" s="43">
        <v>50401</v>
      </c>
      <c r="AH103" s="44">
        <f t="shared" si="107"/>
        <v>49.35327980930326</v>
      </c>
      <c r="AI103" s="45">
        <v>2</v>
      </c>
      <c r="AJ103" s="46">
        <v>12</v>
      </c>
      <c r="AK103" s="47">
        <f t="shared" si="108"/>
        <v>0.94458404201709434</v>
      </c>
      <c r="AL103" s="44">
        <f t="shared" si="109"/>
        <v>49.35327980930326</v>
      </c>
      <c r="AM103" s="43">
        <f t="shared" si="110"/>
        <v>204618.69808937132</v>
      </c>
      <c r="AN103" s="48">
        <f t="shared" si="111"/>
        <v>57777.959400331762</v>
      </c>
      <c r="AO103" s="90">
        <f t="shared" si="112"/>
        <v>3680.9061172716465</v>
      </c>
      <c r="AP103" s="97">
        <f t="shared" si="113"/>
        <v>344</v>
      </c>
      <c r="AQ103" s="165"/>
      <c r="AR103" s="164"/>
    </row>
    <row r="104" spans="1:44" s="3" customFormat="1" ht="12.75" hidden="1" customHeight="1" outlineLevel="2" x14ac:dyDescent="0.2">
      <c r="A104" s="10">
        <v>3050</v>
      </c>
      <c r="B104" s="11" t="s">
        <v>147</v>
      </c>
      <c r="C104" s="12">
        <v>80630</v>
      </c>
      <c r="D104" s="13" t="s">
        <v>23</v>
      </c>
      <c r="E104" s="14" t="s">
        <v>160</v>
      </c>
      <c r="F104" s="15" t="s">
        <v>108</v>
      </c>
      <c r="G104" s="42">
        <v>32757</v>
      </c>
      <c r="H104" s="43">
        <f t="shared" si="94"/>
        <v>1266970.0710908759</v>
      </c>
      <c r="I104" s="43">
        <v>1243364.0813437856</v>
      </c>
      <c r="J104" s="43">
        <v>23605.989747090283</v>
      </c>
      <c r="K104" s="44">
        <f t="shared" si="95"/>
        <v>37.95720247103781</v>
      </c>
      <c r="L104" s="44">
        <f t="shared" si="96"/>
        <v>0.720639550236294</v>
      </c>
      <c r="M104" s="44">
        <f t="shared" si="97"/>
        <v>38.677842021274103</v>
      </c>
      <c r="N104" s="44">
        <v>44.732643320224746</v>
      </c>
      <c r="O104" s="43">
        <v>8916021.0175597295</v>
      </c>
      <c r="P104" s="43">
        <v>206645</v>
      </c>
      <c r="Q104" s="44">
        <f t="shared" si="98"/>
        <v>43.146560611482151</v>
      </c>
      <c r="R104" s="45">
        <v>1</v>
      </c>
      <c r="S104" s="46">
        <v>12</v>
      </c>
      <c r="T104" s="47">
        <f t="shared" si="99"/>
        <v>0.96454305869231993</v>
      </c>
      <c r="U104" s="44">
        <f t="shared" si="100"/>
        <v>43.146560611482151</v>
      </c>
      <c r="V104" s="43">
        <f t="shared" si="101"/>
        <v>1413351.8859503209</v>
      </c>
      <c r="W104" s="48">
        <f t="shared" si="102"/>
        <v>146381.81485944497</v>
      </c>
      <c r="X104" s="42">
        <v>30230</v>
      </c>
      <c r="Y104" s="43">
        <f t="shared" si="103"/>
        <v>1078848.6279779433</v>
      </c>
      <c r="Z104" s="43">
        <v>1057422.0118655642</v>
      </c>
      <c r="AA104" s="43">
        <v>21426.616112379237</v>
      </c>
      <c r="AB104" s="44">
        <f t="shared" si="104"/>
        <v>34.979226327011716</v>
      </c>
      <c r="AC104" s="44">
        <f t="shared" si="105"/>
        <v>0.70878650719084479</v>
      </c>
      <c r="AD104" s="44">
        <f t="shared" si="106"/>
        <v>35.688012834202553</v>
      </c>
      <c r="AE104" s="44">
        <v>43.631020051142741</v>
      </c>
      <c r="AF104" s="43">
        <v>8062699.6800283007</v>
      </c>
      <c r="AG104" s="43">
        <v>189085</v>
      </c>
      <c r="AH104" s="44">
        <f t="shared" si="107"/>
        <v>42.640609673048104</v>
      </c>
      <c r="AI104" s="45">
        <v>1</v>
      </c>
      <c r="AJ104" s="46">
        <v>12</v>
      </c>
      <c r="AK104" s="47">
        <f t="shared" si="108"/>
        <v>0.97730031576310361</v>
      </c>
      <c r="AL104" s="44">
        <f t="shared" si="109"/>
        <v>42.640609673048104</v>
      </c>
      <c r="AM104" s="43">
        <f t="shared" si="110"/>
        <v>1289025.6304162443</v>
      </c>
      <c r="AN104" s="48">
        <f t="shared" si="111"/>
        <v>229284.00265996472</v>
      </c>
      <c r="AO104" s="90">
        <f t="shared" si="112"/>
        <v>-82902.18780051975</v>
      </c>
      <c r="AP104" s="97">
        <f t="shared" si="113"/>
        <v>2527</v>
      </c>
      <c r="AQ104" s="165"/>
      <c r="AR104" s="164"/>
    </row>
    <row r="105" spans="1:44" s="3" customFormat="1" ht="12.75" hidden="1" customHeight="1" outlineLevel="2" x14ac:dyDescent="0.2">
      <c r="A105" s="10">
        <v>3050</v>
      </c>
      <c r="B105" s="11" t="s">
        <v>147</v>
      </c>
      <c r="C105" s="12">
        <v>80964</v>
      </c>
      <c r="D105" s="13" t="s">
        <v>23</v>
      </c>
      <c r="E105" s="14" t="s">
        <v>186</v>
      </c>
      <c r="F105" s="15" t="s">
        <v>115</v>
      </c>
      <c r="G105" s="42">
        <v>41203</v>
      </c>
      <c r="H105" s="43">
        <f t="shared" si="94"/>
        <v>1947763.6981871428</v>
      </c>
      <c r="I105" s="43">
        <v>1750852.6546511122</v>
      </c>
      <c r="J105" s="43">
        <v>196911.04353603069</v>
      </c>
      <c r="K105" s="44">
        <f t="shared" si="95"/>
        <v>42.49332948210354</v>
      </c>
      <c r="L105" s="44">
        <f t="shared" si="96"/>
        <v>4.7790462717770721</v>
      </c>
      <c r="M105" s="44">
        <f t="shared" si="97"/>
        <v>47.27237575388061</v>
      </c>
      <c r="N105" s="44">
        <v>52.225215884505452</v>
      </c>
      <c r="O105" s="43">
        <v>52681852.850835279</v>
      </c>
      <c r="P105" s="43">
        <v>1013513</v>
      </c>
      <c r="Q105" s="44">
        <f t="shared" si="98"/>
        <v>51.979454482414411</v>
      </c>
      <c r="R105" s="45">
        <v>3</v>
      </c>
      <c r="S105" s="46">
        <v>12</v>
      </c>
      <c r="T105" s="47">
        <f t="shared" si="99"/>
        <v>0.99529420036032912</v>
      </c>
      <c r="U105" s="44">
        <f t="shared" si="100"/>
        <v>51.979454482414411</v>
      </c>
      <c r="V105" s="43">
        <f t="shared" si="101"/>
        <v>2141709.4630389209</v>
      </c>
      <c r="W105" s="48">
        <f t="shared" si="102"/>
        <v>193945.76485177805</v>
      </c>
      <c r="X105" s="42">
        <v>37686</v>
      </c>
      <c r="Y105" s="43">
        <f t="shared" si="103"/>
        <v>1622338.0253583787</v>
      </c>
      <c r="Z105" s="43">
        <v>1480339.1531497091</v>
      </c>
      <c r="AA105" s="43">
        <v>141998.87220866955</v>
      </c>
      <c r="AB105" s="44">
        <f t="shared" si="104"/>
        <v>39.280877597773951</v>
      </c>
      <c r="AC105" s="44">
        <f t="shared" si="105"/>
        <v>3.7679475722727154</v>
      </c>
      <c r="AD105" s="44">
        <f t="shared" si="106"/>
        <v>43.048825170046669</v>
      </c>
      <c r="AE105" s="44">
        <v>50.724692113851077</v>
      </c>
      <c r="AF105" s="43">
        <v>47728897.599427566</v>
      </c>
      <c r="AG105" s="43">
        <v>930332</v>
      </c>
      <c r="AH105" s="44">
        <f t="shared" si="107"/>
        <v>51.303080620066346</v>
      </c>
      <c r="AI105" s="45">
        <v>2</v>
      </c>
      <c r="AJ105" s="46">
        <v>12</v>
      </c>
      <c r="AK105" s="47">
        <f t="shared" si="108"/>
        <v>1</v>
      </c>
      <c r="AL105" s="44">
        <f t="shared" si="109"/>
        <v>50.724692113851077</v>
      </c>
      <c r="AM105" s="43">
        <f t="shared" si="110"/>
        <v>1911610.7470025916</v>
      </c>
      <c r="AN105" s="48">
        <f t="shared" si="111"/>
        <v>315570.24179368687</v>
      </c>
      <c r="AO105" s="90">
        <f t="shared" si="112"/>
        <v>-121624.47694190883</v>
      </c>
      <c r="AP105" s="97">
        <f t="shared" si="113"/>
        <v>3517</v>
      </c>
      <c r="AQ105" s="165"/>
      <c r="AR105" s="164"/>
    </row>
    <row r="106" spans="1:44" s="3" customFormat="1" ht="12.75" hidden="1" customHeight="1" outlineLevel="2" x14ac:dyDescent="0.2">
      <c r="A106" s="10">
        <v>3050</v>
      </c>
      <c r="B106" s="11" t="s">
        <v>147</v>
      </c>
      <c r="C106" s="12">
        <v>81124</v>
      </c>
      <c r="D106" s="13" t="s">
        <v>23</v>
      </c>
      <c r="E106" s="14" t="s">
        <v>719</v>
      </c>
      <c r="F106" s="15" t="s">
        <v>108</v>
      </c>
      <c r="G106" s="42">
        <v>9565</v>
      </c>
      <c r="H106" s="43">
        <f t="shared" si="94"/>
        <v>469436.27187878202</v>
      </c>
      <c r="I106" s="43">
        <v>419608.9431973981</v>
      </c>
      <c r="J106" s="43">
        <v>49827.328681383944</v>
      </c>
      <c r="K106" s="44">
        <f t="shared" si="95"/>
        <v>43.869204725289919</v>
      </c>
      <c r="L106" s="44">
        <f t="shared" si="96"/>
        <v>5.2093391198519541</v>
      </c>
      <c r="M106" s="44">
        <f t="shared" si="97"/>
        <v>49.078543845141873</v>
      </c>
      <c r="N106" s="44">
        <v>71.217340102538941</v>
      </c>
      <c r="O106" s="43">
        <v>4707211.6617568322</v>
      </c>
      <c r="P106" s="43">
        <v>65663</v>
      </c>
      <c r="Q106" s="44">
        <f t="shared" si="98"/>
        <v>71.687429172545151</v>
      </c>
      <c r="R106" s="45">
        <v>1</v>
      </c>
      <c r="S106" s="46">
        <v>10</v>
      </c>
      <c r="T106" s="47">
        <f t="shared" si="99"/>
        <v>1</v>
      </c>
      <c r="U106" s="44">
        <f t="shared" si="100"/>
        <v>71.217340102538941</v>
      </c>
      <c r="V106" s="43">
        <f t="shared" si="101"/>
        <v>681193.85808078502</v>
      </c>
      <c r="W106" s="48">
        <f t="shared" si="102"/>
        <v>211757.58620200297</v>
      </c>
      <c r="X106" s="42">
        <v>8846</v>
      </c>
      <c r="Y106" s="43">
        <f t="shared" si="103"/>
        <v>380766.74170929397</v>
      </c>
      <c r="Z106" s="43">
        <v>334629.23091097421</v>
      </c>
      <c r="AA106" s="43">
        <v>46137.510798319759</v>
      </c>
      <c r="AB106" s="44">
        <f t="shared" si="104"/>
        <v>37.82831007358967</v>
      </c>
      <c r="AC106" s="44">
        <f t="shared" si="105"/>
        <v>5.2156354056432015</v>
      </c>
      <c r="AD106" s="44">
        <f t="shared" si="106"/>
        <v>43.043945479232868</v>
      </c>
      <c r="AE106" s="44">
        <v>69.279563962240559</v>
      </c>
      <c r="AF106" s="43">
        <v>4154997.0643985085</v>
      </c>
      <c r="AG106" s="43">
        <v>57405</v>
      </c>
      <c r="AH106" s="44">
        <f t="shared" si="107"/>
        <v>72.380403525799295</v>
      </c>
      <c r="AI106" s="45">
        <v>1</v>
      </c>
      <c r="AJ106" s="46">
        <v>10</v>
      </c>
      <c r="AK106" s="47">
        <f t="shared" si="108"/>
        <v>1</v>
      </c>
      <c r="AL106" s="44">
        <f t="shared" si="109"/>
        <v>69.279563962240559</v>
      </c>
      <c r="AM106" s="43">
        <f t="shared" si="110"/>
        <v>612847.02280997997</v>
      </c>
      <c r="AN106" s="48">
        <f t="shared" si="111"/>
        <v>253178.48847347565</v>
      </c>
      <c r="AO106" s="90">
        <f t="shared" si="112"/>
        <v>-41420.902271472674</v>
      </c>
      <c r="AP106" s="97">
        <f t="shared" si="113"/>
        <v>719</v>
      </c>
      <c r="AQ106" s="165"/>
      <c r="AR106" s="164"/>
    </row>
    <row r="107" spans="1:44" s="3" customFormat="1" ht="12.75" hidden="1" customHeight="1" outlineLevel="2" x14ac:dyDescent="0.2">
      <c r="A107" s="10">
        <v>3050</v>
      </c>
      <c r="B107" s="11" t="s">
        <v>147</v>
      </c>
      <c r="C107" s="12">
        <v>80944</v>
      </c>
      <c r="D107" s="13" t="s">
        <v>23</v>
      </c>
      <c r="E107" s="14" t="s">
        <v>179</v>
      </c>
      <c r="F107" s="15" t="s">
        <v>111</v>
      </c>
      <c r="G107" s="42">
        <v>476</v>
      </c>
      <c r="H107" s="43">
        <f t="shared" si="94"/>
        <v>2808231.8699999996</v>
      </c>
      <c r="I107" s="43">
        <v>2808231.8699999996</v>
      </c>
      <c r="J107" s="43">
        <v>0</v>
      </c>
      <c r="K107" s="44">
        <f t="shared" si="95"/>
        <v>5899.6467857142852</v>
      </c>
      <c r="L107" s="44">
        <f t="shared" si="96"/>
        <v>0</v>
      </c>
      <c r="M107" s="44">
        <f t="shared" si="97"/>
        <v>5899.6467857142852</v>
      </c>
      <c r="N107" s="44">
        <v>6664.7197950917707</v>
      </c>
      <c r="O107" s="43">
        <v>40207392.810000002</v>
      </c>
      <c r="P107" s="43">
        <v>6018</v>
      </c>
      <c r="Q107" s="44">
        <f t="shared" si="98"/>
        <v>6681.1885692921242</v>
      </c>
      <c r="R107" s="45">
        <v>2</v>
      </c>
      <c r="S107" s="46">
        <v>12</v>
      </c>
      <c r="T107" s="47">
        <f t="shared" si="99"/>
        <v>1</v>
      </c>
      <c r="U107" s="44">
        <f t="shared" si="100"/>
        <v>6664.7197950917707</v>
      </c>
      <c r="V107" s="43">
        <f t="shared" si="101"/>
        <v>3172406.6224636827</v>
      </c>
      <c r="W107" s="48">
        <f t="shared" si="102"/>
        <v>364174.75246368302</v>
      </c>
      <c r="X107" s="42">
        <v>440</v>
      </c>
      <c r="Y107" s="43">
        <f t="shared" si="103"/>
        <v>2539773.4300000002</v>
      </c>
      <c r="Z107" s="43">
        <v>2539773.4300000002</v>
      </c>
      <c r="AA107" s="43">
        <v>0</v>
      </c>
      <c r="AB107" s="44">
        <f t="shared" si="104"/>
        <v>5772.2123409090909</v>
      </c>
      <c r="AC107" s="44">
        <f t="shared" si="105"/>
        <v>0</v>
      </c>
      <c r="AD107" s="44">
        <f t="shared" si="106"/>
        <v>5772.2123409090909</v>
      </c>
      <c r="AE107" s="44">
        <v>6741.7216603441648</v>
      </c>
      <c r="AF107" s="43">
        <v>37174064.560000002</v>
      </c>
      <c r="AG107" s="43">
        <v>5464</v>
      </c>
      <c r="AH107" s="44">
        <f t="shared" si="107"/>
        <v>6803.4525183016112</v>
      </c>
      <c r="AI107" s="45">
        <v>1</v>
      </c>
      <c r="AJ107" s="46">
        <v>12</v>
      </c>
      <c r="AK107" s="47">
        <f t="shared" si="108"/>
        <v>1</v>
      </c>
      <c r="AL107" s="44">
        <f t="shared" si="109"/>
        <v>6741.7216603441648</v>
      </c>
      <c r="AM107" s="43">
        <f t="shared" si="110"/>
        <v>2966357.5305514326</v>
      </c>
      <c r="AN107" s="48">
        <f t="shared" si="111"/>
        <v>465364.47332883539</v>
      </c>
      <c r="AO107" s="90">
        <f t="shared" si="112"/>
        <v>-101189.72086515237</v>
      </c>
      <c r="AP107" s="97">
        <f t="shared" si="113"/>
        <v>36</v>
      </c>
      <c r="AQ107" s="165"/>
      <c r="AR107" s="164"/>
    </row>
    <row r="108" spans="1:44" s="3" customFormat="1" ht="12.75" hidden="1" customHeight="1" outlineLevel="2" x14ac:dyDescent="0.2">
      <c r="A108" s="10">
        <v>3050</v>
      </c>
      <c r="B108" s="11" t="s">
        <v>656</v>
      </c>
      <c r="C108" s="12">
        <v>80159</v>
      </c>
      <c r="D108" s="13" t="s">
        <v>23</v>
      </c>
      <c r="E108" s="14" t="s">
        <v>150</v>
      </c>
      <c r="F108" s="15" t="s">
        <v>111</v>
      </c>
      <c r="G108" s="42">
        <v>525</v>
      </c>
      <c r="H108" s="43">
        <f t="shared" si="94"/>
        <v>1562448.1000000006</v>
      </c>
      <c r="I108" s="43">
        <v>1562448.1000000006</v>
      </c>
      <c r="J108" s="43">
        <v>0</v>
      </c>
      <c r="K108" s="44">
        <f t="shared" si="95"/>
        <v>2976.09161904762</v>
      </c>
      <c r="L108" s="44">
        <f t="shared" si="96"/>
        <v>0</v>
      </c>
      <c r="M108" s="44">
        <f t="shared" si="97"/>
        <v>2976.09161904762</v>
      </c>
      <c r="N108" s="44">
        <v>2488.0949162514216</v>
      </c>
      <c r="O108" s="43">
        <v>23490094.030000005</v>
      </c>
      <c r="P108" s="43">
        <v>9854</v>
      </c>
      <c r="Q108" s="44">
        <f t="shared" si="98"/>
        <v>2383.8130738786285</v>
      </c>
      <c r="R108" s="45">
        <v>12</v>
      </c>
      <c r="S108" s="46">
        <v>12</v>
      </c>
      <c r="T108" s="47">
        <f t="shared" si="99"/>
        <v>0.95808767515593629</v>
      </c>
      <c r="U108" s="44">
        <f t="shared" si="100"/>
        <v>2383.8130738786285</v>
      </c>
      <c r="V108" s="43">
        <f t="shared" si="101"/>
        <v>1251501.8637862799</v>
      </c>
      <c r="W108" s="48">
        <f t="shared" si="102"/>
        <v>-310946.23621372064</v>
      </c>
      <c r="X108" s="42">
        <v>483</v>
      </c>
      <c r="Y108" s="43">
        <f t="shared" si="103"/>
        <v>1445537.6600000001</v>
      </c>
      <c r="Z108" s="43">
        <v>1445537.6600000001</v>
      </c>
      <c r="AA108" s="43">
        <v>0</v>
      </c>
      <c r="AB108" s="44">
        <f t="shared" si="104"/>
        <v>2992.8315942028989</v>
      </c>
      <c r="AC108" s="44">
        <f t="shared" si="105"/>
        <v>0</v>
      </c>
      <c r="AD108" s="44">
        <f t="shared" si="106"/>
        <v>2992.8315942028989</v>
      </c>
      <c r="AE108" s="44">
        <v>2540.0514736260088</v>
      </c>
      <c r="AF108" s="43">
        <v>21510367.530000001</v>
      </c>
      <c r="AG108" s="43">
        <v>9004</v>
      </c>
      <c r="AH108" s="44">
        <f t="shared" si="107"/>
        <v>2388.9790681919148</v>
      </c>
      <c r="AI108" s="45">
        <v>11</v>
      </c>
      <c r="AJ108" s="46">
        <v>12</v>
      </c>
      <c r="AK108" s="47">
        <f t="shared" si="108"/>
        <v>0.94052388032182943</v>
      </c>
      <c r="AL108" s="44">
        <f t="shared" si="109"/>
        <v>2388.9790681919148</v>
      </c>
      <c r="AM108" s="43">
        <f t="shared" si="110"/>
        <v>1153876.8899366949</v>
      </c>
      <c r="AN108" s="48">
        <f t="shared" si="111"/>
        <v>-318175.38552360574</v>
      </c>
      <c r="AO108" s="90">
        <f t="shared" ref="AO108:AO128" si="116">W108-AN108</f>
        <v>7229.149309885106</v>
      </c>
      <c r="AP108" s="97">
        <f t="shared" ref="AP108:AP128" si="117">G108-X108</f>
        <v>42</v>
      </c>
      <c r="AQ108" s="165"/>
      <c r="AR108" s="164"/>
    </row>
    <row r="109" spans="1:44" s="3" customFormat="1" ht="12.75" hidden="1" customHeight="1" outlineLevel="2" x14ac:dyDescent="0.2">
      <c r="A109" s="10">
        <v>3050</v>
      </c>
      <c r="B109" s="11" t="s">
        <v>656</v>
      </c>
      <c r="C109" s="12">
        <v>80401</v>
      </c>
      <c r="D109" s="13" t="s">
        <v>23</v>
      </c>
      <c r="E109" s="14" t="s">
        <v>148</v>
      </c>
      <c r="F109" s="15" t="s">
        <v>111</v>
      </c>
      <c r="G109" s="42">
        <v>440</v>
      </c>
      <c r="H109" s="43">
        <f t="shared" si="94"/>
        <v>2624972.77</v>
      </c>
      <c r="I109" s="43">
        <v>2624972.77</v>
      </c>
      <c r="J109" s="43">
        <v>0</v>
      </c>
      <c r="K109" s="44">
        <f t="shared" si="95"/>
        <v>5965.8472045454546</v>
      </c>
      <c r="L109" s="44">
        <f t="shared" si="96"/>
        <v>0</v>
      </c>
      <c r="M109" s="44">
        <f t="shared" si="97"/>
        <v>5965.8472045454546</v>
      </c>
      <c r="N109" s="44">
        <v>5521.8182405272346</v>
      </c>
      <c r="O109" s="43">
        <v>50999524.379999995</v>
      </c>
      <c r="P109" s="43">
        <v>9389</v>
      </c>
      <c r="Q109" s="44">
        <f t="shared" si="98"/>
        <v>5431.8377228671843</v>
      </c>
      <c r="R109" s="45">
        <v>12</v>
      </c>
      <c r="S109" s="46">
        <v>12</v>
      </c>
      <c r="T109" s="47">
        <f t="shared" si="99"/>
        <v>0.98370454916468619</v>
      </c>
      <c r="U109" s="44">
        <f t="shared" si="100"/>
        <v>5431.8377228671843</v>
      </c>
      <c r="V109" s="43">
        <f t="shared" si="101"/>
        <v>2390008.5980615611</v>
      </c>
      <c r="W109" s="48">
        <f t="shared" si="102"/>
        <v>-234964.1719384389</v>
      </c>
      <c r="X109" s="42">
        <v>399</v>
      </c>
      <c r="Y109" s="43">
        <f t="shared" si="103"/>
        <v>2410935.0900000003</v>
      </c>
      <c r="Z109" s="43">
        <v>2410935.0900000003</v>
      </c>
      <c r="AA109" s="43">
        <v>0</v>
      </c>
      <c r="AB109" s="44">
        <f t="shared" si="104"/>
        <v>6042.4438345864673</v>
      </c>
      <c r="AC109" s="44">
        <f t="shared" si="105"/>
        <v>0</v>
      </c>
      <c r="AD109" s="44">
        <f t="shared" si="106"/>
        <v>6042.4438345864673</v>
      </c>
      <c r="AE109" s="44">
        <v>5614.4042316307659</v>
      </c>
      <c r="AF109" s="43">
        <v>46581239.840000004</v>
      </c>
      <c r="AG109" s="43">
        <v>8477</v>
      </c>
      <c r="AH109" s="44">
        <f t="shared" si="107"/>
        <v>5495.0147269081044</v>
      </c>
      <c r="AI109" s="45">
        <v>12</v>
      </c>
      <c r="AJ109" s="46">
        <v>12</v>
      </c>
      <c r="AK109" s="47">
        <f t="shared" si="108"/>
        <v>0.97873514271558182</v>
      </c>
      <c r="AL109" s="44">
        <f t="shared" si="109"/>
        <v>5495.0147269081044</v>
      </c>
      <c r="AM109" s="43">
        <f t="shared" si="110"/>
        <v>2192510.8760363339</v>
      </c>
      <c r="AN109" s="48">
        <f t="shared" si="111"/>
        <v>-238280.96068763614</v>
      </c>
      <c r="AO109" s="90">
        <f t="shared" si="116"/>
        <v>3316.788749197236</v>
      </c>
      <c r="AP109" s="97">
        <f t="shared" si="117"/>
        <v>41</v>
      </c>
      <c r="AQ109" s="165"/>
      <c r="AR109" s="164"/>
    </row>
    <row r="110" spans="1:44" s="3" customFormat="1" ht="12.75" hidden="1" customHeight="1" outlineLevel="2" x14ac:dyDescent="0.2">
      <c r="A110" s="10">
        <v>3050</v>
      </c>
      <c r="B110" s="11" t="s">
        <v>656</v>
      </c>
      <c r="C110" s="12">
        <v>80403</v>
      </c>
      <c r="D110" s="13" t="s">
        <v>23</v>
      </c>
      <c r="E110" s="14" t="s">
        <v>177</v>
      </c>
      <c r="F110" s="15" t="s">
        <v>111</v>
      </c>
      <c r="G110" s="42">
        <v>45</v>
      </c>
      <c r="H110" s="43">
        <f t="shared" si="94"/>
        <v>349805.30000000005</v>
      </c>
      <c r="I110" s="43">
        <v>349805.30000000005</v>
      </c>
      <c r="J110" s="43">
        <v>0</v>
      </c>
      <c r="K110" s="44">
        <f t="shared" si="95"/>
        <v>7773.4511111111124</v>
      </c>
      <c r="L110" s="44">
        <f t="shared" si="96"/>
        <v>0</v>
      </c>
      <c r="M110" s="44">
        <f t="shared" si="97"/>
        <v>7773.4511111111124</v>
      </c>
      <c r="N110" s="44">
        <v>4692.6356292335113</v>
      </c>
      <c r="O110" s="43">
        <v>2785777.73</v>
      </c>
      <c r="P110" s="43">
        <v>573</v>
      </c>
      <c r="Q110" s="44">
        <f t="shared" si="98"/>
        <v>4861.7412390924956</v>
      </c>
      <c r="R110" s="45">
        <v>12</v>
      </c>
      <c r="S110" s="46">
        <v>12</v>
      </c>
      <c r="T110" s="47">
        <f t="shared" si="99"/>
        <v>1</v>
      </c>
      <c r="U110" s="44">
        <f t="shared" si="100"/>
        <v>4692.6356292335113</v>
      </c>
      <c r="V110" s="43">
        <f t="shared" si="101"/>
        <v>211168.60331550799</v>
      </c>
      <c r="W110" s="48">
        <f t="shared" si="102"/>
        <v>-138636.69668449205</v>
      </c>
      <c r="X110" s="42">
        <v>42</v>
      </c>
      <c r="Y110" s="43">
        <f t="shared" si="103"/>
        <v>319143.66000000003</v>
      </c>
      <c r="Z110" s="43">
        <v>319143.66000000003</v>
      </c>
      <c r="AA110" s="43">
        <v>0</v>
      </c>
      <c r="AB110" s="44">
        <f t="shared" si="104"/>
        <v>7598.658571428572</v>
      </c>
      <c r="AC110" s="44">
        <f t="shared" si="105"/>
        <v>0</v>
      </c>
      <c r="AD110" s="44">
        <f t="shared" si="106"/>
        <v>7598.658571428572</v>
      </c>
      <c r="AE110" s="44">
        <v>4294.7708445777116</v>
      </c>
      <c r="AF110" s="43">
        <v>2523397.5799999996</v>
      </c>
      <c r="AG110" s="43">
        <v>515</v>
      </c>
      <c r="AH110" s="44">
        <f t="shared" si="107"/>
        <v>4899.8011262135915</v>
      </c>
      <c r="AI110" s="45">
        <v>11</v>
      </c>
      <c r="AJ110" s="46">
        <v>12</v>
      </c>
      <c r="AK110" s="47">
        <f t="shared" si="108"/>
        <v>1</v>
      </c>
      <c r="AL110" s="44">
        <f t="shared" si="109"/>
        <v>4294.7708445777116</v>
      </c>
      <c r="AM110" s="43">
        <f t="shared" si="110"/>
        <v>180380.3754722639</v>
      </c>
      <c r="AN110" s="48">
        <f t="shared" si="111"/>
        <v>-151378.12857571215</v>
      </c>
      <c r="AO110" s="90">
        <f t="shared" si="116"/>
        <v>12741.431891220098</v>
      </c>
      <c r="AP110" s="97">
        <f t="shared" si="117"/>
        <v>3</v>
      </c>
      <c r="AQ110" s="165"/>
      <c r="AR110" s="164"/>
    </row>
    <row r="111" spans="1:44" s="3" customFormat="1" ht="12.75" hidden="1" customHeight="1" outlineLevel="2" x14ac:dyDescent="0.2">
      <c r="A111" s="10">
        <v>3050</v>
      </c>
      <c r="B111" s="11" t="s">
        <v>656</v>
      </c>
      <c r="C111" s="12">
        <v>80399</v>
      </c>
      <c r="D111" s="13" t="s">
        <v>23</v>
      </c>
      <c r="E111" s="14" t="s">
        <v>153</v>
      </c>
      <c r="F111" s="15" t="s">
        <v>111</v>
      </c>
      <c r="G111" s="42">
        <v>576</v>
      </c>
      <c r="H111" s="43">
        <f t="shared" si="94"/>
        <v>2168894.37</v>
      </c>
      <c r="I111" s="43">
        <v>2168894.37</v>
      </c>
      <c r="J111" s="43">
        <v>0</v>
      </c>
      <c r="K111" s="44">
        <f t="shared" si="95"/>
        <v>3765.4416145833334</v>
      </c>
      <c r="L111" s="44">
        <f t="shared" si="96"/>
        <v>0</v>
      </c>
      <c r="M111" s="44">
        <f t="shared" si="97"/>
        <v>3765.4416145833334</v>
      </c>
      <c r="N111" s="44">
        <v>3631.1102781165318</v>
      </c>
      <c r="O111" s="43">
        <v>31023647.620000001</v>
      </c>
      <c r="P111" s="43">
        <v>8613</v>
      </c>
      <c r="Q111" s="44">
        <f t="shared" si="98"/>
        <v>3601.9560687333101</v>
      </c>
      <c r="R111" s="45">
        <v>12</v>
      </c>
      <c r="S111" s="46">
        <v>12</v>
      </c>
      <c r="T111" s="47">
        <f t="shared" si="99"/>
        <v>0.99197099312600767</v>
      </c>
      <c r="U111" s="44">
        <f t="shared" si="100"/>
        <v>3601.9560687333101</v>
      </c>
      <c r="V111" s="43">
        <f t="shared" si="101"/>
        <v>2074726.6955903866</v>
      </c>
      <c r="W111" s="48">
        <f t="shared" si="102"/>
        <v>-94167.674409613479</v>
      </c>
      <c r="X111" s="42">
        <v>516</v>
      </c>
      <c r="Y111" s="43">
        <f t="shared" si="103"/>
        <v>2017810.7900000003</v>
      </c>
      <c r="Z111" s="43">
        <v>2017810.7900000003</v>
      </c>
      <c r="AA111" s="43">
        <v>0</v>
      </c>
      <c r="AB111" s="44">
        <f t="shared" si="104"/>
        <v>3910.4860271317834</v>
      </c>
      <c r="AC111" s="44">
        <f t="shared" si="105"/>
        <v>0</v>
      </c>
      <c r="AD111" s="44">
        <f t="shared" si="106"/>
        <v>3910.4860271317834</v>
      </c>
      <c r="AE111" s="44">
        <v>3633.4268032481732</v>
      </c>
      <c r="AF111" s="43">
        <v>28324473.400000006</v>
      </c>
      <c r="AG111" s="43">
        <v>7915</v>
      </c>
      <c r="AH111" s="44">
        <f t="shared" si="107"/>
        <v>3578.5816045483266</v>
      </c>
      <c r="AI111" s="45">
        <v>12</v>
      </c>
      <c r="AJ111" s="46">
        <v>12</v>
      </c>
      <c r="AK111" s="47">
        <f t="shared" si="108"/>
        <v>0.98490537950267321</v>
      </c>
      <c r="AL111" s="44">
        <f t="shared" si="109"/>
        <v>3578.5816045483266</v>
      </c>
      <c r="AM111" s="43">
        <f t="shared" si="110"/>
        <v>1846548.1079469365</v>
      </c>
      <c r="AN111" s="48">
        <f t="shared" si="111"/>
        <v>-186832.01678516046</v>
      </c>
      <c r="AO111" s="90">
        <f t="shared" si="116"/>
        <v>92664.342375546985</v>
      </c>
      <c r="AP111" s="97">
        <f t="shared" si="117"/>
        <v>60</v>
      </c>
      <c r="AQ111" s="165"/>
      <c r="AR111" s="164"/>
    </row>
    <row r="112" spans="1:44" s="3" customFormat="1" ht="12.75" hidden="1" customHeight="1" outlineLevel="2" x14ac:dyDescent="0.2">
      <c r="A112" s="10">
        <v>3050</v>
      </c>
      <c r="B112" s="11" t="s">
        <v>656</v>
      </c>
      <c r="C112" s="12">
        <v>80160</v>
      </c>
      <c r="D112" s="13" t="s">
        <v>23</v>
      </c>
      <c r="E112" s="14" t="s">
        <v>155</v>
      </c>
      <c r="F112" s="15" t="s">
        <v>111</v>
      </c>
      <c r="G112" s="42">
        <v>1186</v>
      </c>
      <c r="H112" s="43">
        <f t="shared" si="94"/>
        <v>1424362.9800000011</v>
      </c>
      <c r="I112" s="43">
        <v>1424362.9800000011</v>
      </c>
      <c r="J112" s="43">
        <v>0</v>
      </c>
      <c r="K112" s="44">
        <f t="shared" si="95"/>
        <v>1200.9805902192252</v>
      </c>
      <c r="L112" s="44">
        <f t="shared" si="96"/>
        <v>0</v>
      </c>
      <c r="M112" s="44">
        <f t="shared" si="97"/>
        <v>1200.9805902192252</v>
      </c>
      <c r="N112" s="44">
        <v>1132.9593490380689</v>
      </c>
      <c r="O112" s="43">
        <v>36395661.429996252</v>
      </c>
      <c r="P112" s="43">
        <v>31685</v>
      </c>
      <c r="Q112" s="44">
        <f t="shared" si="98"/>
        <v>1148.6716563041266</v>
      </c>
      <c r="R112" s="45">
        <v>10</v>
      </c>
      <c r="S112" s="46">
        <v>12</v>
      </c>
      <c r="T112" s="47">
        <f t="shared" si="99"/>
        <v>1</v>
      </c>
      <c r="U112" s="44">
        <f t="shared" si="100"/>
        <v>1132.9593490380689</v>
      </c>
      <c r="V112" s="43">
        <f t="shared" si="101"/>
        <v>1343689.7879591498</v>
      </c>
      <c r="W112" s="48">
        <f t="shared" si="102"/>
        <v>-80673.19204085134</v>
      </c>
      <c r="X112" s="42">
        <v>1115</v>
      </c>
      <c r="Y112" s="43">
        <f t="shared" si="103"/>
        <v>1331983.9900000009</v>
      </c>
      <c r="Z112" s="43">
        <v>1331983.9900000009</v>
      </c>
      <c r="AA112" s="43">
        <v>0</v>
      </c>
      <c r="AB112" s="44">
        <f t="shared" si="104"/>
        <v>1194.6044753363237</v>
      </c>
      <c r="AC112" s="44">
        <f t="shared" si="105"/>
        <v>0</v>
      </c>
      <c r="AD112" s="44">
        <f t="shared" si="106"/>
        <v>1194.6044753363237</v>
      </c>
      <c r="AE112" s="44">
        <v>1143.4800387746836</v>
      </c>
      <c r="AF112" s="43">
        <v>33336069.709996261</v>
      </c>
      <c r="AG112" s="43">
        <v>28646</v>
      </c>
      <c r="AH112" s="44">
        <f t="shared" si="107"/>
        <v>1163.7251172937324</v>
      </c>
      <c r="AI112" s="45">
        <v>8</v>
      </c>
      <c r="AJ112" s="46">
        <v>12</v>
      </c>
      <c r="AK112" s="47">
        <f t="shared" si="108"/>
        <v>1</v>
      </c>
      <c r="AL112" s="44">
        <f t="shared" si="109"/>
        <v>1143.4800387746836</v>
      </c>
      <c r="AM112" s="43">
        <f t="shared" si="110"/>
        <v>1274980.2432337722</v>
      </c>
      <c r="AN112" s="48">
        <f t="shared" si="111"/>
        <v>-62185.905563158572</v>
      </c>
      <c r="AO112" s="90">
        <f t="shared" si="116"/>
        <v>-18487.286477692767</v>
      </c>
      <c r="AP112" s="97">
        <f t="shared" si="117"/>
        <v>71</v>
      </c>
      <c r="AQ112" s="165"/>
      <c r="AR112" s="164"/>
    </row>
    <row r="113" spans="1:44" s="3" customFormat="1" ht="12.75" hidden="1" customHeight="1" outlineLevel="2" x14ac:dyDescent="0.2">
      <c r="A113" s="10">
        <v>3050</v>
      </c>
      <c r="B113" s="11" t="s">
        <v>656</v>
      </c>
      <c r="C113" s="12">
        <v>80400</v>
      </c>
      <c r="D113" s="13" t="s">
        <v>23</v>
      </c>
      <c r="E113" s="14" t="s">
        <v>158</v>
      </c>
      <c r="F113" s="15" t="s">
        <v>111</v>
      </c>
      <c r="G113" s="42">
        <v>52</v>
      </c>
      <c r="H113" s="43">
        <f t="shared" si="94"/>
        <v>316718.51</v>
      </c>
      <c r="I113" s="43">
        <v>316718.51</v>
      </c>
      <c r="J113" s="43">
        <v>0</v>
      </c>
      <c r="K113" s="44">
        <f t="shared" si="95"/>
        <v>6090.7405769230772</v>
      </c>
      <c r="L113" s="44">
        <f t="shared" si="96"/>
        <v>0</v>
      </c>
      <c r="M113" s="44">
        <f t="shared" si="97"/>
        <v>6090.7405769230772</v>
      </c>
      <c r="N113" s="44">
        <v>4977.5545964183502</v>
      </c>
      <c r="O113" s="43">
        <v>24635036.900000006</v>
      </c>
      <c r="P113" s="43">
        <v>5164</v>
      </c>
      <c r="Q113" s="44">
        <f t="shared" si="98"/>
        <v>4770.5338690937269</v>
      </c>
      <c r="R113" s="45">
        <v>12</v>
      </c>
      <c r="S113" s="46">
        <v>12</v>
      </c>
      <c r="T113" s="47">
        <f t="shared" si="99"/>
        <v>0.95840914985169878</v>
      </c>
      <c r="U113" s="44">
        <f t="shared" si="100"/>
        <v>4770.5338690937269</v>
      </c>
      <c r="V113" s="43">
        <f t="shared" si="101"/>
        <v>248067.76119287379</v>
      </c>
      <c r="W113" s="48">
        <f t="shared" si="102"/>
        <v>-68650.74880712622</v>
      </c>
      <c r="X113" s="42">
        <v>48</v>
      </c>
      <c r="Y113" s="43">
        <f t="shared" si="103"/>
        <v>306245.13</v>
      </c>
      <c r="Z113" s="43">
        <v>306245.13</v>
      </c>
      <c r="AA113" s="43">
        <v>0</v>
      </c>
      <c r="AB113" s="44">
        <f t="shared" si="104"/>
        <v>6380.1068750000004</v>
      </c>
      <c r="AC113" s="44">
        <f t="shared" si="105"/>
        <v>0</v>
      </c>
      <c r="AD113" s="44">
        <f t="shared" si="106"/>
        <v>6380.1068750000004</v>
      </c>
      <c r="AE113" s="44">
        <v>5009.3922976568301</v>
      </c>
      <c r="AF113" s="43">
        <v>22634167.490000006</v>
      </c>
      <c r="AG113" s="43">
        <v>4696</v>
      </c>
      <c r="AH113" s="44">
        <f t="shared" si="107"/>
        <v>4819.8823445485532</v>
      </c>
      <c r="AI113" s="45">
        <v>12</v>
      </c>
      <c r="AJ113" s="46">
        <v>12</v>
      </c>
      <c r="AK113" s="47">
        <f t="shared" si="108"/>
        <v>0.96216907324329115</v>
      </c>
      <c r="AL113" s="44">
        <f t="shared" si="109"/>
        <v>4819.8823445485532</v>
      </c>
      <c r="AM113" s="43">
        <f t="shared" si="110"/>
        <v>231354.35253833054</v>
      </c>
      <c r="AN113" s="48">
        <f t="shared" si="111"/>
        <v>-81699.029958184867</v>
      </c>
      <c r="AO113" s="90">
        <f t="shared" si="116"/>
        <v>13048.281151058647</v>
      </c>
      <c r="AP113" s="97">
        <f t="shared" si="117"/>
        <v>4</v>
      </c>
      <c r="AQ113" s="165"/>
      <c r="AR113" s="164"/>
    </row>
    <row r="114" spans="1:44" s="3" customFormat="1" ht="12.75" hidden="1" customHeight="1" outlineLevel="2" x14ac:dyDescent="0.2">
      <c r="A114" s="10">
        <v>3050</v>
      </c>
      <c r="B114" s="11" t="s">
        <v>656</v>
      </c>
      <c r="C114" s="12">
        <v>80396</v>
      </c>
      <c r="D114" s="13" t="s">
        <v>23</v>
      </c>
      <c r="E114" s="14" t="s">
        <v>156</v>
      </c>
      <c r="F114" s="15" t="s">
        <v>111</v>
      </c>
      <c r="G114" s="42">
        <v>367</v>
      </c>
      <c r="H114" s="43">
        <f t="shared" si="94"/>
        <v>1993817.2999999998</v>
      </c>
      <c r="I114" s="43">
        <v>1993817.2999999998</v>
      </c>
      <c r="J114" s="43">
        <v>0</v>
      </c>
      <c r="K114" s="44">
        <f t="shared" si="95"/>
        <v>5432.7446866485006</v>
      </c>
      <c r="L114" s="44">
        <f t="shared" si="96"/>
        <v>0</v>
      </c>
      <c r="M114" s="44">
        <f t="shared" si="97"/>
        <v>5432.7446866485006</v>
      </c>
      <c r="N114" s="44">
        <v>5312.0649540982331</v>
      </c>
      <c r="O114" s="43">
        <v>32163814.119999994</v>
      </c>
      <c r="P114" s="43">
        <v>6080</v>
      </c>
      <c r="Q114" s="44">
        <f t="shared" si="98"/>
        <v>5290.101006578946</v>
      </c>
      <c r="R114" s="45">
        <v>9</v>
      </c>
      <c r="S114" s="46">
        <v>12</v>
      </c>
      <c r="T114" s="47">
        <f t="shared" si="99"/>
        <v>0.99586527128168079</v>
      </c>
      <c r="U114" s="44">
        <f t="shared" si="100"/>
        <v>5290.101006578946</v>
      </c>
      <c r="V114" s="43">
        <f t="shared" si="101"/>
        <v>1941467.0694144731</v>
      </c>
      <c r="W114" s="48">
        <f t="shared" si="102"/>
        <v>-52350.230585526675</v>
      </c>
      <c r="X114" s="42">
        <v>334</v>
      </c>
      <c r="Y114" s="43">
        <f t="shared" si="103"/>
        <v>1877003.6099999999</v>
      </c>
      <c r="Z114" s="43">
        <v>1877003.6099999999</v>
      </c>
      <c r="AA114" s="43">
        <v>0</v>
      </c>
      <c r="AB114" s="44">
        <f t="shared" si="104"/>
        <v>5619.7712874251492</v>
      </c>
      <c r="AC114" s="44">
        <f t="shared" si="105"/>
        <v>0</v>
      </c>
      <c r="AD114" s="44">
        <f t="shared" si="106"/>
        <v>5619.7712874251492</v>
      </c>
      <c r="AE114" s="44">
        <v>5355.0713692193367</v>
      </c>
      <c r="AF114" s="43">
        <v>29419394.599999998</v>
      </c>
      <c r="AG114" s="43">
        <v>5571</v>
      </c>
      <c r="AH114" s="44">
        <f t="shared" si="107"/>
        <v>5280.8103751570634</v>
      </c>
      <c r="AI114" s="45">
        <v>11</v>
      </c>
      <c r="AJ114" s="46">
        <v>12</v>
      </c>
      <c r="AK114" s="47">
        <f t="shared" si="108"/>
        <v>0.98613258555448546</v>
      </c>
      <c r="AL114" s="44">
        <f t="shared" si="109"/>
        <v>5280.8103751570634</v>
      </c>
      <c r="AM114" s="43">
        <f t="shared" si="110"/>
        <v>1763790.6653024592</v>
      </c>
      <c r="AN114" s="48">
        <f t="shared" si="111"/>
        <v>-123505.03057913533</v>
      </c>
      <c r="AO114" s="90">
        <f t="shared" si="116"/>
        <v>71154.799993608656</v>
      </c>
      <c r="AP114" s="97">
        <f t="shared" si="117"/>
        <v>33</v>
      </c>
      <c r="AQ114" s="165"/>
      <c r="AR114" s="164"/>
    </row>
    <row r="115" spans="1:44" s="3" customFormat="1" ht="12.75" hidden="1" customHeight="1" outlineLevel="2" x14ac:dyDescent="0.2">
      <c r="A115" s="10">
        <v>3050</v>
      </c>
      <c r="B115" s="11" t="s">
        <v>656</v>
      </c>
      <c r="C115" s="12">
        <v>80164</v>
      </c>
      <c r="D115" s="13" t="s">
        <v>23</v>
      </c>
      <c r="E115" s="14" t="s">
        <v>161</v>
      </c>
      <c r="F115" s="15" t="s">
        <v>111</v>
      </c>
      <c r="G115" s="42">
        <v>2051</v>
      </c>
      <c r="H115" s="43">
        <f t="shared" si="94"/>
        <v>1148761.0299999998</v>
      </c>
      <c r="I115" s="43">
        <v>1148761.0299999998</v>
      </c>
      <c r="J115" s="43">
        <v>0</v>
      </c>
      <c r="K115" s="44">
        <f t="shared" si="95"/>
        <v>560.09801560214521</v>
      </c>
      <c r="L115" s="44">
        <f t="shared" si="96"/>
        <v>0</v>
      </c>
      <c r="M115" s="44">
        <f t="shared" si="97"/>
        <v>560.09801560214521</v>
      </c>
      <c r="N115" s="44">
        <v>535.05025466649613</v>
      </c>
      <c r="O115" s="43">
        <v>10451364.75</v>
      </c>
      <c r="P115" s="43">
        <v>19317</v>
      </c>
      <c r="Q115" s="44">
        <f t="shared" si="98"/>
        <v>541.0449215716726</v>
      </c>
      <c r="R115" s="45">
        <v>9</v>
      </c>
      <c r="S115" s="46">
        <v>12</v>
      </c>
      <c r="T115" s="47">
        <f t="shared" si="99"/>
        <v>1</v>
      </c>
      <c r="U115" s="44">
        <f t="shared" si="100"/>
        <v>535.05025466649613</v>
      </c>
      <c r="V115" s="43">
        <f t="shared" si="101"/>
        <v>1097388.0723209835</v>
      </c>
      <c r="W115" s="48">
        <f t="shared" si="102"/>
        <v>-51372.957679016283</v>
      </c>
      <c r="X115" s="42">
        <v>1822</v>
      </c>
      <c r="Y115" s="43">
        <f t="shared" si="103"/>
        <v>1036452.0899999999</v>
      </c>
      <c r="Z115" s="43">
        <v>1036452.0899999999</v>
      </c>
      <c r="AA115" s="43">
        <v>0</v>
      </c>
      <c r="AB115" s="44">
        <f t="shared" si="104"/>
        <v>568.85405598243676</v>
      </c>
      <c r="AC115" s="44">
        <f t="shared" si="105"/>
        <v>0</v>
      </c>
      <c r="AD115" s="44">
        <f t="shared" si="106"/>
        <v>568.85405598243676</v>
      </c>
      <c r="AE115" s="44">
        <v>538.14608400077486</v>
      </c>
      <c r="AF115" s="43">
        <v>9558637.3300000001</v>
      </c>
      <c r="AG115" s="43">
        <v>17466</v>
      </c>
      <c r="AH115" s="44">
        <f t="shared" si="107"/>
        <v>547.2711170273675</v>
      </c>
      <c r="AI115" s="45">
        <v>9</v>
      </c>
      <c r="AJ115" s="46">
        <v>12</v>
      </c>
      <c r="AK115" s="47">
        <f t="shared" si="108"/>
        <v>1</v>
      </c>
      <c r="AL115" s="44">
        <f t="shared" si="109"/>
        <v>538.14608400077486</v>
      </c>
      <c r="AM115" s="43">
        <f t="shared" si="110"/>
        <v>980502.16504941182</v>
      </c>
      <c r="AN115" s="48">
        <f t="shared" si="111"/>
        <v>-61036.281764277846</v>
      </c>
      <c r="AO115" s="90">
        <f t="shared" si="116"/>
        <v>9663.3240852615636</v>
      </c>
      <c r="AP115" s="97">
        <f t="shared" si="117"/>
        <v>229</v>
      </c>
      <c r="AQ115" s="165"/>
      <c r="AR115" s="164"/>
    </row>
    <row r="116" spans="1:44" s="3" customFormat="1" ht="12.75" hidden="1" customHeight="1" outlineLevel="2" x14ac:dyDescent="0.2">
      <c r="A116" s="10">
        <v>3050</v>
      </c>
      <c r="B116" s="11" t="s">
        <v>656</v>
      </c>
      <c r="C116" s="12">
        <v>80173</v>
      </c>
      <c r="D116" s="13" t="s">
        <v>23</v>
      </c>
      <c r="E116" s="14" t="s">
        <v>163</v>
      </c>
      <c r="F116" s="15" t="s">
        <v>111</v>
      </c>
      <c r="G116" s="42">
        <v>47</v>
      </c>
      <c r="H116" s="43">
        <f t="shared" si="94"/>
        <v>125571.17</v>
      </c>
      <c r="I116" s="43">
        <v>125571.17</v>
      </c>
      <c r="J116" s="43">
        <v>0</v>
      </c>
      <c r="K116" s="44">
        <f t="shared" si="95"/>
        <v>2671.7270212765957</v>
      </c>
      <c r="L116" s="44">
        <f t="shared" si="96"/>
        <v>0</v>
      </c>
      <c r="M116" s="44">
        <f t="shared" si="97"/>
        <v>2671.7270212765957</v>
      </c>
      <c r="N116" s="44">
        <v>2574.2744440536289</v>
      </c>
      <c r="O116" s="43">
        <v>4590702.3000000007</v>
      </c>
      <c r="P116" s="43">
        <v>1777</v>
      </c>
      <c r="Q116" s="44">
        <f t="shared" si="98"/>
        <v>2583.4002813731013</v>
      </c>
      <c r="R116" s="45">
        <v>8</v>
      </c>
      <c r="S116" s="46">
        <v>12</v>
      </c>
      <c r="T116" s="47">
        <f t="shared" si="99"/>
        <v>1</v>
      </c>
      <c r="U116" s="44">
        <f t="shared" si="100"/>
        <v>2574.2744440536289</v>
      </c>
      <c r="V116" s="43">
        <f t="shared" si="101"/>
        <v>120990.89887052056</v>
      </c>
      <c r="W116" s="48">
        <f t="shared" si="102"/>
        <v>-4580.2711294794426</v>
      </c>
      <c r="X116" s="42">
        <v>38</v>
      </c>
      <c r="Y116" s="43">
        <f t="shared" si="103"/>
        <v>108025.37999999999</v>
      </c>
      <c r="Z116" s="43">
        <v>108025.37999999999</v>
      </c>
      <c r="AA116" s="43">
        <v>0</v>
      </c>
      <c r="AB116" s="44">
        <f t="shared" si="104"/>
        <v>2842.7731578947364</v>
      </c>
      <c r="AC116" s="44">
        <f t="shared" si="105"/>
        <v>0</v>
      </c>
      <c r="AD116" s="44">
        <f t="shared" si="106"/>
        <v>2842.7731578947364</v>
      </c>
      <c r="AE116" s="44">
        <v>2670.7444377990432</v>
      </c>
      <c r="AF116" s="43">
        <v>4131919.6899999995</v>
      </c>
      <c r="AG116" s="43">
        <v>1577</v>
      </c>
      <c r="AH116" s="44">
        <f t="shared" si="107"/>
        <v>2620.1139441978435</v>
      </c>
      <c r="AI116" s="45">
        <v>10</v>
      </c>
      <c r="AJ116" s="46">
        <v>12</v>
      </c>
      <c r="AK116" s="47">
        <f t="shared" si="108"/>
        <v>0.98104255394689721</v>
      </c>
      <c r="AL116" s="44">
        <f t="shared" si="109"/>
        <v>2620.1139441978435</v>
      </c>
      <c r="AM116" s="43">
        <f t="shared" si="110"/>
        <v>99564.329879518045</v>
      </c>
      <c r="AN116" s="48">
        <f t="shared" si="111"/>
        <v>-9230.2364950712126</v>
      </c>
      <c r="AO116" s="90">
        <f t="shared" si="116"/>
        <v>4649.96536559177</v>
      </c>
      <c r="AP116" s="97">
        <f t="shared" si="117"/>
        <v>9</v>
      </c>
      <c r="AQ116" s="165"/>
      <c r="AR116" s="164"/>
    </row>
    <row r="117" spans="1:44" s="3" customFormat="1" ht="12.75" hidden="1" customHeight="1" outlineLevel="2" x14ac:dyDescent="0.2">
      <c r="A117" s="10">
        <v>3050</v>
      </c>
      <c r="B117" s="11" t="s">
        <v>656</v>
      </c>
      <c r="C117" s="12">
        <v>80942</v>
      </c>
      <c r="D117" s="13" t="s">
        <v>23</v>
      </c>
      <c r="E117" s="14" t="s">
        <v>174</v>
      </c>
      <c r="F117" s="15" t="s">
        <v>111</v>
      </c>
      <c r="G117" s="42">
        <v>89</v>
      </c>
      <c r="H117" s="43">
        <f t="shared" si="94"/>
        <v>265649.68</v>
      </c>
      <c r="I117" s="43">
        <v>265649.68</v>
      </c>
      <c r="J117" s="43">
        <v>0</v>
      </c>
      <c r="K117" s="44">
        <f t="shared" si="95"/>
        <v>2984.8278651685391</v>
      </c>
      <c r="L117" s="44">
        <f t="shared" si="96"/>
        <v>0</v>
      </c>
      <c r="M117" s="44">
        <f t="shared" si="97"/>
        <v>2984.8278651685391</v>
      </c>
      <c r="N117" s="44">
        <v>3032.6731680211633</v>
      </c>
      <c r="O117" s="43">
        <v>8571323.4100000001</v>
      </c>
      <c r="P117" s="43">
        <v>2415</v>
      </c>
      <c r="Q117" s="44">
        <f t="shared" si="98"/>
        <v>3549.2022401656313</v>
      </c>
      <c r="R117" s="45">
        <v>6</v>
      </c>
      <c r="S117" s="46">
        <v>12</v>
      </c>
      <c r="T117" s="47">
        <f t="shared" si="99"/>
        <v>1</v>
      </c>
      <c r="U117" s="44">
        <f t="shared" si="100"/>
        <v>3032.6731680211633</v>
      </c>
      <c r="V117" s="43">
        <f t="shared" si="101"/>
        <v>269907.91195388354</v>
      </c>
      <c r="W117" s="48">
        <f t="shared" si="102"/>
        <v>4258.2319538835436</v>
      </c>
      <c r="X117" s="42">
        <v>92</v>
      </c>
      <c r="Y117" s="43">
        <f t="shared" si="103"/>
        <v>256083.30000000002</v>
      </c>
      <c r="Z117" s="43">
        <v>256083.30000000002</v>
      </c>
      <c r="AA117" s="43">
        <v>0</v>
      </c>
      <c r="AB117" s="44">
        <f t="shared" si="104"/>
        <v>2783.5141304347826</v>
      </c>
      <c r="AC117" s="44">
        <f t="shared" si="105"/>
        <v>0</v>
      </c>
      <c r="AD117" s="44">
        <f t="shared" si="106"/>
        <v>2783.5141304347826</v>
      </c>
      <c r="AE117" s="44">
        <v>3237.1838614163612</v>
      </c>
      <c r="AF117" s="43">
        <v>7600673.5900000008</v>
      </c>
      <c r="AG117" s="43">
        <v>2251</v>
      </c>
      <c r="AH117" s="44">
        <f t="shared" si="107"/>
        <v>3376.5764504664598</v>
      </c>
      <c r="AI117" s="45">
        <v>5</v>
      </c>
      <c r="AJ117" s="46">
        <v>12</v>
      </c>
      <c r="AK117" s="47">
        <f t="shared" si="108"/>
        <v>1</v>
      </c>
      <c r="AL117" s="44">
        <f t="shared" si="109"/>
        <v>3237.1838614163612</v>
      </c>
      <c r="AM117" s="43">
        <f t="shared" si="110"/>
        <v>297820.9152503052</v>
      </c>
      <c r="AN117" s="48">
        <f t="shared" si="111"/>
        <v>45531.943909423841</v>
      </c>
      <c r="AO117" s="90">
        <f t="shared" si="116"/>
        <v>-41273.711955540297</v>
      </c>
      <c r="AP117" s="97">
        <f t="shared" si="117"/>
        <v>-3</v>
      </c>
      <c r="AQ117" s="165"/>
      <c r="AR117" s="164"/>
    </row>
    <row r="118" spans="1:44" s="3" customFormat="1" ht="12.75" hidden="1" customHeight="1" outlineLevel="2" x14ac:dyDescent="0.2">
      <c r="A118" s="10">
        <v>3050</v>
      </c>
      <c r="B118" s="11" t="s">
        <v>656</v>
      </c>
      <c r="C118" s="12">
        <v>80975</v>
      </c>
      <c r="D118" s="13" t="s">
        <v>23</v>
      </c>
      <c r="E118" s="14" t="s">
        <v>159</v>
      </c>
      <c r="F118" s="15" t="s">
        <v>111</v>
      </c>
      <c r="G118" s="42">
        <v>214</v>
      </c>
      <c r="H118" s="43">
        <f t="shared" si="94"/>
        <v>1176390.8500000001</v>
      </c>
      <c r="I118" s="43">
        <v>1176390.8500000001</v>
      </c>
      <c r="J118" s="43">
        <v>0</v>
      </c>
      <c r="K118" s="44">
        <f t="shared" si="95"/>
        <v>5497.1535046728977</v>
      </c>
      <c r="L118" s="44">
        <f t="shared" si="96"/>
        <v>0</v>
      </c>
      <c r="M118" s="44">
        <f t="shared" si="97"/>
        <v>5497.1535046728977</v>
      </c>
      <c r="N118" s="44">
        <v>5656.6911498868776</v>
      </c>
      <c r="O118" s="43">
        <v>35503580.029999994</v>
      </c>
      <c r="P118" s="43">
        <v>6399</v>
      </c>
      <c r="Q118" s="44">
        <f t="shared" si="98"/>
        <v>5548.3013017658996</v>
      </c>
      <c r="R118" s="45">
        <v>4</v>
      </c>
      <c r="S118" s="46">
        <v>12</v>
      </c>
      <c r="T118" s="47">
        <f t="shared" si="99"/>
        <v>0.98083864838136947</v>
      </c>
      <c r="U118" s="44">
        <f t="shared" si="100"/>
        <v>5548.3013017658996</v>
      </c>
      <c r="V118" s="43">
        <f t="shared" si="101"/>
        <v>1187336.4785779025</v>
      </c>
      <c r="W118" s="48">
        <f t="shared" si="102"/>
        <v>10945.628577902447</v>
      </c>
      <c r="X118" s="42">
        <v>196</v>
      </c>
      <c r="Y118" s="43">
        <f t="shared" si="103"/>
        <v>1103094.21</v>
      </c>
      <c r="Z118" s="43">
        <v>1103094.21</v>
      </c>
      <c r="AA118" s="43">
        <v>0</v>
      </c>
      <c r="AB118" s="44">
        <f t="shared" si="104"/>
        <v>5628.0316836734692</v>
      </c>
      <c r="AC118" s="44">
        <f t="shared" si="105"/>
        <v>0</v>
      </c>
      <c r="AD118" s="44">
        <f t="shared" si="106"/>
        <v>5628.0316836734692</v>
      </c>
      <c r="AE118" s="44">
        <v>5603.4856755165683</v>
      </c>
      <c r="AF118" s="43">
        <v>32062514.129999995</v>
      </c>
      <c r="AG118" s="43">
        <v>5768</v>
      </c>
      <c r="AH118" s="44">
        <f t="shared" si="107"/>
        <v>5558.688302704576</v>
      </c>
      <c r="AI118" s="45">
        <v>7</v>
      </c>
      <c r="AJ118" s="46">
        <v>12</v>
      </c>
      <c r="AK118" s="47">
        <f t="shared" si="108"/>
        <v>0.99200544528779178</v>
      </c>
      <c r="AL118" s="44">
        <f t="shared" si="109"/>
        <v>5558.688302704576</v>
      </c>
      <c r="AM118" s="43">
        <f t="shared" si="110"/>
        <v>1089502.9073300969</v>
      </c>
      <c r="AN118" s="48">
        <f t="shared" si="111"/>
        <v>-14826.875639894215</v>
      </c>
      <c r="AO118" s="90">
        <f t="shared" si="116"/>
        <v>25772.504217796661</v>
      </c>
      <c r="AP118" s="97">
        <f t="shared" si="117"/>
        <v>18</v>
      </c>
      <c r="AQ118" s="165"/>
      <c r="AR118" s="164"/>
    </row>
    <row r="119" spans="1:44" s="3" customFormat="1" ht="12.75" hidden="1" customHeight="1" outlineLevel="2" x14ac:dyDescent="0.2">
      <c r="A119" s="10">
        <v>3050</v>
      </c>
      <c r="B119" s="11" t="s">
        <v>656</v>
      </c>
      <c r="C119" s="12">
        <v>80165</v>
      </c>
      <c r="D119" s="13" t="s">
        <v>23</v>
      </c>
      <c r="E119" s="14" t="s">
        <v>173</v>
      </c>
      <c r="F119" s="15" t="s">
        <v>111</v>
      </c>
      <c r="G119" s="42">
        <v>81</v>
      </c>
      <c r="H119" s="43">
        <f t="shared" ref="H119:H150" si="118">I119+J119</f>
        <v>32825.590000000004</v>
      </c>
      <c r="I119" s="43">
        <v>32825.590000000004</v>
      </c>
      <c r="J119" s="43">
        <v>0</v>
      </c>
      <c r="K119" s="44">
        <f t="shared" ref="K119:K151" si="119">I119/G119</f>
        <v>405.25419753086425</v>
      </c>
      <c r="L119" s="44">
        <f t="shared" ref="L119:L151" si="120">J119/G119</f>
        <v>0</v>
      </c>
      <c r="M119" s="44">
        <f t="shared" ref="M119:M151" si="121">H119/G119</f>
        <v>405.25419753086425</v>
      </c>
      <c r="N119" s="44">
        <v>653.84520304667922</v>
      </c>
      <c r="O119" s="43">
        <v>4978140.09</v>
      </c>
      <c r="P119" s="43">
        <v>7342</v>
      </c>
      <c r="Q119" s="44">
        <f t="shared" ref="Q119:Q150" si="122">O119/P119</f>
        <v>678.0359697630073</v>
      </c>
      <c r="R119" s="45">
        <v>1</v>
      </c>
      <c r="S119" s="46">
        <v>12</v>
      </c>
      <c r="T119" s="47">
        <f t="shared" ref="T119:T151" si="123">IF(N119=0,1,MIN(Q119/N119,1))</f>
        <v>1</v>
      </c>
      <c r="U119" s="44">
        <f t="shared" ref="U119:U150" si="124">T119*N119</f>
        <v>653.84520304667922</v>
      </c>
      <c r="V119" s="43">
        <f t="shared" ref="V119:V150" si="125">IF(U119&lt;0,0,G119*U119)</f>
        <v>52961.461446781017</v>
      </c>
      <c r="W119" s="48">
        <f t="shared" ref="W119:W150" si="126">IF(G119=0,-H119*12/12,(V119-H119)*12/12)</f>
        <v>20135.871446781013</v>
      </c>
      <c r="X119" s="42">
        <v>80</v>
      </c>
      <c r="Y119" s="43">
        <f t="shared" ref="Y119:Y150" si="127">Z119+AA119</f>
        <v>31255.670000000006</v>
      </c>
      <c r="Z119" s="43">
        <v>31255.670000000006</v>
      </c>
      <c r="AA119" s="43">
        <v>0</v>
      </c>
      <c r="AB119" s="44">
        <f t="shared" ref="AB119:AB151" si="128">Z119/X119</f>
        <v>390.69587500000006</v>
      </c>
      <c r="AC119" s="44">
        <f t="shared" ref="AC119:AC151" si="129">AA119/X119</f>
        <v>0</v>
      </c>
      <c r="AD119" s="44">
        <f t="shared" ref="AD119:AD151" si="130">Y119/X119</f>
        <v>390.69587500000006</v>
      </c>
      <c r="AE119" s="44">
        <v>671.7111077152947</v>
      </c>
      <c r="AF119" s="43">
        <v>4575769.67</v>
      </c>
      <c r="AG119" s="43">
        <v>6709</v>
      </c>
      <c r="AH119" s="44">
        <f t="shared" ref="AH119:AH150" si="131">AF119/AG119</f>
        <v>682.03453122671033</v>
      </c>
      <c r="AI119" s="45">
        <v>1</v>
      </c>
      <c r="AJ119" s="46">
        <v>12</v>
      </c>
      <c r="AK119" s="47">
        <f t="shared" ref="AK119:AK151" si="132">IF(AE119=0,1,MIN(AH119/AE119,1))</f>
        <v>1</v>
      </c>
      <c r="AL119" s="44">
        <f t="shared" ref="AL119:AL150" si="133">AK119*AE119</f>
        <v>671.7111077152947</v>
      </c>
      <c r="AM119" s="43">
        <f t="shared" ref="AM119:AM150" si="134">IF(AL119&lt;0,0,X119*AL119)</f>
        <v>53736.88861722358</v>
      </c>
      <c r="AN119" s="48">
        <f t="shared" ref="AN119:AN150" si="135">IF(X119=0,-Y119*12/11,(AM119-Y119)*12/11)</f>
        <v>24524.965764243898</v>
      </c>
      <c r="AO119" s="90">
        <f t="shared" si="116"/>
        <v>-4389.0943174628846</v>
      </c>
      <c r="AP119" s="97">
        <f t="shared" si="117"/>
        <v>1</v>
      </c>
      <c r="AQ119" s="165"/>
      <c r="AR119" s="164"/>
    </row>
    <row r="120" spans="1:44" s="3" customFormat="1" ht="12.75" hidden="1" customHeight="1" outlineLevel="2" x14ac:dyDescent="0.2">
      <c r="A120" s="10">
        <v>3050</v>
      </c>
      <c r="B120" s="11" t="s">
        <v>656</v>
      </c>
      <c r="C120" s="12">
        <v>80166</v>
      </c>
      <c r="D120" s="13" t="s">
        <v>23</v>
      </c>
      <c r="E120" s="14" t="s">
        <v>166</v>
      </c>
      <c r="F120" s="15" t="s">
        <v>111</v>
      </c>
      <c r="G120" s="42">
        <v>1973</v>
      </c>
      <c r="H120" s="43">
        <f t="shared" si="118"/>
        <v>1832186.87</v>
      </c>
      <c r="I120" s="43">
        <v>1832186.87</v>
      </c>
      <c r="J120" s="43">
        <v>0</v>
      </c>
      <c r="K120" s="44">
        <f t="shared" si="119"/>
        <v>928.62993917891538</v>
      </c>
      <c r="L120" s="44">
        <f t="shared" si="120"/>
        <v>0</v>
      </c>
      <c r="M120" s="44">
        <f t="shared" si="121"/>
        <v>928.62993917891538</v>
      </c>
      <c r="N120" s="44">
        <v>951.19615606957166</v>
      </c>
      <c r="O120" s="43">
        <v>30389296.540000003</v>
      </c>
      <c r="P120" s="43">
        <v>32342</v>
      </c>
      <c r="Q120" s="44">
        <f t="shared" si="122"/>
        <v>939.62329293179153</v>
      </c>
      <c r="R120" s="45">
        <v>4</v>
      </c>
      <c r="S120" s="46">
        <v>12</v>
      </c>
      <c r="T120" s="47">
        <f t="shared" si="123"/>
        <v>0.98783335796309324</v>
      </c>
      <c r="U120" s="44">
        <f t="shared" si="124"/>
        <v>939.62329293179153</v>
      </c>
      <c r="V120" s="43">
        <f t="shared" si="125"/>
        <v>1853876.7569544248</v>
      </c>
      <c r="W120" s="48">
        <f t="shared" si="126"/>
        <v>21689.88695442467</v>
      </c>
      <c r="X120" s="42">
        <v>1847</v>
      </c>
      <c r="Y120" s="43">
        <f t="shared" si="127"/>
        <v>1703008.5100000002</v>
      </c>
      <c r="Z120" s="43">
        <v>1703008.5100000002</v>
      </c>
      <c r="AA120" s="43">
        <v>0</v>
      </c>
      <c r="AB120" s="44">
        <f t="shared" si="128"/>
        <v>922.04034109366557</v>
      </c>
      <c r="AC120" s="44">
        <f t="shared" si="129"/>
        <v>0</v>
      </c>
      <c r="AD120" s="44">
        <f t="shared" si="130"/>
        <v>922.04034109366557</v>
      </c>
      <c r="AE120" s="44">
        <v>948.46097891948716</v>
      </c>
      <c r="AF120" s="43">
        <v>27922464.030000001</v>
      </c>
      <c r="AG120" s="43">
        <v>29576</v>
      </c>
      <c r="AH120" s="44">
        <f t="shared" si="131"/>
        <v>944.09196747362728</v>
      </c>
      <c r="AI120" s="45">
        <v>5</v>
      </c>
      <c r="AJ120" s="46">
        <v>12</v>
      </c>
      <c r="AK120" s="47">
        <f t="shared" si="132"/>
        <v>0.99539357807757445</v>
      </c>
      <c r="AL120" s="44">
        <f t="shared" si="133"/>
        <v>944.09196747362728</v>
      </c>
      <c r="AM120" s="43">
        <f t="shared" si="134"/>
        <v>1743737.8639237895</v>
      </c>
      <c r="AN120" s="48">
        <f t="shared" si="135"/>
        <v>44432.022462315515</v>
      </c>
      <c r="AO120" s="90">
        <f t="shared" si="116"/>
        <v>-22742.135507890845</v>
      </c>
      <c r="AP120" s="97">
        <f t="shared" si="117"/>
        <v>126</v>
      </c>
      <c r="AQ120" s="165"/>
      <c r="AR120" s="164"/>
    </row>
    <row r="121" spans="1:44" s="3" customFormat="1" ht="12.75" hidden="1" customHeight="1" outlineLevel="2" x14ac:dyDescent="0.2">
      <c r="A121" s="10">
        <v>3050</v>
      </c>
      <c r="B121" s="11" t="s">
        <v>656</v>
      </c>
      <c r="C121" s="12">
        <v>80168</v>
      </c>
      <c r="D121" s="13" t="s">
        <v>23</v>
      </c>
      <c r="E121" s="14" t="s">
        <v>165</v>
      </c>
      <c r="F121" s="15" t="s">
        <v>111</v>
      </c>
      <c r="G121" s="42">
        <v>27</v>
      </c>
      <c r="H121" s="43">
        <f t="shared" si="118"/>
        <v>9366.2099999999973</v>
      </c>
      <c r="I121" s="43">
        <v>9366.2099999999973</v>
      </c>
      <c r="J121" s="43">
        <v>0</v>
      </c>
      <c r="K121" s="44">
        <f t="shared" si="119"/>
        <v>346.89666666666659</v>
      </c>
      <c r="L121" s="44">
        <f t="shared" si="120"/>
        <v>0</v>
      </c>
      <c r="M121" s="44">
        <f t="shared" si="121"/>
        <v>346.89666666666659</v>
      </c>
      <c r="N121" s="44">
        <v>1312.5576085434175</v>
      </c>
      <c r="O121" s="43">
        <v>2648607.4</v>
      </c>
      <c r="P121" s="43">
        <v>2066</v>
      </c>
      <c r="Q121" s="44">
        <f t="shared" si="122"/>
        <v>1281.9977734753145</v>
      </c>
      <c r="R121" s="45">
        <v>1</v>
      </c>
      <c r="S121" s="46">
        <v>12</v>
      </c>
      <c r="T121" s="47">
        <f t="shared" si="123"/>
        <v>0.97671733806639083</v>
      </c>
      <c r="U121" s="44">
        <f t="shared" si="124"/>
        <v>1281.9977734753145</v>
      </c>
      <c r="V121" s="43">
        <f t="shared" si="125"/>
        <v>34613.939883833489</v>
      </c>
      <c r="W121" s="48">
        <f t="shared" si="126"/>
        <v>25247.729883833486</v>
      </c>
      <c r="X121" s="42">
        <v>32</v>
      </c>
      <c r="Y121" s="43">
        <f t="shared" si="127"/>
        <v>9366.2099999999973</v>
      </c>
      <c r="Z121" s="43">
        <v>9366.2099999999973</v>
      </c>
      <c r="AA121" s="43">
        <v>0</v>
      </c>
      <c r="AB121" s="44">
        <f t="shared" si="128"/>
        <v>292.69406249999992</v>
      </c>
      <c r="AC121" s="44">
        <f t="shared" si="129"/>
        <v>0</v>
      </c>
      <c r="AD121" s="44">
        <f t="shared" si="130"/>
        <v>292.69406249999992</v>
      </c>
      <c r="AE121" s="44">
        <v>1286.1177858213346</v>
      </c>
      <c r="AF121" s="43">
        <v>2432270.9699999997</v>
      </c>
      <c r="AG121" s="43">
        <v>1890</v>
      </c>
      <c r="AH121" s="44">
        <f t="shared" si="131"/>
        <v>1286.915857142857</v>
      </c>
      <c r="AI121" s="45">
        <v>1</v>
      </c>
      <c r="AJ121" s="46">
        <v>12</v>
      </c>
      <c r="AK121" s="47">
        <f t="shared" si="132"/>
        <v>1</v>
      </c>
      <c r="AL121" s="44">
        <f t="shared" si="133"/>
        <v>1286.1177858213346</v>
      </c>
      <c r="AM121" s="43">
        <f t="shared" si="134"/>
        <v>41155.769146282706</v>
      </c>
      <c r="AN121" s="48">
        <f t="shared" si="135"/>
        <v>34679.519068672045</v>
      </c>
      <c r="AO121" s="90">
        <f t="shared" si="116"/>
        <v>-9431.7891848385589</v>
      </c>
      <c r="AP121" s="97">
        <f t="shared" si="117"/>
        <v>-5</v>
      </c>
      <c r="AQ121" s="165"/>
      <c r="AR121" s="164"/>
    </row>
    <row r="122" spans="1:44" s="3" customFormat="1" ht="12.75" hidden="1" customHeight="1" outlineLevel="2" x14ac:dyDescent="0.2">
      <c r="A122" s="10">
        <v>3050</v>
      </c>
      <c r="B122" s="11" t="s">
        <v>656</v>
      </c>
      <c r="C122" s="12">
        <v>80402</v>
      </c>
      <c r="D122" s="13" t="s">
        <v>23</v>
      </c>
      <c r="E122" s="14" t="s">
        <v>180</v>
      </c>
      <c r="F122" s="15" t="s">
        <v>111</v>
      </c>
      <c r="G122" s="42">
        <v>53</v>
      </c>
      <c r="H122" s="43">
        <f t="shared" si="118"/>
        <v>156141.64000000004</v>
      </c>
      <c r="I122" s="43">
        <v>156141.64000000004</v>
      </c>
      <c r="J122" s="43">
        <v>0</v>
      </c>
      <c r="K122" s="44">
        <f t="shared" si="119"/>
        <v>2946.0686792452839</v>
      </c>
      <c r="L122" s="44">
        <f t="shared" si="120"/>
        <v>0</v>
      </c>
      <c r="M122" s="44">
        <f t="shared" si="121"/>
        <v>2946.0686792452839</v>
      </c>
      <c r="N122" s="44">
        <v>3602.4998794957364</v>
      </c>
      <c r="O122" s="43">
        <v>3201717.69</v>
      </c>
      <c r="P122" s="43">
        <v>780</v>
      </c>
      <c r="Q122" s="44">
        <f t="shared" si="122"/>
        <v>4104.7662692307695</v>
      </c>
      <c r="R122" s="45">
        <v>2</v>
      </c>
      <c r="S122" s="46">
        <v>12</v>
      </c>
      <c r="T122" s="47">
        <f t="shared" si="123"/>
        <v>1</v>
      </c>
      <c r="U122" s="44">
        <f t="shared" si="124"/>
        <v>3602.4998794957364</v>
      </c>
      <c r="V122" s="43">
        <f t="shared" si="125"/>
        <v>190932.49361327404</v>
      </c>
      <c r="W122" s="48">
        <f t="shared" si="126"/>
        <v>34790.853613273997</v>
      </c>
      <c r="X122" s="42">
        <v>48</v>
      </c>
      <c r="Y122" s="43">
        <f t="shared" si="127"/>
        <v>131108.85</v>
      </c>
      <c r="Z122" s="43">
        <v>131108.85</v>
      </c>
      <c r="AA122" s="43">
        <v>0</v>
      </c>
      <c r="AB122" s="44">
        <f t="shared" si="128"/>
        <v>2731.4343750000003</v>
      </c>
      <c r="AC122" s="44">
        <f t="shared" si="129"/>
        <v>0</v>
      </c>
      <c r="AD122" s="44">
        <f t="shared" si="130"/>
        <v>2731.4343750000003</v>
      </c>
      <c r="AE122" s="44">
        <v>3900.3421666666668</v>
      </c>
      <c r="AF122" s="43">
        <v>2969125.77</v>
      </c>
      <c r="AG122" s="43">
        <v>694</v>
      </c>
      <c r="AH122" s="44">
        <f t="shared" si="131"/>
        <v>4278.2792074927956</v>
      </c>
      <c r="AI122" s="45">
        <v>2</v>
      </c>
      <c r="AJ122" s="46">
        <v>12</v>
      </c>
      <c r="AK122" s="47">
        <f t="shared" si="132"/>
        <v>1</v>
      </c>
      <c r="AL122" s="44">
        <f t="shared" si="133"/>
        <v>3900.3421666666668</v>
      </c>
      <c r="AM122" s="43">
        <f t="shared" si="134"/>
        <v>187216.424</v>
      </c>
      <c r="AN122" s="48">
        <f t="shared" si="135"/>
        <v>61208.262545454541</v>
      </c>
      <c r="AO122" s="90">
        <f t="shared" si="116"/>
        <v>-26417.408932180544</v>
      </c>
      <c r="AP122" s="97">
        <f t="shared" si="117"/>
        <v>5</v>
      </c>
      <c r="AQ122" s="165"/>
      <c r="AR122" s="164"/>
    </row>
    <row r="123" spans="1:44" s="3" customFormat="1" ht="12.75" hidden="1" customHeight="1" outlineLevel="2" x14ac:dyDescent="0.2">
      <c r="A123" s="10">
        <v>3050</v>
      </c>
      <c r="B123" s="11" t="s">
        <v>656</v>
      </c>
      <c r="C123" s="12">
        <v>80976</v>
      </c>
      <c r="D123" s="13" t="s">
        <v>23</v>
      </c>
      <c r="E123" s="14" t="s">
        <v>176</v>
      </c>
      <c r="F123" s="15" t="s">
        <v>111</v>
      </c>
      <c r="G123" s="42">
        <v>182</v>
      </c>
      <c r="H123" s="43">
        <f t="shared" si="118"/>
        <v>1007257.7800000003</v>
      </c>
      <c r="I123" s="43">
        <v>1007257.7800000003</v>
      </c>
      <c r="J123" s="43">
        <v>0</v>
      </c>
      <c r="K123" s="44">
        <f t="shared" si="119"/>
        <v>5534.3834065934079</v>
      </c>
      <c r="L123" s="44">
        <f t="shared" si="120"/>
        <v>0</v>
      </c>
      <c r="M123" s="44">
        <f t="shared" si="121"/>
        <v>5534.3834065934079</v>
      </c>
      <c r="N123" s="44">
        <v>6126.4104382516189</v>
      </c>
      <c r="O123" s="43">
        <v>37478471.596256204</v>
      </c>
      <c r="P123" s="43">
        <v>6113</v>
      </c>
      <c r="Q123" s="44">
        <f t="shared" si="122"/>
        <v>6130.9457870531987</v>
      </c>
      <c r="R123" s="45">
        <v>1</v>
      </c>
      <c r="S123" s="46">
        <v>12</v>
      </c>
      <c r="T123" s="47">
        <f t="shared" si="123"/>
        <v>1</v>
      </c>
      <c r="U123" s="44">
        <f t="shared" si="124"/>
        <v>6126.4104382516189</v>
      </c>
      <c r="V123" s="43">
        <f t="shared" si="125"/>
        <v>1115006.6997617946</v>
      </c>
      <c r="W123" s="48">
        <f t="shared" si="126"/>
        <v>107748.91976179439</v>
      </c>
      <c r="X123" s="42">
        <v>179</v>
      </c>
      <c r="Y123" s="43">
        <f t="shared" si="127"/>
        <v>937891.95000000019</v>
      </c>
      <c r="Z123" s="43">
        <v>937891.95000000019</v>
      </c>
      <c r="AA123" s="43">
        <v>0</v>
      </c>
      <c r="AB123" s="44">
        <f t="shared" si="128"/>
        <v>5239.6198324022353</v>
      </c>
      <c r="AC123" s="44">
        <f t="shared" si="129"/>
        <v>0</v>
      </c>
      <c r="AD123" s="44">
        <f t="shared" si="130"/>
        <v>5239.6198324022353</v>
      </c>
      <c r="AE123" s="44">
        <v>6244.9793878423461</v>
      </c>
      <c r="AF123" s="43">
        <v>34210963.285869829</v>
      </c>
      <c r="AG123" s="43">
        <v>5534</v>
      </c>
      <c r="AH123" s="44">
        <f t="shared" si="131"/>
        <v>6181.95939390492</v>
      </c>
      <c r="AI123" s="45">
        <v>1</v>
      </c>
      <c r="AJ123" s="46">
        <v>12</v>
      </c>
      <c r="AK123" s="47">
        <f t="shared" si="132"/>
        <v>0.98990869464515563</v>
      </c>
      <c r="AL123" s="44">
        <f t="shared" si="133"/>
        <v>6181.95939390492</v>
      </c>
      <c r="AM123" s="43">
        <f t="shared" si="134"/>
        <v>1106570.7315089807</v>
      </c>
      <c r="AN123" s="48">
        <f t="shared" si="135"/>
        <v>184013.21619161515</v>
      </c>
      <c r="AO123" s="90">
        <f t="shared" si="116"/>
        <v>-76264.296429820766</v>
      </c>
      <c r="AP123" s="97">
        <f t="shared" si="117"/>
        <v>3</v>
      </c>
      <c r="AQ123" s="165"/>
      <c r="AR123" s="164"/>
    </row>
    <row r="124" spans="1:44" s="3" customFormat="1" ht="12.75" hidden="1" customHeight="1" outlineLevel="2" x14ac:dyDescent="0.2">
      <c r="A124" s="10">
        <v>3050</v>
      </c>
      <c r="B124" s="11" t="s">
        <v>656</v>
      </c>
      <c r="C124" s="12">
        <v>80397</v>
      </c>
      <c r="D124" s="13" t="s">
        <v>23</v>
      </c>
      <c r="E124" s="14" t="s">
        <v>183</v>
      </c>
      <c r="F124" s="15" t="s">
        <v>111</v>
      </c>
      <c r="G124" s="42">
        <v>1669</v>
      </c>
      <c r="H124" s="43">
        <f t="shared" si="118"/>
        <v>8441407.2300000023</v>
      </c>
      <c r="I124" s="43">
        <v>8441407.2300000023</v>
      </c>
      <c r="J124" s="43">
        <v>0</v>
      </c>
      <c r="K124" s="44">
        <f t="shared" si="119"/>
        <v>5057.7634691432013</v>
      </c>
      <c r="L124" s="44">
        <f t="shared" si="120"/>
        <v>0</v>
      </c>
      <c r="M124" s="44">
        <f t="shared" si="121"/>
        <v>5057.7634691432013</v>
      </c>
      <c r="N124" s="44">
        <v>5134.4800905715947</v>
      </c>
      <c r="O124" s="43">
        <v>144438032.5</v>
      </c>
      <c r="P124" s="43">
        <v>28120</v>
      </c>
      <c r="Q124" s="44">
        <f t="shared" si="122"/>
        <v>5136.4876422475108</v>
      </c>
      <c r="R124" s="45">
        <v>4</v>
      </c>
      <c r="S124" s="46">
        <v>12</v>
      </c>
      <c r="T124" s="47">
        <f t="shared" si="123"/>
        <v>1</v>
      </c>
      <c r="U124" s="44">
        <f t="shared" si="124"/>
        <v>5134.4800905715947</v>
      </c>
      <c r="V124" s="43">
        <f t="shared" si="125"/>
        <v>8569447.2711639907</v>
      </c>
      <c r="W124" s="48">
        <f t="shared" si="126"/>
        <v>128040.04116398841</v>
      </c>
      <c r="X124" s="42">
        <v>1558</v>
      </c>
      <c r="Y124" s="43">
        <f t="shared" si="127"/>
        <v>7770746.6000000015</v>
      </c>
      <c r="Z124" s="43">
        <v>7770746.6000000015</v>
      </c>
      <c r="AA124" s="43">
        <v>0</v>
      </c>
      <c r="AB124" s="44">
        <f t="shared" si="128"/>
        <v>4987.6422336328633</v>
      </c>
      <c r="AC124" s="44">
        <f t="shared" si="129"/>
        <v>0</v>
      </c>
      <c r="AD124" s="44">
        <f t="shared" si="130"/>
        <v>4987.6422336328633</v>
      </c>
      <c r="AE124" s="44">
        <v>5120.2763483273484</v>
      </c>
      <c r="AF124" s="43">
        <v>131609840.89999998</v>
      </c>
      <c r="AG124" s="43">
        <v>25608</v>
      </c>
      <c r="AH124" s="44">
        <f t="shared" si="131"/>
        <v>5139.4033466104329</v>
      </c>
      <c r="AI124" s="45">
        <v>2</v>
      </c>
      <c r="AJ124" s="46">
        <v>12</v>
      </c>
      <c r="AK124" s="47">
        <f t="shared" si="132"/>
        <v>1</v>
      </c>
      <c r="AL124" s="44">
        <f t="shared" si="133"/>
        <v>5120.2763483273484</v>
      </c>
      <c r="AM124" s="43">
        <f t="shared" si="134"/>
        <v>7977390.5506940084</v>
      </c>
      <c r="AN124" s="48">
        <f t="shared" si="135"/>
        <v>225429.76439346204</v>
      </c>
      <c r="AO124" s="90">
        <f t="shared" si="116"/>
        <v>-97389.723229473631</v>
      </c>
      <c r="AP124" s="97">
        <f t="shared" si="117"/>
        <v>111</v>
      </c>
      <c r="AQ124" s="165"/>
      <c r="AR124" s="164"/>
    </row>
    <row r="125" spans="1:44" s="3" customFormat="1" ht="12.75" hidden="1" customHeight="1" outlineLevel="2" x14ac:dyDescent="0.2">
      <c r="A125" s="10">
        <v>3050</v>
      </c>
      <c r="B125" s="11" t="s">
        <v>656</v>
      </c>
      <c r="C125" s="12">
        <v>80169</v>
      </c>
      <c r="D125" s="13" t="s">
        <v>23</v>
      </c>
      <c r="E125" s="14" t="s">
        <v>182</v>
      </c>
      <c r="F125" s="15" t="s">
        <v>111</v>
      </c>
      <c r="G125" s="42">
        <v>719</v>
      </c>
      <c r="H125" s="43">
        <f t="shared" si="118"/>
        <v>458014.73000000004</v>
      </c>
      <c r="I125" s="43">
        <v>458014.73000000004</v>
      </c>
      <c r="J125" s="43">
        <v>0</v>
      </c>
      <c r="K125" s="44">
        <f t="shared" si="119"/>
        <v>637.01631432545207</v>
      </c>
      <c r="L125" s="44">
        <f t="shared" si="120"/>
        <v>0</v>
      </c>
      <c r="M125" s="44">
        <f t="shared" si="121"/>
        <v>637.01631432545207</v>
      </c>
      <c r="N125" s="44">
        <v>925.95212495760211</v>
      </c>
      <c r="O125" s="43">
        <v>13763865.159999996</v>
      </c>
      <c r="P125" s="43">
        <v>15606</v>
      </c>
      <c r="Q125" s="44">
        <f t="shared" si="122"/>
        <v>881.95983339741099</v>
      </c>
      <c r="R125" s="45">
        <v>2</v>
      </c>
      <c r="S125" s="46">
        <v>12</v>
      </c>
      <c r="T125" s="47">
        <f t="shared" si="123"/>
        <v>0.95248966941762192</v>
      </c>
      <c r="U125" s="44">
        <f t="shared" si="124"/>
        <v>881.95983339741099</v>
      </c>
      <c r="V125" s="43">
        <f t="shared" si="125"/>
        <v>634129.12021273852</v>
      </c>
      <c r="W125" s="48">
        <f t="shared" si="126"/>
        <v>176114.39021273851</v>
      </c>
      <c r="X125" s="42">
        <v>603</v>
      </c>
      <c r="Y125" s="43">
        <f t="shared" si="127"/>
        <v>411209.92000000004</v>
      </c>
      <c r="Z125" s="43">
        <v>411209.92000000004</v>
      </c>
      <c r="AA125" s="43">
        <v>0</v>
      </c>
      <c r="AB125" s="44">
        <f t="shared" si="128"/>
        <v>681.9401658374793</v>
      </c>
      <c r="AC125" s="44">
        <f t="shared" si="129"/>
        <v>0</v>
      </c>
      <c r="AD125" s="44">
        <f t="shared" si="130"/>
        <v>681.9401658374793</v>
      </c>
      <c r="AE125" s="44">
        <v>956.49080087784182</v>
      </c>
      <c r="AF125" s="43">
        <v>12684897.199999997</v>
      </c>
      <c r="AG125" s="43">
        <v>13853</v>
      </c>
      <c r="AH125" s="44">
        <f t="shared" si="131"/>
        <v>915.67871219230472</v>
      </c>
      <c r="AI125" s="45">
        <v>2</v>
      </c>
      <c r="AJ125" s="46">
        <v>12</v>
      </c>
      <c r="AK125" s="47">
        <f t="shared" si="132"/>
        <v>0.95733143627928163</v>
      </c>
      <c r="AL125" s="44">
        <f t="shared" si="133"/>
        <v>915.67871219230472</v>
      </c>
      <c r="AM125" s="43">
        <f t="shared" si="134"/>
        <v>552154.2634519597</v>
      </c>
      <c r="AN125" s="48">
        <f t="shared" si="135"/>
        <v>153757.46558395599</v>
      </c>
      <c r="AO125" s="90">
        <f t="shared" si="116"/>
        <v>22356.924628782523</v>
      </c>
      <c r="AP125" s="97">
        <f t="shared" si="117"/>
        <v>116</v>
      </c>
      <c r="AQ125" s="165"/>
      <c r="AR125" s="164"/>
    </row>
    <row r="126" spans="1:44" s="3" customFormat="1" ht="12.75" hidden="1" customHeight="1" outlineLevel="2" x14ac:dyDescent="0.2">
      <c r="A126" s="10">
        <v>3050</v>
      </c>
      <c r="B126" s="11" t="s">
        <v>656</v>
      </c>
      <c r="C126" s="12">
        <v>80172</v>
      </c>
      <c r="D126" s="13" t="s">
        <v>23</v>
      </c>
      <c r="E126" s="14" t="s">
        <v>184</v>
      </c>
      <c r="F126" s="15" t="s">
        <v>111</v>
      </c>
      <c r="G126" s="42">
        <v>2690</v>
      </c>
      <c r="H126" s="43">
        <f t="shared" si="118"/>
        <v>1046870.0300000004</v>
      </c>
      <c r="I126" s="43">
        <v>1046870.0300000004</v>
      </c>
      <c r="J126" s="43">
        <v>0</v>
      </c>
      <c r="K126" s="44">
        <f t="shared" si="119"/>
        <v>389.17101486988861</v>
      </c>
      <c r="L126" s="44">
        <f t="shared" si="120"/>
        <v>0</v>
      </c>
      <c r="M126" s="44">
        <f t="shared" si="121"/>
        <v>389.17101486988861</v>
      </c>
      <c r="N126" s="44">
        <v>502.35789983397905</v>
      </c>
      <c r="O126" s="43">
        <v>25549200.150000002</v>
      </c>
      <c r="P126" s="43">
        <v>48429</v>
      </c>
      <c r="Q126" s="44">
        <f t="shared" si="122"/>
        <v>527.55993619525498</v>
      </c>
      <c r="R126" s="45">
        <v>1</v>
      </c>
      <c r="S126" s="46">
        <v>12</v>
      </c>
      <c r="T126" s="47">
        <f t="shared" si="123"/>
        <v>1</v>
      </c>
      <c r="U126" s="44">
        <f t="shared" si="124"/>
        <v>502.35789983397905</v>
      </c>
      <c r="V126" s="43">
        <f t="shared" si="125"/>
        <v>1351342.7505534037</v>
      </c>
      <c r="W126" s="48">
        <f t="shared" si="126"/>
        <v>304472.72055340337</v>
      </c>
      <c r="X126" s="42">
        <v>2452</v>
      </c>
      <c r="Y126" s="43">
        <f t="shared" si="127"/>
        <v>971215.61000000034</v>
      </c>
      <c r="Z126" s="43">
        <v>971215.61000000034</v>
      </c>
      <c r="AA126" s="43">
        <v>0</v>
      </c>
      <c r="AB126" s="44">
        <f t="shared" si="128"/>
        <v>396.09119494290388</v>
      </c>
      <c r="AC126" s="44">
        <f t="shared" si="129"/>
        <v>0</v>
      </c>
      <c r="AD126" s="44">
        <f t="shared" si="130"/>
        <v>396.09119494290388</v>
      </c>
      <c r="AE126" s="44">
        <v>515.98493334984028</v>
      </c>
      <c r="AF126" s="43">
        <v>23410694.41</v>
      </c>
      <c r="AG126" s="43">
        <v>44157</v>
      </c>
      <c r="AH126" s="44">
        <f t="shared" si="131"/>
        <v>530.16949543673707</v>
      </c>
      <c r="AI126" s="45">
        <v>1</v>
      </c>
      <c r="AJ126" s="46">
        <v>12</v>
      </c>
      <c r="AK126" s="47">
        <f t="shared" si="132"/>
        <v>1</v>
      </c>
      <c r="AL126" s="44">
        <f t="shared" si="133"/>
        <v>515.98493334984028</v>
      </c>
      <c r="AM126" s="43">
        <f t="shared" si="134"/>
        <v>1265195.0565738084</v>
      </c>
      <c r="AN126" s="48">
        <f t="shared" si="135"/>
        <v>320704.85080779064</v>
      </c>
      <c r="AO126" s="90">
        <f t="shared" si="116"/>
        <v>-16232.130254387273</v>
      </c>
      <c r="AP126" s="97">
        <f t="shared" si="117"/>
        <v>238</v>
      </c>
      <c r="AQ126" s="165"/>
      <c r="AR126" s="164"/>
    </row>
    <row r="127" spans="1:44" s="3" customFormat="1" ht="12.75" hidden="1" customHeight="1" outlineLevel="2" x14ac:dyDescent="0.2">
      <c r="A127" s="10">
        <v>3050</v>
      </c>
      <c r="B127" s="11" t="s">
        <v>656</v>
      </c>
      <c r="C127" s="12">
        <v>80167</v>
      </c>
      <c r="D127" s="13" t="s">
        <v>23</v>
      </c>
      <c r="E127" s="14" t="s">
        <v>152</v>
      </c>
      <c r="F127" s="15" t="s">
        <v>111</v>
      </c>
      <c r="G127" s="42">
        <v>3672</v>
      </c>
      <c r="H127" s="43">
        <f t="shared" si="118"/>
        <v>3863158.04</v>
      </c>
      <c r="I127" s="43">
        <v>3863158.04</v>
      </c>
      <c r="J127" s="43">
        <v>0</v>
      </c>
      <c r="K127" s="44">
        <f t="shared" si="119"/>
        <v>1052.0582897603485</v>
      </c>
      <c r="L127" s="44">
        <f t="shared" si="120"/>
        <v>0</v>
      </c>
      <c r="M127" s="44">
        <f t="shared" si="121"/>
        <v>1052.0582897603485</v>
      </c>
      <c r="N127" s="44">
        <v>1143.0136148457291</v>
      </c>
      <c r="O127" s="43">
        <v>75731867.789999992</v>
      </c>
      <c r="P127" s="43">
        <v>66012</v>
      </c>
      <c r="Q127" s="44">
        <f t="shared" si="122"/>
        <v>1147.2439524631884</v>
      </c>
      <c r="R127" s="45">
        <v>1</v>
      </c>
      <c r="S127" s="46">
        <v>12</v>
      </c>
      <c r="T127" s="47">
        <f t="shared" si="123"/>
        <v>1</v>
      </c>
      <c r="U127" s="44">
        <f t="shared" si="124"/>
        <v>1143.0136148457291</v>
      </c>
      <c r="V127" s="43">
        <f t="shared" si="125"/>
        <v>4197145.9937135167</v>
      </c>
      <c r="W127" s="48">
        <f t="shared" si="126"/>
        <v>333987.9537135167</v>
      </c>
      <c r="X127" s="42">
        <v>3358</v>
      </c>
      <c r="Y127" s="43">
        <f t="shared" si="127"/>
        <v>3594923.5</v>
      </c>
      <c r="Z127" s="43">
        <v>3594923.5</v>
      </c>
      <c r="AA127" s="43">
        <v>0</v>
      </c>
      <c r="AB127" s="44">
        <f t="shared" si="128"/>
        <v>1070.5549434187017</v>
      </c>
      <c r="AC127" s="44">
        <f t="shared" si="129"/>
        <v>0</v>
      </c>
      <c r="AD127" s="44">
        <f t="shared" si="130"/>
        <v>1070.5549434187017</v>
      </c>
      <c r="AE127" s="44">
        <v>1156.8144923827199</v>
      </c>
      <c r="AF127" s="43">
        <v>70130558.700000003</v>
      </c>
      <c r="AG127" s="43">
        <v>60439</v>
      </c>
      <c r="AH127" s="44">
        <f t="shared" si="131"/>
        <v>1160.3527308525952</v>
      </c>
      <c r="AI127" s="45">
        <v>1</v>
      </c>
      <c r="AJ127" s="46">
        <v>12</v>
      </c>
      <c r="AK127" s="47">
        <f t="shared" si="132"/>
        <v>1</v>
      </c>
      <c r="AL127" s="44">
        <f t="shared" si="133"/>
        <v>1156.8144923827199</v>
      </c>
      <c r="AM127" s="43">
        <f t="shared" si="134"/>
        <v>3884583.0654211733</v>
      </c>
      <c r="AN127" s="48">
        <f t="shared" si="135"/>
        <v>315992.25318673457</v>
      </c>
      <c r="AO127" s="90">
        <f t="shared" si="116"/>
        <v>17995.700526782137</v>
      </c>
      <c r="AP127" s="97">
        <f t="shared" si="117"/>
        <v>314</v>
      </c>
      <c r="AQ127" s="165"/>
      <c r="AR127" s="164"/>
    </row>
    <row r="128" spans="1:44" s="3" customFormat="1" ht="12.75" hidden="1" customHeight="1" outlineLevel="2" x14ac:dyDescent="0.2">
      <c r="A128" s="10">
        <v>3050</v>
      </c>
      <c r="B128" s="11" t="s">
        <v>656</v>
      </c>
      <c r="C128" s="12">
        <v>80398</v>
      </c>
      <c r="D128" s="13" t="s">
        <v>23</v>
      </c>
      <c r="E128" s="14" t="s">
        <v>149</v>
      </c>
      <c r="F128" s="15" t="s">
        <v>111</v>
      </c>
      <c r="G128" s="42">
        <v>1005</v>
      </c>
      <c r="H128" s="43">
        <f t="shared" si="118"/>
        <v>2997261.8199999994</v>
      </c>
      <c r="I128" s="43">
        <v>2997261.8199999994</v>
      </c>
      <c r="J128" s="43">
        <v>0</v>
      </c>
      <c r="K128" s="44">
        <f t="shared" si="119"/>
        <v>2982.3500696517408</v>
      </c>
      <c r="L128" s="44">
        <f t="shared" si="120"/>
        <v>0</v>
      </c>
      <c r="M128" s="44">
        <f t="shared" si="121"/>
        <v>2982.3500696517408</v>
      </c>
      <c r="N128" s="44">
        <v>3345.8222789959786</v>
      </c>
      <c r="O128" s="43">
        <v>53657669.920000009</v>
      </c>
      <c r="P128" s="43">
        <v>16017</v>
      </c>
      <c r="Q128" s="44">
        <f t="shared" si="122"/>
        <v>3350.0449472435544</v>
      </c>
      <c r="R128" s="45">
        <v>1</v>
      </c>
      <c r="S128" s="46">
        <v>12</v>
      </c>
      <c r="T128" s="47">
        <f t="shared" si="123"/>
        <v>1</v>
      </c>
      <c r="U128" s="44">
        <f t="shared" si="124"/>
        <v>3345.8222789959786</v>
      </c>
      <c r="V128" s="43">
        <f t="shared" si="125"/>
        <v>3362551.3903909586</v>
      </c>
      <c r="W128" s="48">
        <f t="shared" si="126"/>
        <v>365289.57039095927</v>
      </c>
      <c r="X128" s="42">
        <v>926</v>
      </c>
      <c r="Y128" s="43">
        <f t="shared" si="127"/>
        <v>2808056.8599999994</v>
      </c>
      <c r="Z128" s="43">
        <v>2808056.8599999994</v>
      </c>
      <c r="AA128" s="43">
        <v>0</v>
      </c>
      <c r="AB128" s="44">
        <f t="shared" si="128"/>
        <v>3032.4588120950316</v>
      </c>
      <c r="AC128" s="44">
        <f t="shared" si="129"/>
        <v>0</v>
      </c>
      <c r="AD128" s="44">
        <f t="shared" si="130"/>
        <v>3032.4588120950316</v>
      </c>
      <c r="AE128" s="44">
        <v>3323.5029347596073</v>
      </c>
      <c r="AF128" s="43">
        <v>49032940.770000003</v>
      </c>
      <c r="AG128" s="43">
        <v>14697</v>
      </c>
      <c r="AH128" s="44">
        <f t="shared" si="131"/>
        <v>3336.2550704225355</v>
      </c>
      <c r="AI128" s="45">
        <v>1</v>
      </c>
      <c r="AJ128" s="46">
        <v>12</v>
      </c>
      <c r="AK128" s="47">
        <f t="shared" si="132"/>
        <v>1</v>
      </c>
      <c r="AL128" s="44">
        <f t="shared" si="133"/>
        <v>3323.5029347596073</v>
      </c>
      <c r="AM128" s="43">
        <f t="shared" si="134"/>
        <v>3077563.7175873965</v>
      </c>
      <c r="AN128" s="48">
        <f t="shared" si="135"/>
        <v>294007.48100443318</v>
      </c>
      <c r="AO128" s="90">
        <f t="shared" si="116"/>
        <v>71282.089386526088</v>
      </c>
      <c r="AP128" s="97">
        <f t="shared" si="117"/>
        <v>79</v>
      </c>
      <c r="AQ128" s="165"/>
      <c r="AR128" s="164"/>
    </row>
    <row r="129" spans="1:44" s="3" customFormat="1" ht="12.75" hidden="1" customHeight="1" outlineLevel="2" x14ac:dyDescent="0.2">
      <c r="A129" s="10">
        <v>3050</v>
      </c>
      <c r="B129" s="11" t="s">
        <v>187</v>
      </c>
      <c r="C129" s="12">
        <v>80141</v>
      </c>
      <c r="D129" s="13" t="s">
        <v>23</v>
      </c>
      <c r="E129" s="14" t="s">
        <v>201</v>
      </c>
      <c r="F129" s="15" t="s">
        <v>191</v>
      </c>
      <c r="G129" s="42">
        <v>22174</v>
      </c>
      <c r="H129" s="43">
        <f t="shared" si="118"/>
        <v>2688934.71</v>
      </c>
      <c r="I129" s="43">
        <v>2688934.71</v>
      </c>
      <c r="J129" s="43">
        <v>0</v>
      </c>
      <c r="K129" s="44">
        <f t="shared" si="119"/>
        <v>121.26520745016686</v>
      </c>
      <c r="L129" s="44">
        <f t="shared" si="120"/>
        <v>0</v>
      </c>
      <c r="M129" s="44">
        <f t="shared" si="121"/>
        <v>121.26520745016686</v>
      </c>
      <c r="N129" s="44">
        <v>112.46132918972623</v>
      </c>
      <c r="O129" s="43">
        <v>20947865.77</v>
      </c>
      <c r="P129" s="43">
        <v>182239</v>
      </c>
      <c r="Q129" s="44">
        <f t="shared" si="122"/>
        <v>114.9472164026361</v>
      </c>
      <c r="R129" s="45">
        <v>10</v>
      </c>
      <c r="S129" s="46">
        <v>12</v>
      </c>
      <c r="T129" s="47">
        <f t="shared" si="123"/>
        <v>1</v>
      </c>
      <c r="U129" s="44">
        <f t="shared" si="124"/>
        <v>112.46132918972623</v>
      </c>
      <c r="V129" s="43">
        <f t="shared" si="125"/>
        <v>2493717.5134529895</v>
      </c>
      <c r="W129" s="48">
        <f t="shared" si="126"/>
        <v>-195217.19654701045</v>
      </c>
      <c r="X129" s="42">
        <v>20189</v>
      </c>
      <c r="Y129" s="43">
        <f t="shared" si="127"/>
        <v>2477463.3499999996</v>
      </c>
      <c r="Z129" s="43">
        <v>2477463.3499999996</v>
      </c>
      <c r="AA129" s="43">
        <v>0</v>
      </c>
      <c r="AB129" s="44">
        <f t="shared" si="128"/>
        <v>122.71352469166376</v>
      </c>
      <c r="AC129" s="44">
        <f t="shared" si="129"/>
        <v>0</v>
      </c>
      <c r="AD129" s="44">
        <f t="shared" si="130"/>
        <v>122.71352469166376</v>
      </c>
      <c r="AE129" s="44">
        <v>108.32443679372672</v>
      </c>
      <c r="AF129" s="43">
        <v>19264438.190000001</v>
      </c>
      <c r="AG129" s="43">
        <v>171567</v>
      </c>
      <c r="AH129" s="44">
        <f t="shared" si="131"/>
        <v>112.28521912722144</v>
      </c>
      <c r="AI129" s="45">
        <v>12</v>
      </c>
      <c r="AJ129" s="46">
        <v>12</v>
      </c>
      <c r="AK129" s="47">
        <f t="shared" si="132"/>
        <v>1</v>
      </c>
      <c r="AL129" s="44">
        <f t="shared" si="133"/>
        <v>108.32443679372672</v>
      </c>
      <c r="AM129" s="43">
        <f t="shared" si="134"/>
        <v>2186962.0544285486</v>
      </c>
      <c r="AN129" s="48">
        <f t="shared" si="135"/>
        <v>-316910.5042597648</v>
      </c>
      <c r="AO129" s="90">
        <f t="shared" ref="AO129:AO151" si="136">W129-AN129</f>
        <v>121693.30771275435</v>
      </c>
      <c r="AP129" s="97">
        <f t="shared" ref="AP129:AP151" si="137">G129-X129</f>
        <v>1985</v>
      </c>
      <c r="AQ129" s="165"/>
      <c r="AR129" s="164"/>
    </row>
    <row r="130" spans="1:44" s="3" customFormat="1" ht="12.75" hidden="1" customHeight="1" outlineLevel="2" x14ac:dyDescent="0.2">
      <c r="A130" s="10">
        <v>3050</v>
      </c>
      <c r="B130" s="11" t="s">
        <v>187</v>
      </c>
      <c r="C130" s="12">
        <v>80230</v>
      </c>
      <c r="D130" s="13" t="s">
        <v>23</v>
      </c>
      <c r="E130" s="14" t="s">
        <v>192</v>
      </c>
      <c r="F130" s="15" t="s">
        <v>191</v>
      </c>
      <c r="G130" s="42">
        <v>20759</v>
      </c>
      <c r="H130" s="43">
        <f t="shared" si="118"/>
        <v>2845262.31</v>
      </c>
      <c r="I130" s="43">
        <v>2845262.31</v>
      </c>
      <c r="J130" s="43">
        <v>0</v>
      </c>
      <c r="K130" s="44">
        <f t="shared" si="119"/>
        <v>137.061626764295</v>
      </c>
      <c r="L130" s="44">
        <f t="shared" si="120"/>
        <v>0</v>
      </c>
      <c r="M130" s="44">
        <f t="shared" si="121"/>
        <v>137.061626764295</v>
      </c>
      <c r="N130" s="44">
        <v>128.21569919860087</v>
      </c>
      <c r="O130" s="43">
        <v>37514066.140000001</v>
      </c>
      <c r="P130" s="43">
        <v>290281</v>
      </c>
      <c r="Q130" s="44">
        <f t="shared" si="122"/>
        <v>129.23362583152186</v>
      </c>
      <c r="R130" s="45">
        <v>12</v>
      </c>
      <c r="S130" s="46">
        <v>12</v>
      </c>
      <c r="T130" s="47">
        <f t="shared" si="123"/>
        <v>1</v>
      </c>
      <c r="U130" s="44">
        <f t="shared" si="124"/>
        <v>128.21569919860087</v>
      </c>
      <c r="V130" s="43">
        <f t="shared" si="125"/>
        <v>2661629.6996637555</v>
      </c>
      <c r="W130" s="48">
        <f t="shared" si="126"/>
        <v>-183632.61033624457</v>
      </c>
      <c r="X130" s="42">
        <v>18932</v>
      </c>
      <c r="Y130" s="43">
        <f t="shared" si="127"/>
        <v>2616450.4200000004</v>
      </c>
      <c r="Z130" s="43">
        <v>2616450.4200000004</v>
      </c>
      <c r="AA130" s="43">
        <v>0</v>
      </c>
      <c r="AB130" s="44">
        <f t="shared" si="128"/>
        <v>138.20253644622863</v>
      </c>
      <c r="AC130" s="44">
        <f t="shared" si="129"/>
        <v>0</v>
      </c>
      <c r="AD130" s="44">
        <f t="shared" si="130"/>
        <v>138.20253644622863</v>
      </c>
      <c r="AE130" s="44">
        <v>128.5290214540783</v>
      </c>
      <c r="AF130" s="43">
        <v>34279437.020000003</v>
      </c>
      <c r="AG130" s="43">
        <v>275447</v>
      </c>
      <c r="AH130" s="44">
        <f t="shared" si="131"/>
        <v>124.45021009486399</v>
      </c>
      <c r="AI130" s="45">
        <v>12</v>
      </c>
      <c r="AJ130" s="46">
        <v>12</v>
      </c>
      <c r="AK130" s="47">
        <f t="shared" si="132"/>
        <v>0.96826544454264274</v>
      </c>
      <c r="AL130" s="44">
        <f t="shared" si="133"/>
        <v>124.45021009486399</v>
      </c>
      <c r="AM130" s="43">
        <f t="shared" si="134"/>
        <v>2356091.3775159651</v>
      </c>
      <c r="AN130" s="48">
        <f t="shared" si="135"/>
        <v>-284028.04634622025</v>
      </c>
      <c r="AO130" s="90">
        <f t="shared" si="136"/>
        <v>100395.43600997567</v>
      </c>
      <c r="AP130" s="97">
        <f t="shared" si="137"/>
        <v>1827</v>
      </c>
      <c r="AQ130" s="165"/>
      <c r="AR130" s="164"/>
    </row>
    <row r="131" spans="1:44" s="3" customFormat="1" ht="12.75" hidden="1" customHeight="1" outlineLevel="2" x14ac:dyDescent="0.2">
      <c r="A131" s="10">
        <v>3050</v>
      </c>
      <c r="B131" s="11" t="s">
        <v>187</v>
      </c>
      <c r="C131" s="12">
        <v>80140</v>
      </c>
      <c r="D131" s="13" t="s">
        <v>23</v>
      </c>
      <c r="E131" s="14" t="s">
        <v>208</v>
      </c>
      <c r="F131" s="15" t="s">
        <v>191</v>
      </c>
      <c r="G131" s="42">
        <v>5397</v>
      </c>
      <c r="H131" s="43">
        <f t="shared" si="118"/>
        <v>753556.71000000008</v>
      </c>
      <c r="I131" s="43">
        <v>753556.71000000008</v>
      </c>
      <c r="J131" s="43">
        <v>0</v>
      </c>
      <c r="K131" s="44">
        <f t="shared" si="119"/>
        <v>139.62510839355198</v>
      </c>
      <c r="L131" s="44">
        <f t="shared" si="120"/>
        <v>0</v>
      </c>
      <c r="M131" s="44">
        <f t="shared" si="121"/>
        <v>139.62510839355198</v>
      </c>
      <c r="N131" s="44">
        <v>118.13161253716035</v>
      </c>
      <c r="O131" s="43">
        <v>5292259.6400000006</v>
      </c>
      <c r="P131" s="43">
        <v>45583</v>
      </c>
      <c r="Q131" s="44">
        <f t="shared" si="122"/>
        <v>116.10160893315492</v>
      </c>
      <c r="R131" s="45">
        <v>12</v>
      </c>
      <c r="S131" s="46">
        <v>12</v>
      </c>
      <c r="T131" s="47">
        <f t="shared" si="123"/>
        <v>0.98281574626464308</v>
      </c>
      <c r="U131" s="44">
        <f t="shared" si="124"/>
        <v>116.10160893315492</v>
      </c>
      <c r="V131" s="43">
        <f t="shared" si="125"/>
        <v>626600.38341223716</v>
      </c>
      <c r="W131" s="48">
        <f t="shared" si="126"/>
        <v>-126956.32658776292</v>
      </c>
      <c r="X131" s="42">
        <v>4934</v>
      </c>
      <c r="Y131" s="43">
        <f t="shared" si="127"/>
        <v>697530.95000000007</v>
      </c>
      <c r="Z131" s="43">
        <v>697530.95000000007</v>
      </c>
      <c r="AA131" s="43">
        <v>0</v>
      </c>
      <c r="AB131" s="44">
        <f t="shared" si="128"/>
        <v>141.37230441832187</v>
      </c>
      <c r="AC131" s="44">
        <f t="shared" si="129"/>
        <v>0</v>
      </c>
      <c r="AD131" s="44">
        <f t="shared" si="130"/>
        <v>141.37230441832187</v>
      </c>
      <c r="AE131" s="44">
        <v>116.22787078658877</v>
      </c>
      <c r="AF131" s="43">
        <v>4875758.96</v>
      </c>
      <c r="AG131" s="43">
        <v>42323</v>
      </c>
      <c r="AH131" s="44">
        <f t="shared" si="131"/>
        <v>115.20352905039813</v>
      </c>
      <c r="AI131" s="45">
        <v>12</v>
      </c>
      <c r="AJ131" s="46">
        <v>12</v>
      </c>
      <c r="AK131" s="47">
        <f t="shared" si="132"/>
        <v>0.99118678050919928</v>
      </c>
      <c r="AL131" s="44">
        <f t="shared" si="133"/>
        <v>115.20352905039813</v>
      </c>
      <c r="AM131" s="43">
        <f t="shared" si="134"/>
        <v>568414.21233466442</v>
      </c>
      <c r="AN131" s="48">
        <f t="shared" si="135"/>
        <v>-140854.6229076389</v>
      </c>
      <c r="AO131" s="90">
        <f t="shared" si="136"/>
        <v>13898.296319875983</v>
      </c>
      <c r="AP131" s="97">
        <f t="shared" si="137"/>
        <v>463</v>
      </c>
      <c r="AQ131" s="165"/>
      <c r="AR131" s="164"/>
    </row>
    <row r="132" spans="1:44" s="3" customFormat="1" ht="12.75" hidden="1" customHeight="1" outlineLevel="2" x14ac:dyDescent="0.2">
      <c r="A132" s="10">
        <v>3050</v>
      </c>
      <c r="B132" s="11" t="s">
        <v>187</v>
      </c>
      <c r="C132" s="12">
        <v>79417</v>
      </c>
      <c r="D132" s="13" t="s">
        <v>23</v>
      </c>
      <c r="E132" s="14" t="s">
        <v>196</v>
      </c>
      <c r="F132" s="15" t="s">
        <v>125</v>
      </c>
      <c r="G132" s="42">
        <v>635</v>
      </c>
      <c r="H132" s="43">
        <f t="shared" si="118"/>
        <v>357086.62000000005</v>
      </c>
      <c r="I132" s="43">
        <v>357086.62000000005</v>
      </c>
      <c r="J132" s="43">
        <v>0</v>
      </c>
      <c r="K132" s="44">
        <f t="shared" si="119"/>
        <v>562.34113385826777</v>
      </c>
      <c r="L132" s="44">
        <f t="shared" si="120"/>
        <v>0</v>
      </c>
      <c r="M132" s="44">
        <f t="shared" si="121"/>
        <v>562.34113385826777</v>
      </c>
      <c r="N132" s="44">
        <v>549.83883428858735</v>
      </c>
      <c r="O132" s="43">
        <v>3870592.57</v>
      </c>
      <c r="P132" s="43">
        <v>7942</v>
      </c>
      <c r="Q132" s="44">
        <f t="shared" si="122"/>
        <v>487.3574124905565</v>
      </c>
      <c r="R132" s="45">
        <v>8</v>
      </c>
      <c r="S132" s="46">
        <v>12</v>
      </c>
      <c r="T132" s="47">
        <f t="shared" si="123"/>
        <v>0.88636411635261658</v>
      </c>
      <c r="U132" s="44">
        <f t="shared" si="124"/>
        <v>487.3574124905565</v>
      </c>
      <c r="V132" s="43">
        <f t="shared" si="125"/>
        <v>309471.95693150337</v>
      </c>
      <c r="W132" s="48">
        <f t="shared" si="126"/>
        <v>-47614.66306849668</v>
      </c>
      <c r="X132" s="42">
        <v>600</v>
      </c>
      <c r="Y132" s="43">
        <f t="shared" si="127"/>
        <v>337735.06</v>
      </c>
      <c r="Z132" s="43">
        <v>337735.06</v>
      </c>
      <c r="AA132" s="43">
        <v>0</v>
      </c>
      <c r="AB132" s="44">
        <f t="shared" si="128"/>
        <v>562.89176666666663</v>
      </c>
      <c r="AC132" s="44">
        <f t="shared" si="129"/>
        <v>0</v>
      </c>
      <c r="AD132" s="44">
        <f t="shared" si="130"/>
        <v>562.89176666666663</v>
      </c>
      <c r="AE132" s="44">
        <v>545.58326607650326</v>
      </c>
      <c r="AF132" s="43">
        <v>3594778.4800000004</v>
      </c>
      <c r="AG132" s="43">
        <v>7497</v>
      </c>
      <c r="AH132" s="44">
        <f t="shared" si="131"/>
        <v>479.49559557156203</v>
      </c>
      <c r="AI132" s="45">
        <v>8</v>
      </c>
      <c r="AJ132" s="46">
        <v>12</v>
      </c>
      <c r="AK132" s="47">
        <f t="shared" si="132"/>
        <v>0.87886785644984533</v>
      </c>
      <c r="AL132" s="44">
        <f t="shared" si="133"/>
        <v>479.49559557156203</v>
      </c>
      <c r="AM132" s="43">
        <f t="shared" si="134"/>
        <v>287697.3573429372</v>
      </c>
      <c r="AN132" s="48">
        <f t="shared" si="135"/>
        <v>-54586.584716795776</v>
      </c>
      <c r="AO132" s="90">
        <f t="shared" si="136"/>
        <v>6971.921648299096</v>
      </c>
      <c r="AP132" s="97">
        <f t="shared" si="137"/>
        <v>35</v>
      </c>
      <c r="AQ132" s="165"/>
      <c r="AR132" s="164"/>
    </row>
    <row r="133" spans="1:44" s="3" customFormat="1" ht="12.75" hidden="1" customHeight="1" outlineLevel="2" x14ac:dyDescent="0.2">
      <c r="A133" s="10">
        <v>3050</v>
      </c>
      <c r="B133" s="11" t="s">
        <v>187</v>
      </c>
      <c r="C133" s="12">
        <v>79418</v>
      </c>
      <c r="D133" s="13" t="s">
        <v>23</v>
      </c>
      <c r="E133" s="14" t="s">
        <v>198</v>
      </c>
      <c r="F133" s="15" t="s">
        <v>125</v>
      </c>
      <c r="G133" s="42">
        <v>33526</v>
      </c>
      <c r="H133" s="43">
        <f t="shared" si="118"/>
        <v>25683853.5</v>
      </c>
      <c r="I133" s="43">
        <v>25683853.5</v>
      </c>
      <c r="J133" s="43">
        <v>0</v>
      </c>
      <c r="K133" s="44">
        <f t="shared" si="119"/>
        <v>766.08761856469607</v>
      </c>
      <c r="L133" s="44">
        <f t="shared" si="120"/>
        <v>0</v>
      </c>
      <c r="M133" s="44">
        <f t="shared" si="121"/>
        <v>766.08761856469607</v>
      </c>
      <c r="N133" s="44">
        <v>764.97524428542226</v>
      </c>
      <c r="O133" s="43">
        <v>373528241.19999993</v>
      </c>
      <c r="P133" s="43">
        <v>488209</v>
      </c>
      <c r="Q133" s="44">
        <f t="shared" si="122"/>
        <v>765.09904815355708</v>
      </c>
      <c r="R133" s="45">
        <v>11</v>
      </c>
      <c r="S133" s="46">
        <v>12</v>
      </c>
      <c r="T133" s="47">
        <f t="shared" si="123"/>
        <v>1</v>
      </c>
      <c r="U133" s="44">
        <f t="shared" si="124"/>
        <v>764.97524428542226</v>
      </c>
      <c r="V133" s="43">
        <f t="shared" si="125"/>
        <v>25646560.039913066</v>
      </c>
      <c r="W133" s="48">
        <f t="shared" si="126"/>
        <v>-37293.460086934268</v>
      </c>
      <c r="X133" s="42">
        <v>30759</v>
      </c>
      <c r="Y133" s="43">
        <f t="shared" si="127"/>
        <v>23568482.149999999</v>
      </c>
      <c r="Z133" s="43">
        <v>23568482.149999999</v>
      </c>
      <c r="AA133" s="43">
        <v>0</v>
      </c>
      <c r="AB133" s="44">
        <f t="shared" si="128"/>
        <v>766.23044149679765</v>
      </c>
      <c r="AC133" s="44">
        <f t="shared" si="129"/>
        <v>0</v>
      </c>
      <c r="AD133" s="44">
        <f t="shared" si="130"/>
        <v>766.23044149679765</v>
      </c>
      <c r="AE133" s="44">
        <v>765.32707808398982</v>
      </c>
      <c r="AF133" s="43">
        <v>341822797.79999995</v>
      </c>
      <c r="AG133" s="43">
        <v>446635</v>
      </c>
      <c r="AH133" s="44">
        <f t="shared" si="131"/>
        <v>765.32917885969516</v>
      </c>
      <c r="AI133" s="45">
        <v>10</v>
      </c>
      <c r="AJ133" s="46">
        <v>12</v>
      </c>
      <c r="AK133" s="47">
        <f t="shared" si="132"/>
        <v>1</v>
      </c>
      <c r="AL133" s="44">
        <f t="shared" si="133"/>
        <v>765.32707808398982</v>
      </c>
      <c r="AM133" s="43">
        <f t="shared" si="134"/>
        <v>23540695.594785444</v>
      </c>
      <c r="AN133" s="48">
        <f t="shared" si="135"/>
        <v>-30312.605688604443</v>
      </c>
      <c r="AO133" s="90">
        <f t="shared" si="136"/>
        <v>-6980.8543983298259</v>
      </c>
      <c r="AP133" s="97">
        <f t="shared" si="137"/>
        <v>2767</v>
      </c>
      <c r="AQ133" s="165"/>
      <c r="AR133" s="164"/>
    </row>
    <row r="134" spans="1:44" s="3" customFormat="1" ht="12.75" hidden="1" customHeight="1" outlineLevel="2" x14ac:dyDescent="0.2">
      <c r="A134" s="10">
        <v>3050</v>
      </c>
      <c r="B134" s="11" t="s">
        <v>187</v>
      </c>
      <c r="C134" s="12">
        <v>79409</v>
      </c>
      <c r="D134" s="13" t="s">
        <v>23</v>
      </c>
      <c r="E134" s="14" t="s">
        <v>188</v>
      </c>
      <c r="F134" s="15" t="s">
        <v>125</v>
      </c>
      <c r="G134" s="42">
        <v>8039</v>
      </c>
      <c r="H134" s="43">
        <f t="shared" si="118"/>
        <v>12880589.939999999</v>
      </c>
      <c r="I134" s="43">
        <v>12880589.939999999</v>
      </c>
      <c r="J134" s="43">
        <v>0</v>
      </c>
      <c r="K134" s="44">
        <f t="shared" si="119"/>
        <v>1602.2627117800721</v>
      </c>
      <c r="L134" s="44">
        <f t="shared" si="120"/>
        <v>0</v>
      </c>
      <c r="M134" s="44">
        <f t="shared" si="121"/>
        <v>1602.2627117800721</v>
      </c>
      <c r="N134" s="44">
        <v>1598.3535377836879</v>
      </c>
      <c r="O134" s="43">
        <v>182784962.82000002</v>
      </c>
      <c r="P134" s="43">
        <v>114318</v>
      </c>
      <c r="Q134" s="44">
        <f t="shared" si="122"/>
        <v>1598.9167306985778</v>
      </c>
      <c r="R134" s="45">
        <v>11</v>
      </c>
      <c r="S134" s="46">
        <v>12</v>
      </c>
      <c r="T134" s="47">
        <f t="shared" si="123"/>
        <v>1</v>
      </c>
      <c r="U134" s="44">
        <f t="shared" si="124"/>
        <v>1598.3535377836879</v>
      </c>
      <c r="V134" s="43">
        <f t="shared" si="125"/>
        <v>12849164.090243068</v>
      </c>
      <c r="W134" s="48">
        <f t="shared" si="126"/>
        <v>-31425.849756931886</v>
      </c>
      <c r="X134" s="42">
        <v>7277</v>
      </c>
      <c r="Y134" s="43">
        <f t="shared" si="127"/>
        <v>11619468.220000001</v>
      </c>
      <c r="Z134" s="43">
        <v>11619468.220000001</v>
      </c>
      <c r="AA134" s="43">
        <v>0</v>
      </c>
      <c r="AB134" s="44">
        <f t="shared" si="128"/>
        <v>1596.7387962072282</v>
      </c>
      <c r="AC134" s="44">
        <f t="shared" si="129"/>
        <v>0</v>
      </c>
      <c r="AD134" s="44">
        <f t="shared" si="130"/>
        <v>1596.7387962072282</v>
      </c>
      <c r="AE134" s="44">
        <v>1592.6447257864231</v>
      </c>
      <c r="AF134" s="43">
        <v>165823324.55999997</v>
      </c>
      <c r="AG134" s="43">
        <v>103947</v>
      </c>
      <c r="AH134" s="44">
        <f t="shared" si="131"/>
        <v>1595.2680169701864</v>
      </c>
      <c r="AI134" s="45">
        <v>9</v>
      </c>
      <c r="AJ134" s="46">
        <v>12</v>
      </c>
      <c r="AK134" s="47">
        <f t="shared" si="132"/>
        <v>1</v>
      </c>
      <c r="AL134" s="44">
        <f t="shared" si="133"/>
        <v>1592.6447257864231</v>
      </c>
      <c r="AM134" s="43">
        <f t="shared" si="134"/>
        <v>11589675.669547802</v>
      </c>
      <c r="AN134" s="48">
        <f t="shared" si="135"/>
        <v>-32500.964129671454</v>
      </c>
      <c r="AO134" s="90">
        <f t="shared" si="136"/>
        <v>1075.1143727395684</v>
      </c>
      <c r="AP134" s="97">
        <f t="shared" si="137"/>
        <v>762</v>
      </c>
      <c r="AQ134" s="165"/>
      <c r="AR134" s="164"/>
    </row>
    <row r="135" spans="1:44" s="3" customFormat="1" ht="12.75" hidden="1" customHeight="1" outlineLevel="2" x14ac:dyDescent="0.2">
      <c r="A135" s="10">
        <v>3050</v>
      </c>
      <c r="B135" s="11" t="s">
        <v>187</v>
      </c>
      <c r="C135" s="12">
        <v>79414</v>
      </c>
      <c r="D135" s="13" t="s">
        <v>23</v>
      </c>
      <c r="E135" s="14" t="s">
        <v>206</v>
      </c>
      <c r="F135" s="15" t="s">
        <v>125</v>
      </c>
      <c r="G135" s="42">
        <v>12497</v>
      </c>
      <c r="H135" s="43">
        <f t="shared" si="118"/>
        <v>16685840.26</v>
      </c>
      <c r="I135" s="43">
        <v>16685840.26</v>
      </c>
      <c r="J135" s="43">
        <v>0</v>
      </c>
      <c r="K135" s="44">
        <f t="shared" si="119"/>
        <v>1335.1876658398016</v>
      </c>
      <c r="L135" s="44">
        <f t="shared" si="120"/>
        <v>0</v>
      </c>
      <c r="M135" s="44">
        <f t="shared" si="121"/>
        <v>1335.1876658398016</v>
      </c>
      <c r="N135" s="44">
        <v>1332.7961831170367</v>
      </c>
      <c r="O135" s="43">
        <v>212857632.35999998</v>
      </c>
      <c r="P135" s="43">
        <v>159666</v>
      </c>
      <c r="Q135" s="44">
        <f t="shared" si="122"/>
        <v>1333.1431385517267</v>
      </c>
      <c r="R135" s="45">
        <v>12</v>
      </c>
      <c r="S135" s="46">
        <v>12</v>
      </c>
      <c r="T135" s="47">
        <f t="shared" si="123"/>
        <v>1</v>
      </c>
      <c r="U135" s="44">
        <f t="shared" si="124"/>
        <v>1332.7961831170367</v>
      </c>
      <c r="V135" s="43">
        <f t="shared" si="125"/>
        <v>16655953.900413606</v>
      </c>
      <c r="W135" s="48">
        <f t="shared" si="126"/>
        <v>-29886.359586393461</v>
      </c>
      <c r="X135" s="42">
        <v>11444</v>
      </c>
      <c r="Y135" s="43">
        <f t="shared" si="127"/>
        <v>15250409.799999999</v>
      </c>
      <c r="Z135" s="43">
        <v>15250409.799999999</v>
      </c>
      <c r="AA135" s="43">
        <v>0</v>
      </c>
      <c r="AB135" s="44">
        <f t="shared" si="128"/>
        <v>1332.611831527438</v>
      </c>
      <c r="AC135" s="44">
        <f t="shared" si="129"/>
        <v>0</v>
      </c>
      <c r="AD135" s="44">
        <f t="shared" si="130"/>
        <v>1332.611831527438</v>
      </c>
      <c r="AE135" s="44">
        <v>1331.715369932042</v>
      </c>
      <c r="AF135" s="43">
        <v>194535434.94</v>
      </c>
      <c r="AG135" s="43">
        <v>146050</v>
      </c>
      <c r="AH135" s="44">
        <f t="shared" si="131"/>
        <v>1331.9783289284492</v>
      </c>
      <c r="AI135" s="45">
        <v>8</v>
      </c>
      <c r="AJ135" s="46">
        <v>12</v>
      </c>
      <c r="AK135" s="47">
        <f t="shared" si="132"/>
        <v>1</v>
      </c>
      <c r="AL135" s="44">
        <f t="shared" si="133"/>
        <v>1331.715369932042</v>
      </c>
      <c r="AM135" s="43">
        <f t="shared" si="134"/>
        <v>15240150.693502288</v>
      </c>
      <c r="AN135" s="48">
        <f t="shared" si="135"/>
        <v>-11191.752542956987</v>
      </c>
      <c r="AO135" s="90">
        <f t="shared" si="136"/>
        <v>-18694.607043436474</v>
      </c>
      <c r="AP135" s="97">
        <f t="shared" si="137"/>
        <v>1053</v>
      </c>
      <c r="AQ135" s="165"/>
      <c r="AR135" s="164"/>
    </row>
    <row r="136" spans="1:44" s="3" customFormat="1" ht="12.75" hidden="1" customHeight="1" outlineLevel="2" x14ac:dyDescent="0.2">
      <c r="A136" s="10">
        <v>3050</v>
      </c>
      <c r="B136" s="11" t="s">
        <v>187</v>
      </c>
      <c r="C136" s="12">
        <v>79413</v>
      </c>
      <c r="D136" s="13" t="s">
        <v>23</v>
      </c>
      <c r="E136" s="14" t="s">
        <v>202</v>
      </c>
      <c r="F136" s="15" t="s">
        <v>125</v>
      </c>
      <c r="G136" s="42">
        <v>9166</v>
      </c>
      <c r="H136" s="43">
        <f t="shared" si="118"/>
        <v>10314167.869999999</v>
      </c>
      <c r="I136" s="43">
        <v>10314167.869999999</v>
      </c>
      <c r="J136" s="43">
        <v>0</v>
      </c>
      <c r="K136" s="44">
        <f t="shared" si="119"/>
        <v>1125.2637868208597</v>
      </c>
      <c r="L136" s="44">
        <f t="shared" si="120"/>
        <v>0</v>
      </c>
      <c r="M136" s="44">
        <f t="shared" si="121"/>
        <v>1125.2637868208597</v>
      </c>
      <c r="N136" s="44">
        <v>1123.8020173450664</v>
      </c>
      <c r="O136" s="43">
        <v>149125617.52000001</v>
      </c>
      <c r="P136" s="43">
        <v>132738</v>
      </c>
      <c r="Q136" s="44">
        <f t="shared" si="122"/>
        <v>1123.4583730356042</v>
      </c>
      <c r="R136" s="45">
        <v>12</v>
      </c>
      <c r="S136" s="46">
        <v>12</v>
      </c>
      <c r="T136" s="47">
        <f t="shared" si="123"/>
        <v>0.99969421276687676</v>
      </c>
      <c r="U136" s="44">
        <f t="shared" si="124"/>
        <v>1123.4583730356042</v>
      </c>
      <c r="V136" s="43">
        <f t="shared" si="125"/>
        <v>10297619.447244348</v>
      </c>
      <c r="W136" s="48">
        <f t="shared" si="126"/>
        <v>-16548.422755651176</v>
      </c>
      <c r="X136" s="42">
        <v>8381</v>
      </c>
      <c r="Y136" s="43">
        <f t="shared" si="127"/>
        <v>9425126.5699999984</v>
      </c>
      <c r="Z136" s="43">
        <v>9425126.5699999984</v>
      </c>
      <c r="AA136" s="43">
        <v>0</v>
      </c>
      <c r="AB136" s="44">
        <f t="shared" si="128"/>
        <v>1124.5825760649086</v>
      </c>
      <c r="AC136" s="44">
        <f t="shared" si="129"/>
        <v>0</v>
      </c>
      <c r="AD136" s="44">
        <f t="shared" si="130"/>
        <v>1124.5825760649086</v>
      </c>
      <c r="AE136" s="44">
        <v>1123.7048866883401</v>
      </c>
      <c r="AF136" s="43">
        <v>135649150.97</v>
      </c>
      <c r="AG136" s="43">
        <v>120723</v>
      </c>
      <c r="AH136" s="44">
        <f t="shared" si="131"/>
        <v>1123.639662450403</v>
      </c>
      <c r="AI136" s="45">
        <v>11</v>
      </c>
      <c r="AJ136" s="46">
        <v>12</v>
      </c>
      <c r="AK136" s="47">
        <f t="shared" si="132"/>
        <v>0.99994195607876246</v>
      </c>
      <c r="AL136" s="44">
        <f t="shared" si="133"/>
        <v>1123.639662450403</v>
      </c>
      <c r="AM136" s="43">
        <f t="shared" si="134"/>
        <v>9417224.0109968279</v>
      </c>
      <c r="AN136" s="48">
        <f t="shared" si="135"/>
        <v>-8620.9734580042696</v>
      </c>
      <c r="AO136" s="90">
        <f t="shared" si="136"/>
        <v>-7927.4492976469064</v>
      </c>
      <c r="AP136" s="97">
        <f t="shared" si="137"/>
        <v>785</v>
      </c>
      <c r="AQ136" s="165"/>
      <c r="AR136" s="164"/>
    </row>
    <row r="137" spans="1:44" s="3" customFormat="1" ht="12.75" hidden="1" customHeight="1" outlineLevel="2" x14ac:dyDescent="0.2">
      <c r="A137" s="10">
        <v>3050</v>
      </c>
      <c r="B137" s="11" t="s">
        <v>187</v>
      </c>
      <c r="C137" s="12">
        <v>79408</v>
      </c>
      <c r="D137" s="13" t="s">
        <v>23</v>
      </c>
      <c r="E137" s="14" t="s">
        <v>197</v>
      </c>
      <c r="F137" s="15" t="s">
        <v>125</v>
      </c>
      <c r="G137" s="42">
        <v>6405</v>
      </c>
      <c r="H137" s="43">
        <f t="shared" si="118"/>
        <v>8190796.5200000005</v>
      </c>
      <c r="I137" s="43">
        <v>8190796.5200000005</v>
      </c>
      <c r="J137" s="43">
        <v>0</v>
      </c>
      <c r="K137" s="44">
        <f t="shared" si="119"/>
        <v>1278.8128836846215</v>
      </c>
      <c r="L137" s="44">
        <f t="shared" si="120"/>
        <v>0</v>
      </c>
      <c r="M137" s="44">
        <f t="shared" si="121"/>
        <v>1278.8128836846215</v>
      </c>
      <c r="N137" s="44">
        <v>1278.687974622394</v>
      </c>
      <c r="O137" s="43">
        <v>119680522.90000001</v>
      </c>
      <c r="P137" s="43">
        <v>93685</v>
      </c>
      <c r="Q137" s="44">
        <f t="shared" si="122"/>
        <v>1277.4779623205422</v>
      </c>
      <c r="R137" s="45">
        <v>7</v>
      </c>
      <c r="S137" s="46">
        <v>12</v>
      </c>
      <c r="T137" s="47">
        <f t="shared" si="123"/>
        <v>0.99905370792103598</v>
      </c>
      <c r="U137" s="44">
        <f t="shared" si="124"/>
        <v>1277.4779623205422</v>
      </c>
      <c r="V137" s="43">
        <f t="shared" si="125"/>
        <v>8182246.348663073</v>
      </c>
      <c r="W137" s="48">
        <f t="shared" si="126"/>
        <v>-8550.1713369274512</v>
      </c>
      <c r="X137" s="42">
        <v>5817</v>
      </c>
      <c r="Y137" s="43">
        <f t="shared" si="127"/>
        <v>7437583.3200000003</v>
      </c>
      <c r="Z137" s="43">
        <v>7437583.3200000003</v>
      </c>
      <c r="AA137" s="43">
        <v>0</v>
      </c>
      <c r="AB137" s="44">
        <f t="shared" si="128"/>
        <v>1278.5943476018567</v>
      </c>
      <c r="AC137" s="44">
        <f t="shared" si="129"/>
        <v>0</v>
      </c>
      <c r="AD137" s="44">
        <f t="shared" si="130"/>
        <v>1278.5943476018567</v>
      </c>
      <c r="AE137" s="44">
        <v>1277.1126182991748</v>
      </c>
      <c r="AF137" s="43">
        <v>107742924.90000001</v>
      </c>
      <c r="AG137" s="43">
        <v>84384</v>
      </c>
      <c r="AH137" s="44">
        <f t="shared" si="131"/>
        <v>1276.8169901877134</v>
      </c>
      <c r="AI137" s="45">
        <v>10</v>
      </c>
      <c r="AJ137" s="46">
        <v>12</v>
      </c>
      <c r="AK137" s="47">
        <f t="shared" si="132"/>
        <v>0.99976851836930791</v>
      </c>
      <c r="AL137" s="44">
        <f t="shared" si="133"/>
        <v>1276.8169901877134</v>
      </c>
      <c r="AM137" s="43">
        <f t="shared" si="134"/>
        <v>7427244.4319219291</v>
      </c>
      <c r="AN137" s="48">
        <f t="shared" si="135"/>
        <v>-11278.786994259466</v>
      </c>
      <c r="AO137" s="90">
        <f t="shared" si="136"/>
        <v>2728.615657332015</v>
      </c>
      <c r="AP137" s="97">
        <f t="shared" si="137"/>
        <v>588</v>
      </c>
      <c r="AQ137" s="165"/>
      <c r="AR137" s="164"/>
    </row>
    <row r="138" spans="1:44" s="3" customFormat="1" ht="12.75" hidden="1" customHeight="1" outlineLevel="2" x14ac:dyDescent="0.2">
      <c r="A138" s="10">
        <v>3050</v>
      </c>
      <c r="B138" s="11" t="s">
        <v>187</v>
      </c>
      <c r="C138" s="12">
        <v>79422</v>
      </c>
      <c r="D138" s="13" t="s">
        <v>23</v>
      </c>
      <c r="E138" s="14" t="s">
        <v>204</v>
      </c>
      <c r="F138" s="15" t="s">
        <v>125</v>
      </c>
      <c r="G138" s="42">
        <v>1224</v>
      </c>
      <c r="H138" s="43">
        <f t="shared" si="118"/>
        <v>3404375.1799999997</v>
      </c>
      <c r="I138" s="43">
        <v>3404375.1799999997</v>
      </c>
      <c r="J138" s="43">
        <v>0</v>
      </c>
      <c r="K138" s="44">
        <f t="shared" si="119"/>
        <v>2781.3522712418298</v>
      </c>
      <c r="L138" s="44">
        <f t="shared" si="120"/>
        <v>0</v>
      </c>
      <c r="M138" s="44">
        <f t="shared" si="121"/>
        <v>2781.3522712418298</v>
      </c>
      <c r="N138" s="44">
        <v>2779.8837552934328</v>
      </c>
      <c r="O138" s="43">
        <v>52540817.290000007</v>
      </c>
      <c r="P138" s="43">
        <v>18882</v>
      </c>
      <c r="Q138" s="44">
        <f t="shared" si="122"/>
        <v>2782.5875060904568</v>
      </c>
      <c r="R138" s="45">
        <v>8</v>
      </c>
      <c r="S138" s="46">
        <v>12</v>
      </c>
      <c r="T138" s="47">
        <f t="shared" si="123"/>
        <v>1</v>
      </c>
      <c r="U138" s="44">
        <f t="shared" si="124"/>
        <v>2779.8837552934328</v>
      </c>
      <c r="V138" s="43">
        <f t="shared" si="125"/>
        <v>3402577.7164791618</v>
      </c>
      <c r="W138" s="48">
        <f t="shared" si="126"/>
        <v>-1797.4635208379477</v>
      </c>
      <c r="X138" s="42">
        <v>1099</v>
      </c>
      <c r="Y138" s="43">
        <f t="shared" si="127"/>
        <v>3006512.0100000002</v>
      </c>
      <c r="Z138" s="43">
        <v>3006512.0100000002</v>
      </c>
      <c r="AA138" s="43">
        <v>0</v>
      </c>
      <c r="AB138" s="44">
        <f t="shared" si="128"/>
        <v>2735.6797179253867</v>
      </c>
      <c r="AC138" s="44">
        <f t="shared" si="129"/>
        <v>0</v>
      </c>
      <c r="AD138" s="44">
        <f t="shared" si="130"/>
        <v>2735.6797179253867</v>
      </c>
      <c r="AE138" s="44">
        <v>2744.9774032960527</v>
      </c>
      <c r="AF138" s="43">
        <v>47780049.860000007</v>
      </c>
      <c r="AG138" s="43">
        <v>17295</v>
      </c>
      <c r="AH138" s="44">
        <f t="shared" si="131"/>
        <v>2762.6510471234465</v>
      </c>
      <c r="AI138" s="45">
        <v>5</v>
      </c>
      <c r="AJ138" s="46">
        <v>12</v>
      </c>
      <c r="AK138" s="47">
        <f t="shared" si="132"/>
        <v>1</v>
      </c>
      <c r="AL138" s="44">
        <f t="shared" si="133"/>
        <v>2744.9774032960527</v>
      </c>
      <c r="AM138" s="43">
        <f t="shared" si="134"/>
        <v>3016730.1662223618</v>
      </c>
      <c r="AN138" s="48">
        <f t="shared" si="135"/>
        <v>11147.079515303571</v>
      </c>
      <c r="AO138" s="90">
        <f t="shared" si="136"/>
        <v>-12944.543036141518</v>
      </c>
      <c r="AP138" s="97">
        <f t="shared" si="137"/>
        <v>125</v>
      </c>
      <c r="AQ138" s="165"/>
      <c r="AR138" s="164"/>
    </row>
    <row r="139" spans="1:44" s="3" customFormat="1" ht="12.75" hidden="1" customHeight="1" outlineLevel="2" x14ac:dyDescent="0.2">
      <c r="A139" s="10">
        <v>3050</v>
      </c>
      <c r="B139" s="11" t="s">
        <v>187</v>
      </c>
      <c r="C139" s="12">
        <v>79412</v>
      </c>
      <c r="D139" s="13" t="s">
        <v>23</v>
      </c>
      <c r="E139" s="14" t="s">
        <v>194</v>
      </c>
      <c r="F139" s="15" t="s">
        <v>125</v>
      </c>
      <c r="G139" s="42">
        <v>226</v>
      </c>
      <c r="H139" s="43">
        <f t="shared" si="118"/>
        <v>209831.22</v>
      </c>
      <c r="I139" s="43">
        <v>209831.22</v>
      </c>
      <c r="J139" s="43">
        <v>0</v>
      </c>
      <c r="K139" s="44">
        <f t="shared" si="119"/>
        <v>928.45672566371684</v>
      </c>
      <c r="L139" s="44">
        <f t="shared" si="120"/>
        <v>0</v>
      </c>
      <c r="M139" s="44">
        <f t="shared" si="121"/>
        <v>928.45672566371684</v>
      </c>
      <c r="N139" s="44">
        <v>925.13018672199166</v>
      </c>
      <c r="O139" s="43">
        <v>1138999.4599999997</v>
      </c>
      <c r="P139" s="43">
        <v>1235</v>
      </c>
      <c r="Q139" s="44">
        <f t="shared" si="122"/>
        <v>922.266769230769</v>
      </c>
      <c r="R139" s="45">
        <v>11</v>
      </c>
      <c r="S139" s="46">
        <v>12</v>
      </c>
      <c r="T139" s="47">
        <f t="shared" si="123"/>
        <v>0.99690484914196931</v>
      </c>
      <c r="U139" s="44">
        <f t="shared" si="124"/>
        <v>922.266769230769</v>
      </c>
      <c r="V139" s="43">
        <f t="shared" si="125"/>
        <v>208432.28984615378</v>
      </c>
      <c r="W139" s="48">
        <f t="shared" si="126"/>
        <v>-1398.9301538462169</v>
      </c>
      <c r="X139" s="42">
        <v>204</v>
      </c>
      <c r="Y139" s="43">
        <f t="shared" si="127"/>
        <v>190404.33000000002</v>
      </c>
      <c r="Z139" s="43">
        <v>190404.33000000002</v>
      </c>
      <c r="AA139" s="43">
        <v>0</v>
      </c>
      <c r="AB139" s="44">
        <f t="shared" si="128"/>
        <v>933.35455882352949</v>
      </c>
      <c r="AC139" s="44">
        <f t="shared" si="129"/>
        <v>0</v>
      </c>
      <c r="AD139" s="44">
        <f t="shared" si="130"/>
        <v>933.35455882352949</v>
      </c>
      <c r="AE139" s="44">
        <v>929.60458204334373</v>
      </c>
      <c r="AF139" s="43">
        <v>1041865.0099999998</v>
      </c>
      <c r="AG139" s="43">
        <v>1126</v>
      </c>
      <c r="AH139" s="44">
        <f t="shared" si="131"/>
        <v>925.27976021314362</v>
      </c>
      <c r="AI139" s="45">
        <v>7</v>
      </c>
      <c r="AJ139" s="46">
        <v>12</v>
      </c>
      <c r="AK139" s="47">
        <f t="shared" si="132"/>
        <v>0.99534767586806228</v>
      </c>
      <c r="AL139" s="44">
        <f t="shared" si="133"/>
        <v>925.27976021314362</v>
      </c>
      <c r="AM139" s="43">
        <f t="shared" si="134"/>
        <v>188757.07108348131</v>
      </c>
      <c r="AN139" s="48">
        <f t="shared" si="135"/>
        <v>-1797.0097271113191</v>
      </c>
      <c r="AO139" s="90">
        <f t="shared" si="136"/>
        <v>398.07957326510223</v>
      </c>
      <c r="AP139" s="97">
        <f t="shared" si="137"/>
        <v>22</v>
      </c>
      <c r="AQ139" s="165"/>
      <c r="AR139" s="164"/>
    </row>
    <row r="140" spans="1:44" s="3" customFormat="1" ht="12.75" hidden="1" customHeight="1" outlineLevel="2" x14ac:dyDescent="0.2">
      <c r="A140" s="10">
        <v>3050</v>
      </c>
      <c r="B140" s="11" t="s">
        <v>187</v>
      </c>
      <c r="C140" s="12">
        <v>79410</v>
      </c>
      <c r="D140" s="13" t="s">
        <v>23</v>
      </c>
      <c r="E140" s="14" t="s">
        <v>205</v>
      </c>
      <c r="F140" s="15" t="s">
        <v>125</v>
      </c>
      <c r="G140" s="42">
        <v>1385</v>
      </c>
      <c r="H140" s="43">
        <f t="shared" si="118"/>
        <v>2314408.4000000004</v>
      </c>
      <c r="I140" s="43">
        <v>2314408.4000000004</v>
      </c>
      <c r="J140" s="43">
        <v>0</v>
      </c>
      <c r="K140" s="44">
        <f t="shared" si="119"/>
        <v>1671.0529963898919</v>
      </c>
      <c r="L140" s="44">
        <f t="shared" si="120"/>
        <v>0</v>
      </c>
      <c r="M140" s="44">
        <f t="shared" si="121"/>
        <v>1671.0529963898919</v>
      </c>
      <c r="N140" s="44">
        <v>1670.8936294044745</v>
      </c>
      <c r="O140" s="43">
        <v>65081672.920000009</v>
      </c>
      <c r="P140" s="43">
        <v>38958</v>
      </c>
      <c r="Q140" s="44">
        <f t="shared" si="122"/>
        <v>1670.5599086195393</v>
      </c>
      <c r="R140" s="45">
        <v>9</v>
      </c>
      <c r="S140" s="46">
        <v>12</v>
      </c>
      <c r="T140" s="47">
        <f t="shared" si="123"/>
        <v>0.99980027406947858</v>
      </c>
      <c r="U140" s="44">
        <f t="shared" si="124"/>
        <v>1670.5599086195393</v>
      </c>
      <c r="V140" s="43">
        <f t="shared" si="125"/>
        <v>2313725.4734380618</v>
      </c>
      <c r="W140" s="48">
        <f t="shared" si="126"/>
        <v>-682.92656193859875</v>
      </c>
      <c r="X140" s="42">
        <v>1268</v>
      </c>
      <c r="Y140" s="43">
        <f t="shared" si="127"/>
        <v>2108840.9600000004</v>
      </c>
      <c r="Z140" s="43">
        <v>2108840.9600000004</v>
      </c>
      <c r="AA140" s="43">
        <v>0</v>
      </c>
      <c r="AB140" s="44">
        <f t="shared" si="128"/>
        <v>1663.1237854889594</v>
      </c>
      <c r="AC140" s="44">
        <f t="shared" si="129"/>
        <v>0</v>
      </c>
      <c r="AD140" s="44">
        <f t="shared" si="130"/>
        <v>1663.1237854889594</v>
      </c>
      <c r="AE140" s="44">
        <v>1666.581842563751</v>
      </c>
      <c r="AF140" s="43">
        <v>59759802.829999998</v>
      </c>
      <c r="AG140" s="43">
        <v>35847</v>
      </c>
      <c r="AH140" s="44">
        <f t="shared" si="131"/>
        <v>1667.0796114040227</v>
      </c>
      <c r="AI140" s="45">
        <v>3</v>
      </c>
      <c r="AJ140" s="46">
        <v>12</v>
      </c>
      <c r="AK140" s="47">
        <f t="shared" si="132"/>
        <v>1</v>
      </c>
      <c r="AL140" s="44">
        <f t="shared" si="133"/>
        <v>1666.581842563751</v>
      </c>
      <c r="AM140" s="43">
        <f t="shared" si="134"/>
        <v>2113225.7763708364</v>
      </c>
      <c r="AN140" s="48">
        <f t="shared" si="135"/>
        <v>4783.4360409119927</v>
      </c>
      <c r="AO140" s="90">
        <f t="shared" si="136"/>
        <v>-5466.3626028505914</v>
      </c>
      <c r="AP140" s="97">
        <f t="shared" si="137"/>
        <v>117</v>
      </c>
      <c r="AQ140" s="165"/>
      <c r="AR140" s="164"/>
    </row>
    <row r="141" spans="1:44" s="3" customFormat="1" ht="12.75" hidden="1" customHeight="1" outlineLevel="2" x14ac:dyDescent="0.2">
      <c r="A141" s="10">
        <v>3050</v>
      </c>
      <c r="B141" s="11" t="s">
        <v>187</v>
      </c>
      <c r="C141" s="12">
        <v>79424</v>
      </c>
      <c r="D141" s="13" t="s">
        <v>23</v>
      </c>
      <c r="E141" s="14" t="s">
        <v>195</v>
      </c>
      <c r="F141" s="15" t="s">
        <v>125</v>
      </c>
      <c r="G141" s="42">
        <v>13981</v>
      </c>
      <c r="H141" s="43">
        <f t="shared" si="118"/>
        <v>1212662.28</v>
      </c>
      <c r="I141" s="43">
        <v>1212662.28</v>
      </c>
      <c r="J141" s="43">
        <v>0</v>
      </c>
      <c r="K141" s="44">
        <f t="shared" si="119"/>
        <v>86.736448036621127</v>
      </c>
      <c r="L141" s="44">
        <f t="shared" si="120"/>
        <v>0</v>
      </c>
      <c r="M141" s="44">
        <f t="shared" si="121"/>
        <v>86.736448036621127</v>
      </c>
      <c r="N141" s="44">
        <v>86.713672289246858</v>
      </c>
      <c r="O141" s="43">
        <v>36018743.469999999</v>
      </c>
      <c r="P141" s="43">
        <v>415239</v>
      </c>
      <c r="Q141" s="44">
        <f t="shared" si="122"/>
        <v>86.74219779452315</v>
      </c>
      <c r="R141" s="45">
        <v>10</v>
      </c>
      <c r="S141" s="46">
        <v>12</v>
      </c>
      <c r="T141" s="47">
        <f t="shared" si="123"/>
        <v>1</v>
      </c>
      <c r="U141" s="44">
        <f t="shared" si="124"/>
        <v>86.713672289246858</v>
      </c>
      <c r="V141" s="43">
        <f t="shared" si="125"/>
        <v>1212343.8522759604</v>
      </c>
      <c r="W141" s="48">
        <f t="shared" si="126"/>
        <v>-318.42772403964773</v>
      </c>
      <c r="X141" s="42">
        <v>12855</v>
      </c>
      <c r="Y141" s="43">
        <f t="shared" si="127"/>
        <v>1113636.7799999998</v>
      </c>
      <c r="Z141" s="43">
        <v>1113636.7799999998</v>
      </c>
      <c r="AA141" s="43">
        <v>0</v>
      </c>
      <c r="AB141" s="44">
        <f t="shared" si="128"/>
        <v>86.630632438739781</v>
      </c>
      <c r="AC141" s="44">
        <f t="shared" si="129"/>
        <v>0</v>
      </c>
      <c r="AD141" s="44">
        <f t="shared" si="130"/>
        <v>86.630632438739781</v>
      </c>
      <c r="AE141" s="44">
        <v>86.629398208326151</v>
      </c>
      <c r="AF141" s="43">
        <v>32890676.200000007</v>
      </c>
      <c r="AG141" s="43">
        <v>379399</v>
      </c>
      <c r="AH141" s="44">
        <f t="shared" si="131"/>
        <v>86.691520536427362</v>
      </c>
      <c r="AI141" s="45">
        <v>7</v>
      </c>
      <c r="AJ141" s="46">
        <v>12</v>
      </c>
      <c r="AK141" s="47">
        <f t="shared" si="132"/>
        <v>1</v>
      </c>
      <c r="AL141" s="44">
        <f t="shared" si="133"/>
        <v>86.629398208326151</v>
      </c>
      <c r="AM141" s="43">
        <f t="shared" si="134"/>
        <v>1113620.9139680327</v>
      </c>
      <c r="AN141" s="48">
        <f t="shared" si="135"/>
        <v>-17.308398509567436</v>
      </c>
      <c r="AO141" s="90">
        <f t="shared" si="136"/>
        <v>-301.11932553008029</v>
      </c>
      <c r="AP141" s="97">
        <f t="shared" si="137"/>
        <v>1126</v>
      </c>
      <c r="AQ141" s="165"/>
      <c r="AR141" s="164"/>
    </row>
    <row r="142" spans="1:44" s="3" customFormat="1" ht="12.75" hidden="1" customHeight="1" outlineLevel="2" x14ac:dyDescent="0.2">
      <c r="A142" s="10">
        <v>3050</v>
      </c>
      <c r="B142" s="11" t="s">
        <v>187</v>
      </c>
      <c r="C142" s="12">
        <v>79420</v>
      </c>
      <c r="D142" s="13" t="s">
        <v>23</v>
      </c>
      <c r="E142" s="14" t="s">
        <v>207</v>
      </c>
      <c r="F142" s="15" t="s">
        <v>125</v>
      </c>
      <c r="G142" s="42">
        <v>7610</v>
      </c>
      <c r="H142" s="43">
        <f t="shared" si="118"/>
        <v>7114968.6199999992</v>
      </c>
      <c r="I142" s="43">
        <v>7114968.6199999992</v>
      </c>
      <c r="J142" s="43">
        <v>0</v>
      </c>
      <c r="K142" s="44">
        <f t="shared" si="119"/>
        <v>934.94988436268056</v>
      </c>
      <c r="L142" s="44">
        <f t="shared" si="120"/>
        <v>0</v>
      </c>
      <c r="M142" s="44">
        <f t="shared" si="121"/>
        <v>934.94988436268056</v>
      </c>
      <c r="N142" s="44">
        <v>934.98037776236333</v>
      </c>
      <c r="O142" s="43">
        <v>198858527.32000002</v>
      </c>
      <c r="P142" s="43">
        <v>212703</v>
      </c>
      <c r="Q142" s="44">
        <f t="shared" si="122"/>
        <v>934.91171878158752</v>
      </c>
      <c r="R142" s="45">
        <v>5</v>
      </c>
      <c r="S142" s="46">
        <v>12</v>
      </c>
      <c r="T142" s="47">
        <f t="shared" si="123"/>
        <v>0.99992656639389577</v>
      </c>
      <c r="U142" s="44">
        <f t="shared" si="124"/>
        <v>934.91171878158752</v>
      </c>
      <c r="V142" s="43">
        <f t="shared" si="125"/>
        <v>7114678.1799278809</v>
      </c>
      <c r="W142" s="48">
        <f t="shared" si="126"/>
        <v>-290.44007211830467</v>
      </c>
      <c r="X142" s="42">
        <v>6999</v>
      </c>
      <c r="Y142" s="43">
        <f t="shared" si="127"/>
        <v>6534470.2400000002</v>
      </c>
      <c r="Z142" s="43">
        <v>6534470.2400000002</v>
      </c>
      <c r="AA142" s="43">
        <v>0</v>
      </c>
      <c r="AB142" s="44">
        <f t="shared" si="128"/>
        <v>933.62912416059442</v>
      </c>
      <c r="AC142" s="44">
        <f t="shared" si="129"/>
        <v>0</v>
      </c>
      <c r="AD142" s="44">
        <f t="shared" si="130"/>
        <v>933.62912416059442</v>
      </c>
      <c r="AE142" s="44">
        <v>934.16190251826015</v>
      </c>
      <c r="AF142" s="43">
        <v>182870080.49000004</v>
      </c>
      <c r="AG142" s="43">
        <v>195702</v>
      </c>
      <c r="AH142" s="44">
        <f t="shared" si="131"/>
        <v>934.43133176973174</v>
      </c>
      <c r="AI142" s="45">
        <v>5</v>
      </c>
      <c r="AJ142" s="46">
        <v>12</v>
      </c>
      <c r="AK142" s="47">
        <f t="shared" si="132"/>
        <v>1</v>
      </c>
      <c r="AL142" s="44">
        <f t="shared" si="133"/>
        <v>934.16190251826015</v>
      </c>
      <c r="AM142" s="43">
        <f t="shared" si="134"/>
        <v>6538199.1557253031</v>
      </c>
      <c r="AN142" s="48">
        <f t="shared" si="135"/>
        <v>4067.9080639667809</v>
      </c>
      <c r="AO142" s="90">
        <f t="shared" si="136"/>
        <v>-4358.3481360850856</v>
      </c>
      <c r="AP142" s="97">
        <f t="shared" si="137"/>
        <v>611</v>
      </c>
      <c r="AQ142" s="165"/>
      <c r="AR142" s="164"/>
    </row>
    <row r="143" spans="1:44" s="3" customFormat="1" ht="12.75" hidden="1" customHeight="1" outlineLevel="2" x14ac:dyDescent="0.2">
      <c r="A143" s="10">
        <v>3050</v>
      </c>
      <c r="B143" s="11" t="s">
        <v>187</v>
      </c>
      <c r="C143" s="12">
        <v>79423</v>
      </c>
      <c r="D143" s="13" t="s">
        <v>23</v>
      </c>
      <c r="E143" s="14" t="s">
        <v>189</v>
      </c>
      <c r="F143" s="15" t="s">
        <v>125</v>
      </c>
      <c r="G143" s="42">
        <v>216</v>
      </c>
      <c r="H143" s="43">
        <f t="shared" si="118"/>
        <v>11215.52</v>
      </c>
      <c r="I143" s="43">
        <v>11215.52</v>
      </c>
      <c r="J143" s="43">
        <v>0</v>
      </c>
      <c r="K143" s="44">
        <f t="shared" si="119"/>
        <v>51.923703703703708</v>
      </c>
      <c r="L143" s="44">
        <f t="shared" si="120"/>
        <v>0</v>
      </c>
      <c r="M143" s="44">
        <f t="shared" si="121"/>
        <v>51.923703703703708</v>
      </c>
      <c r="N143" s="44">
        <v>50.999859286919403</v>
      </c>
      <c r="O143" s="43">
        <v>15947853.18</v>
      </c>
      <c r="P143" s="43">
        <v>310800</v>
      </c>
      <c r="Q143" s="44">
        <f t="shared" si="122"/>
        <v>51.312268918918917</v>
      </c>
      <c r="R143" s="45">
        <v>9</v>
      </c>
      <c r="S143" s="46">
        <v>12</v>
      </c>
      <c r="T143" s="47">
        <f t="shared" si="123"/>
        <v>1</v>
      </c>
      <c r="U143" s="44">
        <f t="shared" si="124"/>
        <v>50.999859286919403</v>
      </c>
      <c r="V143" s="43">
        <f t="shared" si="125"/>
        <v>11015.969605974591</v>
      </c>
      <c r="W143" s="48">
        <f t="shared" si="126"/>
        <v>-199.55039402540933</v>
      </c>
      <c r="X143" s="42">
        <v>214</v>
      </c>
      <c r="Y143" s="43">
        <f t="shared" si="127"/>
        <v>10552.52</v>
      </c>
      <c r="Z143" s="43">
        <v>10552.52</v>
      </c>
      <c r="AA143" s="43">
        <v>0</v>
      </c>
      <c r="AB143" s="44">
        <f t="shared" si="128"/>
        <v>49.310841121495329</v>
      </c>
      <c r="AC143" s="44">
        <f t="shared" si="129"/>
        <v>0</v>
      </c>
      <c r="AD143" s="44">
        <f t="shared" si="130"/>
        <v>49.310841121495329</v>
      </c>
      <c r="AE143" s="44">
        <v>50.96261570622687</v>
      </c>
      <c r="AF143" s="43">
        <v>14841455.579999998</v>
      </c>
      <c r="AG143" s="43">
        <v>286376</v>
      </c>
      <c r="AH143" s="44">
        <f t="shared" si="131"/>
        <v>51.825067673268705</v>
      </c>
      <c r="AI143" s="45">
        <v>1</v>
      </c>
      <c r="AJ143" s="46">
        <v>12</v>
      </c>
      <c r="AK143" s="47">
        <f t="shared" si="132"/>
        <v>1</v>
      </c>
      <c r="AL143" s="44">
        <f t="shared" si="133"/>
        <v>50.96261570622687</v>
      </c>
      <c r="AM143" s="43">
        <f t="shared" si="134"/>
        <v>10905.999761132551</v>
      </c>
      <c r="AN143" s="48">
        <f t="shared" si="135"/>
        <v>385.614284871873</v>
      </c>
      <c r="AO143" s="90">
        <f t="shared" si="136"/>
        <v>-585.16467889728233</v>
      </c>
      <c r="AP143" s="97">
        <f t="shared" si="137"/>
        <v>2</v>
      </c>
      <c r="AQ143" s="165"/>
      <c r="AR143" s="164"/>
    </row>
    <row r="144" spans="1:44" s="3" customFormat="1" ht="12.75" hidden="1" customHeight="1" outlineLevel="2" x14ac:dyDescent="0.2">
      <c r="A144" s="10">
        <v>3050</v>
      </c>
      <c r="B144" s="11" t="s">
        <v>187</v>
      </c>
      <c r="C144" s="12">
        <v>79407</v>
      </c>
      <c r="D144" s="13" t="s">
        <v>23</v>
      </c>
      <c r="E144" s="14" t="s">
        <v>199</v>
      </c>
      <c r="F144" s="15" t="s">
        <v>125</v>
      </c>
      <c r="G144" s="42">
        <v>94</v>
      </c>
      <c r="H144" s="43">
        <f t="shared" si="118"/>
        <v>95198.720000000001</v>
      </c>
      <c r="I144" s="43">
        <v>95198.720000000001</v>
      </c>
      <c r="J144" s="43">
        <v>0</v>
      </c>
      <c r="K144" s="44">
        <f t="shared" si="119"/>
        <v>1012.7523404255319</v>
      </c>
      <c r="L144" s="44">
        <f t="shared" si="120"/>
        <v>0</v>
      </c>
      <c r="M144" s="44">
        <f t="shared" si="121"/>
        <v>1012.7523404255319</v>
      </c>
      <c r="N144" s="44">
        <v>1012.31</v>
      </c>
      <c r="O144" s="43">
        <v>1321272.4499999997</v>
      </c>
      <c r="P144" s="43">
        <v>1305</v>
      </c>
      <c r="Q144" s="44">
        <f t="shared" si="122"/>
        <v>1012.4693103448274</v>
      </c>
      <c r="R144" s="45">
        <v>9</v>
      </c>
      <c r="S144" s="46">
        <v>12</v>
      </c>
      <c r="T144" s="47">
        <f t="shared" si="123"/>
        <v>1</v>
      </c>
      <c r="U144" s="44">
        <f t="shared" si="124"/>
        <v>1012.31</v>
      </c>
      <c r="V144" s="43">
        <f t="shared" si="125"/>
        <v>95157.14</v>
      </c>
      <c r="W144" s="48">
        <f t="shared" si="126"/>
        <v>-41.580000000001746</v>
      </c>
      <c r="X144" s="42">
        <v>86</v>
      </c>
      <c r="Y144" s="43">
        <f t="shared" si="127"/>
        <v>87100.24</v>
      </c>
      <c r="Z144" s="43">
        <v>87100.24</v>
      </c>
      <c r="AA144" s="43">
        <v>0</v>
      </c>
      <c r="AB144" s="44">
        <f t="shared" si="128"/>
        <v>1012.7934883720931</v>
      </c>
      <c r="AC144" s="44">
        <f t="shared" si="129"/>
        <v>0</v>
      </c>
      <c r="AD144" s="44">
        <f t="shared" si="130"/>
        <v>1012.7934883720931</v>
      </c>
      <c r="AE144" s="44">
        <v>1011.6800000000001</v>
      </c>
      <c r="AF144" s="43">
        <v>1179549.05</v>
      </c>
      <c r="AG144" s="43">
        <v>1169</v>
      </c>
      <c r="AH144" s="44">
        <f t="shared" si="131"/>
        <v>1009.0239948674081</v>
      </c>
      <c r="AI144" s="45">
        <v>9</v>
      </c>
      <c r="AJ144" s="46">
        <v>12</v>
      </c>
      <c r="AK144" s="47">
        <f t="shared" si="132"/>
        <v>0.99737465885201648</v>
      </c>
      <c r="AL144" s="44">
        <f t="shared" si="133"/>
        <v>1009.0239948674081</v>
      </c>
      <c r="AM144" s="43">
        <f t="shared" si="134"/>
        <v>86776.063558597089</v>
      </c>
      <c r="AN144" s="48">
        <f t="shared" si="135"/>
        <v>-353.64702698500002</v>
      </c>
      <c r="AO144" s="90">
        <f t="shared" si="136"/>
        <v>312.06702698499828</v>
      </c>
      <c r="AP144" s="97">
        <f t="shared" si="137"/>
        <v>8</v>
      </c>
      <c r="AQ144" s="165"/>
      <c r="AR144" s="164"/>
    </row>
    <row r="145" spans="1:44" s="3" customFormat="1" ht="12.75" hidden="1" customHeight="1" outlineLevel="2" x14ac:dyDescent="0.2">
      <c r="A145" s="10">
        <v>3050</v>
      </c>
      <c r="B145" s="11" t="s">
        <v>187</v>
      </c>
      <c r="C145" s="12">
        <v>79415</v>
      </c>
      <c r="D145" s="13" t="s">
        <v>23</v>
      </c>
      <c r="E145" s="14" t="s">
        <v>200</v>
      </c>
      <c r="F145" s="15" t="s">
        <v>125</v>
      </c>
      <c r="G145" s="42">
        <v>1911</v>
      </c>
      <c r="H145" s="43">
        <f t="shared" si="118"/>
        <v>2684179.8600000003</v>
      </c>
      <c r="I145" s="43">
        <v>2684179.8600000003</v>
      </c>
      <c r="J145" s="43">
        <v>0</v>
      </c>
      <c r="K145" s="44">
        <f t="shared" si="119"/>
        <v>1404.5943799058086</v>
      </c>
      <c r="L145" s="44">
        <f t="shared" si="120"/>
        <v>0</v>
      </c>
      <c r="M145" s="44">
        <f t="shared" si="121"/>
        <v>1404.5943799058086</v>
      </c>
      <c r="N145" s="44">
        <v>1404.977171210207</v>
      </c>
      <c r="O145" s="43">
        <v>73335006.239999995</v>
      </c>
      <c r="P145" s="43">
        <v>52209</v>
      </c>
      <c r="Q145" s="44">
        <f t="shared" si="122"/>
        <v>1404.6429971843934</v>
      </c>
      <c r="R145" s="45">
        <v>5</v>
      </c>
      <c r="S145" s="46">
        <v>12</v>
      </c>
      <c r="T145" s="47">
        <f t="shared" si="123"/>
        <v>0.99976214985363376</v>
      </c>
      <c r="U145" s="44">
        <f t="shared" si="124"/>
        <v>1404.6429971843934</v>
      </c>
      <c r="V145" s="43">
        <f t="shared" si="125"/>
        <v>2684272.7676193756</v>
      </c>
      <c r="W145" s="48">
        <f t="shared" si="126"/>
        <v>92.90761937526986</v>
      </c>
      <c r="X145" s="42">
        <v>1772</v>
      </c>
      <c r="Y145" s="43">
        <f t="shared" si="127"/>
        <v>2487510.66</v>
      </c>
      <c r="Z145" s="43">
        <v>2487510.66</v>
      </c>
      <c r="AA145" s="43">
        <v>0</v>
      </c>
      <c r="AB145" s="44">
        <f t="shared" si="128"/>
        <v>1403.7870541760724</v>
      </c>
      <c r="AC145" s="44">
        <f t="shared" si="129"/>
        <v>0</v>
      </c>
      <c r="AD145" s="44">
        <f t="shared" si="130"/>
        <v>1403.7870541760724</v>
      </c>
      <c r="AE145" s="44">
        <v>1404.1002171955265</v>
      </c>
      <c r="AF145" s="43">
        <v>67495188.620000005</v>
      </c>
      <c r="AG145" s="43">
        <v>48053</v>
      </c>
      <c r="AH145" s="44">
        <f t="shared" si="131"/>
        <v>1404.5988516845985</v>
      </c>
      <c r="AI145" s="45">
        <v>4</v>
      </c>
      <c r="AJ145" s="46">
        <v>12</v>
      </c>
      <c r="AK145" s="47">
        <f t="shared" si="132"/>
        <v>1</v>
      </c>
      <c r="AL145" s="44">
        <f t="shared" si="133"/>
        <v>1404.1002171955265</v>
      </c>
      <c r="AM145" s="43">
        <f t="shared" si="134"/>
        <v>2488065.584870473</v>
      </c>
      <c r="AN145" s="48">
        <f t="shared" si="135"/>
        <v>605.37258597040045</v>
      </c>
      <c r="AO145" s="90">
        <f t="shared" si="136"/>
        <v>-512.46496659513059</v>
      </c>
      <c r="AP145" s="97">
        <f t="shared" si="137"/>
        <v>139</v>
      </c>
      <c r="AQ145" s="165"/>
      <c r="AR145" s="164"/>
    </row>
    <row r="146" spans="1:44" s="3" customFormat="1" ht="12.75" hidden="1" customHeight="1" outlineLevel="2" x14ac:dyDescent="0.2">
      <c r="A146" s="10">
        <v>3050</v>
      </c>
      <c r="B146" s="11" t="s">
        <v>187</v>
      </c>
      <c r="C146" s="12">
        <v>79419</v>
      </c>
      <c r="D146" s="13" t="s">
        <v>23</v>
      </c>
      <c r="E146" s="14" t="s">
        <v>209</v>
      </c>
      <c r="F146" s="15" t="s">
        <v>125</v>
      </c>
      <c r="G146" s="42">
        <v>58169</v>
      </c>
      <c r="H146" s="43">
        <f t="shared" si="118"/>
        <v>50152428.329999998</v>
      </c>
      <c r="I146" s="43">
        <v>50152428.329999998</v>
      </c>
      <c r="J146" s="43">
        <v>0</v>
      </c>
      <c r="K146" s="44">
        <f t="shared" si="119"/>
        <v>862.18481201327165</v>
      </c>
      <c r="L146" s="44">
        <f t="shared" si="120"/>
        <v>0</v>
      </c>
      <c r="M146" s="44">
        <f t="shared" si="121"/>
        <v>862.18481201327165</v>
      </c>
      <c r="N146" s="44">
        <v>862.19488123927226</v>
      </c>
      <c r="O146" s="43">
        <v>586135771.86000001</v>
      </c>
      <c r="P146" s="43">
        <v>679717</v>
      </c>
      <c r="Q146" s="44">
        <f t="shared" si="122"/>
        <v>862.32324902863991</v>
      </c>
      <c r="R146" s="45">
        <v>4</v>
      </c>
      <c r="S146" s="46">
        <v>12</v>
      </c>
      <c r="T146" s="47">
        <f t="shared" si="123"/>
        <v>1</v>
      </c>
      <c r="U146" s="44">
        <f t="shared" si="124"/>
        <v>862.19488123927226</v>
      </c>
      <c r="V146" s="43">
        <f t="shared" si="125"/>
        <v>50153014.04680723</v>
      </c>
      <c r="W146" s="48">
        <f t="shared" si="126"/>
        <v>585.71680723130703</v>
      </c>
      <c r="X146" s="42">
        <v>53496</v>
      </c>
      <c r="Y146" s="43">
        <f t="shared" si="127"/>
        <v>46079806.900000006</v>
      </c>
      <c r="Z146" s="43">
        <v>46079806.900000006</v>
      </c>
      <c r="AA146" s="43">
        <v>0</v>
      </c>
      <c r="AB146" s="44">
        <f t="shared" si="128"/>
        <v>861.36920330492012</v>
      </c>
      <c r="AC146" s="44">
        <f t="shared" si="129"/>
        <v>0</v>
      </c>
      <c r="AD146" s="44">
        <f t="shared" si="130"/>
        <v>861.36920330492012</v>
      </c>
      <c r="AE146" s="44">
        <v>861.48818452690227</v>
      </c>
      <c r="AF146" s="43">
        <v>539009066.28999996</v>
      </c>
      <c r="AG146" s="43">
        <v>625294</v>
      </c>
      <c r="AH146" s="44">
        <f t="shared" si="131"/>
        <v>862.00901702239264</v>
      </c>
      <c r="AI146" s="45">
        <v>6</v>
      </c>
      <c r="AJ146" s="46">
        <v>12</v>
      </c>
      <c r="AK146" s="47">
        <f t="shared" si="132"/>
        <v>1</v>
      </c>
      <c r="AL146" s="44">
        <f t="shared" si="133"/>
        <v>861.48818452690227</v>
      </c>
      <c r="AM146" s="43">
        <f t="shared" si="134"/>
        <v>46086171.919451162</v>
      </c>
      <c r="AN146" s="48">
        <f t="shared" si="135"/>
        <v>6943.6575830795546</v>
      </c>
      <c r="AO146" s="90">
        <f t="shared" si="136"/>
        <v>-6357.9407758482475</v>
      </c>
      <c r="AP146" s="97">
        <f t="shared" si="137"/>
        <v>4673</v>
      </c>
      <c r="AQ146" s="165"/>
      <c r="AR146" s="164"/>
    </row>
    <row r="147" spans="1:44" s="3" customFormat="1" ht="12.75" hidden="1" customHeight="1" outlineLevel="2" x14ac:dyDescent="0.2">
      <c r="A147" s="10">
        <v>3050</v>
      </c>
      <c r="B147" s="11" t="s">
        <v>187</v>
      </c>
      <c r="C147" s="12">
        <v>79411</v>
      </c>
      <c r="D147" s="13" t="s">
        <v>23</v>
      </c>
      <c r="E147" s="14" t="s">
        <v>203</v>
      </c>
      <c r="F147" s="15" t="s">
        <v>125</v>
      </c>
      <c r="G147" s="42">
        <v>44</v>
      </c>
      <c r="H147" s="43">
        <f t="shared" si="118"/>
        <v>31476.260000000002</v>
      </c>
      <c r="I147" s="43">
        <v>31476.260000000002</v>
      </c>
      <c r="J147" s="43">
        <v>0</v>
      </c>
      <c r="K147" s="44">
        <f t="shared" si="119"/>
        <v>715.36954545454546</v>
      </c>
      <c r="L147" s="44">
        <f t="shared" si="120"/>
        <v>0</v>
      </c>
      <c r="M147" s="44">
        <f t="shared" si="121"/>
        <v>715.36954545454546</v>
      </c>
      <c r="N147" s="44">
        <v>928.61285714285725</v>
      </c>
      <c r="O147" s="43">
        <v>288643.73000000004</v>
      </c>
      <c r="P147" s="43">
        <v>322</v>
      </c>
      <c r="Q147" s="44">
        <f t="shared" si="122"/>
        <v>896.40909937888216</v>
      </c>
      <c r="R147" s="45">
        <v>2</v>
      </c>
      <c r="S147" s="46">
        <v>11</v>
      </c>
      <c r="T147" s="47">
        <f t="shared" si="123"/>
        <v>0.96532057733611487</v>
      </c>
      <c r="U147" s="44">
        <f t="shared" si="124"/>
        <v>896.40909937888216</v>
      </c>
      <c r="V147" s="43">
        <f t="shared" si="125"/>
        <v>39442.000372670816</v>
      </c>
      <c r="W147" s="48">
        <f t="shared" si="126"/>
        <v>7965.7403726708144</v>
      </c>
      <c r="X147" s="42">
        <v>41</v>
      </c>
      <c r="Y147" s="43">
        <f t="shared" si="127"/>
        <v>29281.79</v>
      </c>
      <c r="Z147" s="43">
        <v>29281.79</v>
      </c>
      <c r="AA147" s="43">
        <v>0</v>
      </c>
      <c r="AB147" s="44">
        <f t="shared" si="128"/>
        <v>714.19</v>
      </c>
      <c r="AC147" s="44">
        <f t="shared" si="129"/>
        <v>0</v>
      </c>
      <c r="AD147" s="44">
        <f t="shared" si="130"/>
        <v>714.19</v>
      </c>
      <c r="AE147" s="44">
        <v>919.16183333333333</v>
      </c>
      <c r="AF147" s="43">
        <v>246663.66999999998</v>
      </c>
      <c r="AG147" s="43">
        <v>291</v>
      </c>
      <c r="AH147" s="44">
        <f t="shared" si="131"/>
        <v>847.64147766323015</v>
      </c>
      <c r="AI147" s="45">
        <v>3</v>
      </c>
      <c r="AJ147" s="46">
        <v>11</v>
      </c>
      <c r="AK147" s="47">
        <f t="shared" si="132"/>
        <v>0.92218959374027187</v>
      </c>
      <c r="AL147" s="44">
        <f t="shared" si="133"/>
        <v>847.64147766323015</v>
      </c>
      <c r="AM147" s="43">
        <f t="shared" si="134"/>
        <v>34753.300584192439</v>
      </c>
      <c r="AN147" s="48">
        <f t="shared" si="135"/>
        <v>5968.920637300841</v>
      </c>
      <c r="AO147" s="90">
        <f t="shared" si="136"/>
        <v>1996.8197353699734</v>
      </c>
      <c r="AP147" s="97">
        <f t="shared" si="137"/>
        <v>3</v>
      </c>
      <c r="AQ147" s="165"/>
      <c r="AR147" s="164"/>
    </row>
    <row r="148" spans="1:44" s="3" customFormat="1" ht="12.75" hidden="1" customHeight="1" outlineLevel="2" x14ac:dyDescent="0.2">
      <c r="A148" s="10">
        <v>3050</v>
      </c>
      <c r="B148" s="11" t="s">
        <v>187</v>
      </c>
      <c r="C148" s="12">
        <v>79421</v>
      </c>
      <c r="D148" s="13" t="s">
        <v>23</v>
      </c>
      <c r="E148" s="14" t="s">
        <v>193</v>
      </c>
      <c r="F148" s="15" t="s">
        <v>125</v>
      </c>
      <c r="G148" s="42">
        <v>5239</v>
      </c>
      <c r="H148" s="43">
        <f t="shared" si="118"/>
        <v>7264203.959999999</v>
      </c>
      <c r="I148" s="43">
        <v>7264203.959999999</v>
      </c>
      <c r="J148" s="43">
        <v>0</v>
      </c>
      <c r="K148" s="44">
        <f t="shared" si="119"/>
        <v>1386.5630769230768</v>
      </c>
      <c r="L148" s="44">
        <f t="shared" si="120"/>
        <v>0</v>
      </c>
      <c r="M148" s="44">
        <f t="shared" si="121"/>
        <v>1386.5630769230768</v>
      </c>
      <c r="N148" s="44">
        <v>1389.5270585252015</v>
      </c>
      <c r="O148" s="43">
        <v>120321728.56</v>
      </c>
      <c r="P148" s="43">
        <v>86368</v>
      </c>
      <c r="Q148" s="44">
        <f t="shared" si="122"/>
        <v>1393.1285726194888</v>
      </c>
      <c r="R148" s="45">
        <v>3</v>
      </c>
      <c r="S148" s="46">
        <v>12</v>
      </c>
      <c r="T148" s="47">
        <f t="shared" si="123"/>
        <v>1</v>
      </c>
      <c r="U148" s="44">
        <f t="shared" si="124"/>
        <v>1389.5270585252015</v>
      </c>
      <c r="V148" s="43">
        <f t="shared" si="125"/>
        <v>7279732.2596135307</v>
      </c>
      <c r="W148" s="48">
        <f t="shared" si="126"/>
        <v>15528.299613531679</v>
      </c>
      <c r="X148" s="42">
        <v>4907</v>
      </c>
      <c r="Y148" s="43">
        <f t="shared" si="127"/>
        <v>6775088.3900000006</v>
      </c>
      <c r="Z148" s="43">
        <v>6775088.3900000006</v>
      </c>
      <c r="AA148" s="43">
        <v>0</v>
      </c>
      <c r="AB148" s="44">
        <f t="shared" si="128"/>
        <v>1380.6986733238232</v>
      </c>
      <c r="AC148" s="44">
        <f t="shared" si="129"/>
        <v>0</v>
      </c>
      <c r="AD148" s="44">
        <f t="shared" si="130"/>
        <v>1380.6986733238232</v>
      </c>
      <c r="AE148" s="44">
        <v>1375.7081911467772</v>
      </c>
      <c r="AF148" s="43">
        <v>110388876.94999997</v>
      </c>
      <c r="AG148" s="43">
        <v>79121</v>
      </c>
      <c r="AH148" s="44">
        <f t="shared" si="131"/>
        <v>1395.1906187990542</v>
      </c>
      <c r="AI148" s="45">
        <v>7</v>
      </c>
      <c r="AJ148" s="46">
        <v>12</v>
      </c>
      <c r="AK148" s="47">
        <f t="shared" si="132"/>
        <v>1</v>
      </c>
      <c r="AL148" s="44">
        <f t="shared" si="133"/>
        <v>1375.7081911467772</v>
      </c>
      <c r="AM148" s="43">
        <f t="shared" si="134"/>
        <v>6750600.0939572351</v>
      </c>
      <c r="AN148" s="48">
        <f t="shared" si="135"/>
        <v>-26714.50477392599</v>
      </c>
      <c r="AO148" s="90">
        <f t="shared" si="136"/>
        <v>42242.804387457669</v>
      </c>
      <c r="AP148" s="97">
        <f t="shared" si="137"/>
        <v>332</v>
      </c>
      <c r="AQ148" s="165"/>
      <c r="AR148" s="164"/>
    </row>
    <row r="149" spans="1:44" s="3" customFormat="1" ht="12.75" hidden="1" customHeight="1" outlineLevel="2" x14ac:dyDescent="0.2">
      <c r="A149" s="10">
        <v>3050</v>
      </c>
      <c r="B149" s="11" t="s">
        <v>187</v>
      </c>
      <c r="C149" s="12">
        <v>79416</v>
      </c>
      <c r="D149" s="13" t="s">
        <v>23</v>
      </c>
      <c r="E149" s="14" t="s">
        <v>210</v>
      </c>
      <c r="F149" s="15" t="s">
        <v>125</v>
      </c>
      <c r="G149" s="42">
        <v>363</v>
      </c>
      <c r="H149" s="43">
        <f t="shared" si="118"/>
        <v>261732.14</v>
      </c>
      <c r="I149" s="43">
        <v>261732.14</v>
      </c>
      <c r="J149" s="43">
        <v>0</v>
      </c>
      <c r="K149" s="44">
        <f t="shared" si="119"/>
        <v>721.02517906336095</v>
      </c>
      <c r="L149" s="44">
        <f t="shared" si="120"/>
        <v>0</v>
      </c>
      <c r="M149" s="44">
        <f t="shared" si="121"/>
        <v>721.02517906336095</v>
      </c>
      <c r="N149" s="44">
        <v>768.06900694239471</v>
      </c>
      <c r="O149" s="43">
        <v>5375183.1200000001</v>
      </c>
      <c r="P149" s="43">
        <v>6059</v>
      </c>
      <c r="Q149" s="44">
        <f t="shared" si="122"/>
        <v>887.14030698135002</v>
      </c>
      <c r="R149" s="45">
        <v>6</v>
      </c>
      <c r="S149" s="46">
        <v>12</v>
      </c>
      <c r="T149" s="47">
        <f t="shared" si="123"/>
        <v>1</v>
      </c>
      <c r="U149" s="44">
        <f t="shared" si="124"/>
        <v>768.06900694239471</v>
      </c>
      <c r="V149" s="43">
        <f t="shared" si="125"/>
        <v>278809.04952008929</v>
      </c>
      <c r="W149" s="48">
        <f t="shared" si="126"/>
        <v>17076.909520089277</v>
      </c>
      <c r="X149" s="42">
        <v>334</v>
      </c>
      <c r="Y149" s="43">
        <f t="shared" si="127"/>
        <v>238331.18</v>
      </c>
      <c r="Z149" s="43">
        <v>238331.18</v>
      </c>
      <c r="AA149" s="43">
        <v>0</v>
      </c>
      <c r="AB149" s="44">
        <f t="shared" si="128"/>
        <v>713.56640718562869</v>
      </c>
      <c r="AC149" s="44">
        <f t="shared" si="129"/>
        <v>0</v>
      </c>
      <c r="AD149" s="44">
        <f t="shared" si="130"/>
        <v>713.56640718562869</v>
      </c>
      <c r="AE149" s="44">
        <v>756.21287432452164</v>
      </c>
      <c r="AF149" s="43">
        <v>4851090.68</v>
      </c>
      <c r="AG149" s="43">
        <v>5458</v>
      </c>
      <c r="AH149" s="44">
        <f t="shared" si="131"/>
        <v>888.80371564675704</v>
      </c>
      <c r="AI149" s="45">
        <v>6</v>
      </c>
      <c r="AJ149" s="46">
        <v>12</v>
      </c>
      <c r="AK149" s="47">
        <f t="shared" si="132"/>
        <v>1</v>
      </c>
      <c r="AL149" s="44">
        <f t="shared" si="133"/>
        <v>756.21287432452164</v>
      </c>
      <c r="AM149" s="43">
        <f t="shared" si="134"/>
        <v>252575.10002439024</v>
      </c>
      <c r="AN149" s="48">
        <f t="shared" si="135"/>
        <v>15538.821844789358</v>
      </c>
      <c r="AO149" s="90">
        <f t="shared" si="136"/>
        <v>1538.0876752999193</v>
      </c>
      <c r="AP149" s="97">
        <f t="shared" si="137"/>
        <v>29</v>
      </c>
      <c r="AQ149" s="165"/>
      <c r="AR149" s="164"/>
    </row>
    <row r="150" spans="1:44" s="3" customFormat="1" ht="12.75" hidden="1" customHeight="1" outlineLevel="2" x14ac:dyDescent="0.2">
      <c r="A150" s="10">
        <v>3050</v>
      </c>
      <c r="B150" s="11" t="s">
        <v>187</v>
      </c>
      <c r="C150" s="12">
        <v>80142</v>
      </c>
      <c r="D150" s="13" t="s">
        <v>23</v>
      </c>
      <c r="E150" s="14" t="s">
        <v>190</v>
      </c>
      <c r="F150" s="15" t="s">
        <v>191</v>
      </c>
      <c r="G150" s="42">
        <v>963</v>
      </c>
      <c r="H150" s="43">
        <f t="shared" si="118"/>
        <v>95070.14</v>
      </c>
      <c r="I150" s="43">
        <v>95070.14</v>
      </c>
      <c r="J150" s="43">
        <v>0</v>
      </c>
      <c r="K150" s="44">
        <f t="shared" si="119"/>
        <v>98.722886812045687</v>
      </c>
      <c r="L150" s="44">
        <f t="shared" si="120"/>
        <v>0</v>
      </c>
      <c r="M150" s="44">
        <f t="shared" si="121"/>
        <v>98.722886812045687</v>
      </c>
      <c r="N150" s="44">
        <v>128.30129292403745</v>
      </c>
      <c r="O150" s="43">
        <v>3341536.8000000003</v>
      </c>
      <c r="P150" s="43">
        <v>26155</v>
      </c>
      <c r="Q150" s="44">
        <f t="shared" si="122"/>
        <v>127.75900592620914</v>
      </c>
      <c r="R150" s="45">
        <v>1</v>
      </c>
      <c r="S150" s="46">
        <v>9</v>
      </c>
      <c r="T150" s="47">
        <f t="shared" si="123"/>
        <v>0.99577333177655991</v>
      </c>
      <c r="U150" s="44">
        <f t="shared" si="124"/>
        <v>127.75900592620914</v>
      </c>
      <c r="V150" s="43">
        <f t="shared" si="125"/>
        <v>123031.9227069394</v>
      </c>
      <c r="W150" s="48">
        <f t="shared" si="126"/>
        <v>27961.782706939397</v>
      </c>
      <c r="X150" s="42">
        <v>963</v>
      </c>
      <c r="Y150" s="43">
        <f t="shared" si="127"/>
        <v>95070.14</v>
      </c>
      <c r="Z150" s="43">
        <v>95070.14</v>
      </c>
      <c r="AA150" s="43">
        <v>0</v>
      </c>
      <c r="AB150" s="44">
        <f t="shared" si="128"/>
        <v>98.722886812045687</v>
      </c>
      <c r="AC150" s="44">
        <f t="shared" si="129"/>
        <v>0</v>
      </c>
      <c r="AD150" s="44">
        <f t="shared" si="130"/>
        <v>98.722886812045687</v>
      </c>
      <c r="AE150" s="44">
        <v>115.8781419222379</v>
      </c>
      <c r="AF150" s="43">
        <v>3079105.1199999996</v>
      </c>
      <c r="AG150" s="43">
        <v>25784</v>
      </c>
      <c r="AH150" s="44">
        <f t="shared" si="131"/>
        <v>119.41921811976418</v>
      </c>
      <c r="AI150" s="45">
        <v>2</v>
      </c>
      <c r="AJ150" s="46">
        <v>9</v>
      </c>
      <c r="AK150" s="47">
        <f t="shared" si="132"/>
        <v>1</v>
      </c>
      <c r="AL150" s="44">
        <f t="shared" si="133"/>
        <v>115.8781419222379</v>
      </c>
      <c r="AM150" s="43">
        <f t="shared" si="134"/>
        <v>111590.6506711151</v>
      </c>
      <c r="AN150" s="48">
        <f t="shared" si="135"/>
        <v>18022.375277580111</v>
      </c>
      <c r="AO150" s="90">
        <f t="shared" si="136"/>
        <v>9939.4074293592857</v>
      </c>
      <c r="AP150" s="97">
        <f t="shared" si="137"/>
        <v>0</v>
      </c>
      <c r="AQ150" s="165"/>
      <c r="AR150" s="164"/>
    </row>
    <row r="151" spans="1:44" s="3" customFormat="1" ht="12.75" hidden="1" customHeight="1" outlineLevel="2" x14ac:dyDescent="0.2">
      <c r="A151" s="10">
        <v>3050</v>
      </c>
      <c r="B151" s="11" t="s">
        <v>187</v>
      </c>
      <c r="C151" s="12">
        <v>80031</v>
      </c>
      <c r="D151" s="13" t="s">
        <v>23</v>
      </c>
      <c r="E151" s="14" t="s">
        <v>211</v>
      </c>
      <c r="F151" s="15" t="s">
        <v>111</v>
      </c>
      <c r="G151" s="42">
        <v>1357</v>
      </c>
      <c r="H151" s="43">
        <f t="shared" ref="H151" si="138">I151+J151</f>
        <v>305334.19</v>
      </c>
      <c r="I151" s="43">
        <v>305334.19</v>
      </c>
      <c r="J151" s="43">
        <v>0</v>
      </c>
      <c r="K151" s="44">
        <f t="shared" si="119"/>
        <v>225.0067722918202</v>
      </c>
      <c r="L151" s="44">
        <f t="shared" si="120"/>
        <v>0</v>
      </c>
      <c r="M151" s="44">
        <f t="shared" si="121"/>
        <v>225.0067722918202</v>
      </c>
      <c r="N151" s="44">
        <v>263.24200781219974</v>
      </c>
      <c r="O151" s="43">
        <v>5450392.7499999963</v>
      </c>
      <c r="P151" s="43">
        <v>21302</v>
      </c>
      <c r="Q151" s="44">
        <f t="shared" ref="Q151" si="139">O151/P151</f>
        <v>255.86295887710057</v>
      </c>
      <c r="R151" s="45">
        <v>5</v>
      </c>
      <c r="S151" s="46">
        <v>12</v>
      </c>
      <c r="T151" s="47">
        <f t="shared" si="123"/>
        <v>0.97196857372261236</v>
      </c>
      <c r="U151" s="44">
        <f t="shared" ref="U151" si="140">T151*N151</f>
        <v>255.86295887710057</v>
      </c>
      <c r="V151" s="43">
        <f t="shared" ref="V151" si="141">IF(U151&lt;0,0,G151*U151)</f>
        <v>347206.03519622545</v>
      </c>
      <c r="W151" s="48">
        <f t="shared" ref="W151" si="142">IF(G151=0,-H151*12/12,(V151-H151)*12/12)</f>
        <v>41871.845196225448</v>
      </c>
      <c r="X151" s="42">
        <v>1192</v>
      </c>
      <c r="Y151" s="43">
        <f t="shared" ref="Y151" si="143">Z151+AA151</f>
        <v>286916.69999999995</v>
      </c>
      <c r="Z151" s="43">
        <v>286916.69999999995</v>
      </c>
      <c r="AA151" s="43">
        <v>0</v>
      </c>
      <c r="AB151" s="44">
        <f t="shared" si="128"/>
        <v>240.70192953020131</v>
      </c>
      <c r="AC151" s="44">
        <f t="shared" si="129"/>
        <v>0</v>
      </c>
      <c r="AD151" s="44">
        <f t="shared" si="130"/>
        <v>240.70192953020131</v>
      </c>
      <c r="AE151" s="44">
        <v>277.27750149005738</v>
      </c>
      <c r="AF151" s="43">
        <v>5202605.3599999966</v>
      </c>
      <c r="AG151" s="43">
        <v>18652</v>
      </c>
      <c r="AH151" s="44">
        <f t="shared" ref="AH151" si="144">AF151/AG151</f>
        <v>278.93016084066033</v>
      </c>
      <c r="AI151" s="45">
        <v>5</v>
      </c>
      <c r="AJ151" s="46">
        <v>12</v>
      </c>
      <c r="AK151" s="47">
        <f t="shared" si="132"/>
        <v>1</v>
      </c>
      <c r="AL151" s="44">
        <f t="shared" ref="AL151" si="145">AK151*AE151</f>
        <v>277.27750149005738</v>
      </c>
      <c r="AM151" s="43">
        <f t="shared" ref="AM151" si="146">IF(AL151&lt;0,0,X151*AL151)</f>
        <v>330514.78177614842</v>
      </c>
      <c r="AN151" s="48">
        <f t="shared" ref="AN151" si="147">IF(X151=0,-Y151*12/11,(AM151-Y151)*12/11)</f>
        <v>47561.543755798324</v>
      </c>
      <c r="AO151" s="90">
        <f t="shared" si="136"/>
        <v>-5689.6985595728765</v>
      </c>
      <c r="AP151" s="97">
        <f t="shared" si="137"/>
        <v>165</v>
      </c>
      <c r="AQ151" s="165"/>
      <c r="AR151" s="164"/>
    </row>
    <row r="152" spans="1:44" s="3" customFormat="1" ht="17.25" customHeight="1" outlineLevel="1" collapsed="1" x14ac:dyDescent="0.2">
      <c r="A152" s="49"/>
      <c r="B152" s="50" t="s">
        <v>212</v>
      </c>
      <c r="C152" s="51"/>
      <c r="D152" s="52"/>
      <c r="E152" s="53"/>
      <c r="F152" s="52"/>
      <c r="G152" s="54"/>
      <c r="H152" s="55"/>
      <c r="I152" s="55"/>
      <c r="J152" s="55"/>
      <c r="K152" s="56"/>
      <c r="L152" s="56"/>
      <c r="M152" s="56"/>
      <c r="N152" s="56"/>
      <c r="O152" s="55"/>
      <c r="P152" s="55"/>
      <c r="Q152" s="56"/>
      <c r="R152" s="57"/>
      <c r="S152" s="58"/>
      <c r="T152" s="59"/>
      <c r="U152" s="44"/>
      <c r="V152" s="44"/>
      <c r="W152" s="60">
        <f>SUBTOTAL(9,W55:W151)</f>
        <v>-1575819.121526917</v>
      </c>
      <c r="X152" s="54"/>
      <c r="Y152" s="55"/>
      <c r="Z152" s="55"/>
      <c r="AA152" s="55"/>
      <c r="AB152" s="56"/>
      <c r="AC152" s="56"/>
      <c r="AD152" s="56"/>
      <c r="AE152" s="56"/>
      <c r="AF152" s="55"/>
      <c r="AG152" s="55"/>
      <c r="AH152" s="56"/>
      <c r="AI152" s="57"/>
      <c r="AJ152" s="58"/>
      <c r="AK152" s="59"/>
      <c r="AL152" s="44"/>
      <c r="AM152" s="44"/>
      <c r="AN152" s="60">
        <f>SUBTOTAL(9,AN55:AN151)</f>
        <v>-2849273.7156069293</v>
      </c>
      <c r="AO152" s="91">
        <f>SUBTOTAL(9,AO55:AO151)</f>
        <v>1273454.5940800153</v>
      </c>
      <c r="AP152" s="98">
        <v>9.9999999999999995E-8</v>
      </c>
      <c r="AQ152" s="165"/>
      <c r="AR152" s="164"/>
    </row>
    <row r="153" spans="1:44" s="3" customFormat="1" ht="12.75" hidden="1" customHeight="1" outlineLevel="2" x14ac:dyDescent="0.2">
      <c r="A153" s="10">
        <v>3070</v>
      </c>
      <c r="B153" s="11" t="s">
        <v>213</v>
      </c>
      <c r="C153" s="12">
        <v>79367</v>
      </c>
      <c r="D153" s="13" t="s">
        <v>23</v>
      </c>
      <c r="E153" s="14" t="s">
        <v>255</v>
      </c>
      <c r="F153" s="15" t="s">
        <v>256</v>
      </c>
      <c r="G153" s="42">
        <v>17455</v>
      </c>
      <c r="H153" s="43">
        <f t="shared" ref="H153:H180" si="148">I153+J153</f>
        <v>4174322.87524221</v>
      </c>
      <c r="I153" s="43">
        <v>3880854.0363854049</v>
      </c>
      <c r="J153" s="43">
        <v>293468.83885680535</v>
      </c>
      <c r="K153" s="44">
        <f t="shared" ref="K153:K180" si="149">I153/G153</f>
        <v>222.33480586567774</v>
      </c>
      <c r="L153" s="44">
        <f t="shared" ref="L153:L180" si="150">J153/G153</f>
        <v>16.812881057393604</v>
      </c>
      <c r="M153" s="44">
        <f t="shared" ref="M153:M180" si="151">H153/G153</f>
        <v>239.14768692307132</v>
      </c>
      <c r="N153" s="44">
        <v>103.82841922444079</v>
      </c>
      <c r="O153" s="43">
        <v>30976949.139822185</v>
      </c>
      <c r="P153" s="43">
        <v>286005</v>
      </c>
      <c r="Q153" s="44">
        <f t="shared" ref="Q153:Q180" si="152">O153/P153</f>
        <v>108.30911746235969</v>
      </c>
      <c r="R153" s="45">
        <v>12</v>
      </c>
      <c r="S153" s="46">
        <v>12</v>
      </c>
      <c r="T153" s="47">
        <f t="shared" ref="T153:T180" si="153">IF(N153=0,1,MIN(Q153/N153,1))</f>
        <v>1</v>
      </c>
      <c r="U153" s="44">
        <f t="shared" ref="U153:U180" si="154">T153*N153</f>
        <v>103.82841922444079</v>
      </c>
      <c r="V153" s="43">
        <f t="shared" ref="V153:V180" si="155">IF(U153&lt;0,0,G153*U153)</f>
        <v>1812325.0575626141</v>
      </c>
      <c r="W153" s="48">
        <f t="shared" ref="W153:W180" si="156">IF(G153=0,-H153*12/12,(V153-H153)*12/12)</f>
        <v>-2361997.8176795961</v>
      </c>
      <c r="X153" s="42">
        <v>13811</v>
      </c>
      <c r="Y153" s="43">
        <f t="shared" ref="Y153:Y180" si="157">Z153+AA153</f>
        <v>3904278.6746572359</v>
      </c>
      <c r="Z153" s="43">
        <v>3628896.8767765099</v>
      </c>
      <c r="AA153" s="43">
        <v>275381.79788072605</v>
      </c>
      <c r="AB153" s="44">
        <f t="shared" ref="AB153:AB180" si="158">Z153/X153</f>
        <v>262.75410012138946</v>
      </c>
      <c r="AC153" s="44">
        <f t="shared" ref="AC153:AC180" si="159">AA153/X153</f>
        <v>19.939309092804724</v>
      </c>
      <c r="AD153" s="44">
        <f t="shared" ref="AD153:AD180" si="160">Y153/X153</f>
        <v>282.69340921419416</v>
      </c>
      <c r="AE153" s="44">
        <v>115.38749566491512</v>
      </c>
      <c r="AF153" s="43">
        <v>28088969.80768783</v>
      </c>
      <c r="AG153" s="43">
        <v>233363</v>
      </c>
      <c r="AH153" s="44">
        <f t="shared" ref="AH153:AH180" si="161">AF153/AG153</f>
        <v>120.36599549923437</v>
      </c>
      <c r="AI153" s="45">
        <v>12</v>
      </c>
      <c r="AJ153" s="46">
        <v>12</v>
      </c>
      <c r="AK153" s="47">
        <f t="shared" ref="AK153:AK180" si="162">IF(AE153=0,1,MIN(AH153/AE153,1))</f>
        <v>1</v>
      </c>
      <c r="AL153" s="44">
        <f t="shared" ref="AL153:AL180" si="163">AK153*AE153</f>
        <v>115.38749566491512</v>
      </c>
      <c r="AM153" s="43">
        <f t="shared" ref="AM153:AM180" si="164">IF(AL153&lt;0,0,X153*AL153)</f>
        <v>1593616.7026281427</v>
      </c>
      <c r="AN153" s="48">
        <f t="shared" ref="AN153:AN180" si="165">IF(X153=0,-Y153*12/11,(AM153-Y153)*12/11)</f>
        <v>-2520722.1513044653</v>
      </c>
      <c r="AO153" s="90">
        <f t="shared" ref="AO153:AO180" si="166">W153-AN153</f>
        <v>158724.33362486912</v>
      </c>
      <c r="AP153" s="97">
        <f t="shared" ref="AP153:AP180" si="167">G153-X153</f>
        <v>3644</v>
      </c>
      <c r="AQ153" s="165"/>
      <c r="AR153" s="164"/>
    </row>
    <row r="154" spans="1:44" s="3" customFormat="1" ht="12.75" hidden="1" customHeight="1" outlineLevel="2" x14ac:dyDescent="0.2">
      <c r="A154" s="10">
        <v>3070</v>
      </c>
      <c r="B154" s="11" t="s">
        <v>213</v>
      </c>
      <c r="C154" s="12">
        <v>80485</v>
      </c>
      <c r="D154" s="13" t="s">
        <v>23</v>
      </c>
      <c r="E154" s="14" t="s">
        <v>257</v>
      </c>
      <c r="F154" s="15" t="s">
        <v>258</v>
      </c>
      <c r="G154" s="42">
        <v>1313</v>
      </c>
      <c r="H154" s="43">
        <f t="shared" si="148"/>
        <v>750798.38632113242</v>
      </c>
      <c r="I154" s="43">
        <v>709121.47340229899</v>
      </c>
      <c r="J154" s="43">
        <v>41676.912918833405</v>
      </c>
      <c r="K154" s="44">
        <f t="shared" si="149"/>
        <v>540.07728362703654</v>
      </c>
      <c r="L154" s="44">
        <f t="shared" si="150"/>
        <v>31.741746320512874</v>
      </c>
      <c r="M154" s="44">
        <f t="shared" si="151"/>
        <v>571.81902994754944</v>
      </c>
      <c r="N154" s="44">
        <v>410.09820000522927</v>
      </c>
      <c r="O154" s="43">
        <v>6331072.9379808744</v>
      </c>
      <c r="P154" s="43">
        <v>15016</v>
      </c>
      <c r="Q154" s="44">
        <f t="shared" si="152"/>
        <v>421.62179927949353</v>
      </c>
      <c r="R154" s="45">
        <v>11</v>
      </c>
      <c r="S154" s="46">
        <v>12</v>
      </c>
      <c r="T154" s="47">
        <f t="shared" si="153"/>
        <v>1</v>
      </c>
      <c r="U154" s="44">
        <f t="shared" si="154"/>
        <v>410.09820000522927</v>
      </c>
      <c r="V154" s="43">
        <f t="shared" si="155"/>
        <v>538458.93660686607</v>
      </c>
      <c r="W154" s="48">
        <f t="shared" si="156"/>
        <v>-212339.44971426635</v>
      </c>
      <c r="X154" s="42">
        <v>1139</v>
      </c>
      <c r="Y154" s="43">
        <f t="shared" si="157"/>
        <v>693299.82836871664</v>
      </c>
      <c r="Z154" s="43">
        <v>654865.89046766679</v>
      </c>
      <c r="AA154" s="43">
        <v>38433.93790104986</v>
      </c>
      <c r="AB154" s="44">
        <f t="shared" si="158"/>
        <v>574.94810401024301</v>
      </c>
      <c r="AC154" s="44">
        <f t="shared" si="159"/>
        <v>33.743580246751414</v>
      </c>
      <c r="AD154" s="44">
        <f t="shared" si="160"/>
        <v>608.69168425699445</v>
      </c>
      <c r="AE154" s="44">
        <v>369.97615919821919</v>
      </c>
      <c r="AF154" s="43">
        <v>5545180.160033023</v>
      </c>
      <c r="AG154" s="43">
        <v>13806</v>
      </c>
      <c r="AH154" s="44">
        <f t="shared" si="161"/>
        <v>401.65001883478362</v>
      </c>
      <c r="AI154" s="45">
        <v>12</v>
      </c>
      <c r="AJ154" s="46">
        <v>12</v>
      </c>
      <c r="AK154" s="47">
        <f t="shared" si="162"/>
        <v>1</v>
      </c>
      <c r="AL154" s="44">
        <f t="shared" si="163"/>
        <v>369.97615919821919</v>
      </c>
      <c r="AM154" s="43">
        <f t="shared" si="164"/>
        <v>421402.84532677167</v>
      </c>
      <c r="AN154" s="48">
        <f t="shared" si="165"/>
        <v>-296614.89059121272</v>
      </c>
      <c r="AO154" s="90">
        <f t="shared" si="166"/>
        <v>84275.440876946377</v>
      </c>
      <c r="AP154" s="97">
        <f t="shared" si="167"/>
        <v>174</v>
      </c>
      <c r="AQ154" s="165"/>
      <c r="AR154" s="164"/>
    </row>
    <row r="155" spans="1:44" s="3" customFormat="1" ht="12.75" hidden="1" customHeight="1" outlineLevel="2" x14ac:dyDescent="0.2">
      <c r="A155" s="10">
        <v>3070</v>
      </c>
      <c r="B155" s="11" t="s">
        <v>213</v>
      </c>
      <c r="C155" s="12">
        <v>75428</v>
      </c>
      <c r="D155" s="13" t="s">
        <v>23</v>
      </c>
      <c r="E155" s="14" t="s">
        <v>243</v>
      </c>
      <c r="F155" s="15" t="s">
        <v>244</v>
      </c>
      <c r="G155" s="42">
        <v>685</v>
      </c>
      <c r="H155" s="43">
        <f t="shared" si="148"/>
        <v>332425.77749377047</v>
      </c>
      <c r="I155" s="43">
        <v>311728.7582640716</v>
      </c>
      <c r="J155" s="43">
        <v>20697.019229698872</v>
      </c>
      <c r="K155" s="44">
        <f t="shared" si="149"/>
        <v>455.07847921762277</v>
      </c>
      <c r="L155" s="44">
        <f t="shared" si="150"/>
        <v>30.214626612699082</v>
      </c>
      <c r="M155" s="44">
        <f t="shared" si="151"/>
        <v>485.29310583032185</v>
      </c>
      <c r="N155" s="44">
        <v>340.00413882891246</v>
      </c>
      <c r="O155" s="43">
        <v>3927947.018905025</v>
      </c>
      <c r="P155" s="43">
        <v>10549</v>
      </c>
      <c r="Q155" s="44">
        <f t="shared" si="152"/>
        <v>372.35254705706939</v>
      </c>
      <c r="R155" s="45">
        <v>11</v>
      </c>
      <c r="S155" s="46">
        <v>12</v>
      </c>
      <c r="T155" s="47">
        <f t="shared" si="153"/>
        <v>1</v>
      </c>
      <c r="U155" s="44">
        <f t="shared" si="154"/>
        <v>340.00413882891246</v>
      </c>
      <c r="V155" s="43">
        <f t="shared" si="155"/>
        <v>232902.83509780504</v>
      </c>
      <c r="W155" s="48">
        <f t="shared" si="156"/>
        <v>-99522.942395965409</v>
      </c>
      <c r="X155" s="42">
        <v>627</v>
      </c>
      <c r="Y155" s="43">
        <f t="shared" si="157"/>
        <v>304233.67423594673</v>
      </c>
      <c r="Z155" s="43">
        <v>285152.15367793478</v>
      </c>
      <c r="AA155" s="43">
        <v>19081.520558011944</v>
      </c>
      <c r="AB155" s="44">
        <f t="shared" si="158"/>
        <v>454.78812388825327</v>
      </c>
      <c r="AC155" s="44">
        <f t="shared" si="159"/>
        <v>30.433047141964824</v>
      </c>
      <c r="AD155" s="44">
        <f t="shared" si="160"/>
        <v>485.22117103021804</v>
      </c>
      <c r="AE155" s="44">
        <v>319.95799747698663</v>
      </c>
      <c r="AF155" s="43">
        <v>3409468.9930801596</v>
      </c>
      <c r="AG155" s="43">
        <v>9702</v>
      </c>
      <c r="AH155" s="44">
        <f t="shared" si="161"/>
        <v>351.41919120595338</v>
      </c>
      <c r="AI155" s="45">
        <v>11</v>
      </c>
      <c r="AJ155" s="46">
        <v>12</v>
      </c>
      <c r="AK155" s="47">
        <f t="shared" si="162"/>
        <v>1</v>
      </c>
      <c r="AL155" s="44">
        <f t="shared" si="163"/>
        <v>319.95799747698663</v>
      </c>
      <c r="AM155" s="43">
        <f t="shared" si="164"/>
        <v>200613.66441807061</v>
      </c>
      <c r="AN155" s="48">
        <f t="shared" si="165"/>
        <v>-113040.01071041031</v>
      </c>
      <c r="AO155" s="90">
        <f t="shared" si="166"/>
        <v>13517.068314444899</v>
      </c>
      <c r="AP155" s="97">
        <f t="shared" si="167"/>
        <v>58</v>
      </c>
      <c r="AQ155" s="165"/>
      <c r="AR155" s="164"/>
    </row>
    <row r="156" spans="1:44" s="3" customFormat="1" ht="12.75" hidden="1" customHeight="1" outlineLevel="2" x14ac:dyDescent="0.2">
      <c r="A156" s="10">
        <v>3070</v>
      </c>
      <c r="B156" s="11" t="s">
        <v>213</v>
      </c>
      <c r="C156" s="12">
        <v>60428</v>
      </c>
      <c r="D156" s="13" t="s">
        <v>23</v>
      </c>
      <c r="E156" s="14" t="s">
        <v>214</v>
      </c>
      <c r="F156" s="15" t="s">
        <v>215</v>
      </c>
      <c r="G156" s="42">
        <v>0</v>
      </c>
      <c r="H156" s="43">
        <f t="shared" si="148"/>
        <v>49419.857653221385</v>
      </c>
      <c r="I156" s="43">
        <v>48263.237287633412</v>
      </c>
      <c r="J156" s="43">
        <v>1156.6203655879751</v>
      </c>
      <c r="K156" s="44" t="e">
        <f t="shared" si="149"/>
        <v>#DIV/0!</v>
      </c>
      <c r="L156" s="44" t="e">
        <f t="shared" si="150"/>
        <v>#DIV/0!</v>
      </c>
      <c r="M156" s="44" t="e">
        <f t="shared" si="151"/>
        <v>#DIV/0!</v>
      </c>
      <c r="N156" s="44">
        <v>41.808109447724171</v>
      </c>
      <c r="O156" s="43">
        <v>590531.80126449408</v>
      </c>
      <c r="P156" s="43">
        <v>10920</v>
      </c>
      <c r="Q156" s="44">
        <f t="shared" si="152"/>
        <v>54.078003778799825</v>
      </c>
      <c r="R156" s="45" t="e">
        <v>#N/A</v>
      </c>
      <c r="S156" s="46">
        <v>6</v>
      </c>
      <c r="T156" s="47">
        <f t="shared" si="153"/>
        <v>1</v>
      </c>
      <c r="U156" s="44">
        <f t="shared" si="154"/>
        <v>41.808109447724171</v>
      </c>
      <c r="V156" s="43">
        <f t="shared" si="155"/>
        <v>0</v>
      </c>
      <c r="W156" s="48">
        <f t="shared" si="156"/>
        <v>-49419.857653221385</v>
      </c>
      <c r="X156" s="42">
        <v>0</v>
      </c>
      <c r="Y156" s="43">
        <f t="shared" si="157"/>
        <v>31086.199678896599</v>
      </c>
      <c r="Z156" s="43">
        <v>30017.583770466896</v>
      </c>
      <c r="AA156" s="43">
        <v>1068.6159084297028</v>
      </c>
      <c r="AB156" s="44" t="e">
        <f t="shared" si="158"/>
        <v>#DIV/0!</v>
      </c>
      <c r="AC156" s="44" t="e">
        <f t="shared" si="159"/>
        <v>#DIV/0!</v>
      </c>
      <c r="AD156" s="44" t="e">
        <f t="shared" si="160"/>
        <v>#DIV/0!</v>
      </c>
      <c r="AE156" s="44">
        <v>40.394701356823177</v>
      </c>
      <c r="AF156" s="43">
        <v>460329.16240733332</v>
      </c>
      <c r="AG156" s="43">
        <v>9500</v>
      </c>
      <c r="AH156" s="44">
        <f t="shared" si="161"/>
        <v>48.455701306035088</v>
      </c>
      <c r="AI156" s="45" t="e">
        <v>#N/A</v>
      </c>
      <c r="AJ156" s="46">
        <v>6</v>
      </c>
      <c r="AK156" s="47">
        <f t="shared" si="162"/>
        <v>1</v>
      </c>
      <c r="AL156" s="44">
        <f t="shared" si="163"/>
        <v>40.394701356823177</v>
      </c>
      <c r="AM156" s="43">
        <f t="shared" si="164"/>
        <v>0</v>
      </c>
      <c r="AN156" s="48">
        <f t="shared" si="165"/>
        <v>-33912.217831523558</v>
      </c>
      <c r="AO156" s="90">
        <f t="shared" si="166"/>
        <v>-15507.639821697827</v>
      </c>
      <c r="AP156" s="97">
        <f t="shared" si="167"/>
        <v>0</v>
      </c>
      <c r="AQ156" s="165"/>
      <c r="AR156" s="164"/>
    </row>
    <row r="157" spans="1:44" s="3" customFormat="1" ht="12.75" hidden="1" customHeight="1" outlineLevel="2" x14ac:dyDescent="0.2">
      <c r="A157" s="10">
        <v>3070</v>
      </c>
      <c r="B157" s="11" t="s">
        <v>213</v>
      </c>
      <c r="C157" s="12">
        <v>79014</v>
      </c>
      <c r="D157" s="13" t="s">
        <v>23</v>
      </c>
      <c r="E157" s="14" t="s">
        <v>216</v>
      </c>
      <c r="F157" s="15" t="s">
        <v>217</v>
      </c>
      <c r="G157" s="42">
        <v>3471</v>
      </c>
      <c r="H157" s="43">
        <f t="shared" si="148"/>
        <v>413460.35930639366</v>
      </c>
      <c r="I157" s="43">
        <v>403449.51521203999</v>
      </c>
      <c r="J157" s="43">
        <v>10010.844094353655</v>
      </c>
      <c r="K157" s="44">
        <f t="shared" si="149"/>
        <v>116.23437488102564</v>
      </c>
      <c r="L157" s="44">
        <f t="shared" si="150"/>
        <v>2.8841383158610356</v>
      </c>
      <c r="M157" s="44">
        <f t="shared" si="151"/>
        <v>119.11851319688668</v>
      </c>
      <c r="N157" s="44">
        <v>107.43494436129377</v>
      </c>
      <c r="O157" s="43">
        <v>1968602.0607690071</v>
      </c>
      <c r="P157" s="43">
        <v>18371</v>
      </c>
      <c r="Q157" s="44">
        <f t="shared" si="152"/>
        <v>107.15813296875548</v>
      </c>
      <c r="R157" s="45">
        <v>5</v>
      </c>
      <c r="S157" s="46">
        <v>5</v>
      </c>
      <c r="T157" s="47">
        <f t="shared" si="153"/>
        <v>0.9974234510551111</v>
      </c>
      <c r="U157" s="44">
        <f t="shared" si="154"/>
        <v>107.15813296875548</v>
      </c>
      <c r="V157" s="43">
        <f t="shared" si="155"/>
        <v>371945.8795345503</v>
      </c>
      <c r="W157" s="48">
        <f t="shared" si="156"/>
        <v>-41514.479771843355</v>
      </c>
      <c r="X157" s="42">
        <v>3217</v>
      </c>
      <c r="Y157" s="43">
        <f t="shared" si="157"/>
        <v>367982.13789946062</v>
      </c>
      <c r="Z157" s="43">
        <v>358980.93289701827</v>
      </c>
      <c r="AA157" s="43">
        <v>9001.2050024423606</v>
      </c>
      <c r="AB157" s="44">
        <f t="shared" si="158"/>
        <v>111.58872642120555</v>
      </c>
      <c r="AC157" s="44">
        <f t="shared" si="159"/>
        <v>2.7980121238552567</v>
      </c>
      <c r="AD157" s="44">
        <f t="shared" si="160"/>
        <v>114.38673854506081</v>
      </c>
      <c r="AE157" s="44">
        <v>100.99729438146917</v>
      </c>
      <c r="AF157" s="43">
        <v>1673189.8438324304</v>
      </c>
      <c r="AG157" s="43">
        <v>16954</v>
      </c>
      <c r="AH157" s="44">
        <f t="shared" si="161"/>
        <v>98.689975453133798</v>
      </c>
      <c r="AI157" s="45">
        <v>5</v>
      </c>
      <c r="AJ157" s="46">
        <v>5</v>
      </c>
      <c r="AK157" s="47">
        <f t="shared" si="162"/>
        <v>0.9771546461470485</v>
      </c>
      <c r="AL157" s="44">
        <f t="shared" si="163"/>
        <v>98.689975453133798</v>
      </c>
      <c r="AM157" s="43">
        <f t="shared" si="164"/>
        <v>317485.6510327314</v>
      </c>
      <c r="AN157" s="48">
        <f t="shared" si="165"/>
        <v>-55087.076581886417</v>
      </c>
      <c r="AO157" s="90">
        <f t="shared" si="166"/>
        <v>13572.596810043062</v>
      </c>
      <c r="AP157" s="97">
        <f t="shared" si="167"/>
        <v>254</v>
      </c>
      <c r="AQ157" s="165"/>
      <c r="AR157" s="164"/>
    </row>
    <row r="158" spans="1:44" s="3" customFormat="1" ht="12.75" hidden="1" customHeight="1" outlineLevel="2" x14ac:dyDescent="0.2">
      <c r="A158" s="10">
        <v>3070</v>
      </c>
      <c r="B158" s="11" t="s">
        <v>213</v>
      </c>
      <c r="C158" s="12">
        <v>78365</v>
      </c>
      <c r="D158" s="13" t="s">
        <v>23</v>
      </c>
      <c r="E158" s="14" t="s">
        <v>249</v>
      </c>
      <c r="F158" s="15" t="s">
        <v>125</v>
      </c>
      <c r="G158" s="42">
        <v>457</v>
      </c>
      <c r="H158" s="43">
        <f t="shared" si="148"/>
        <v>223345.20053173151</v>
      </c>
      <c r="I158" s="43">
        <v>194360.55376220588</v>
      </c>
      <c r="J158" s="43">
        <v>28984.646769525625</v>
      </c>
      <c r="K158" s="44">
        <f t="shared" si="149"/>
        <v>425.29661654749646</v>
      </c>
      <c r="L158" s="44">
        <f t="shared" si="150"/>
        <v>63.423734725439004</v>
      </c>
      <c r="M158" s="44">
        <f t="shared" si="151"/>
        <v>488.72035127293543</v>
      </c>
      <c r="N158" s="44">
        <v>442.0602300223087</v>
      </c>
      <c r="O158" s="43">
        <v>4409188.6237308728</v>
      </c>
      <c r="P158" s="43">
        <v>10608</v>
      </c>
      <c r="Q158" s="44">
        <f t="shared" si="152"/>
        <v>415.64749469559507</v>
      </c>
      <c r="R158" s="45">
        <v>10</v>
      </c>
      <c r="S158" s="46">
        <v>12</v>
      </c>
      <c r="T158" s="47">
        <f t="shared" si="153"/>
        <v>0.94025082209865229</v>
      </c>
      <c r="U158" s="44">
        <f t="shared" si="154"/>
        <v>415.64749469559507</v>
      </c>
      <c r="V158" s="43">
        <f t="shared" si="155"/>
        <v>189950.90507588696</v>
      </c>
      <c r="W158" s="48">
        <f t="shared" si="156"/>
        <v>-33394.295455844549</v>
      </c>
      <c r="X158" s="42">
        <v>423</v>
      </c>
      <c r="Y158" s="43">
        <f t="shared" si="157"/>
        <v>200917.94328946719</v>
      </c>
      <c r="Z158" s="43">
        <v>174706.25521627549</v>
      </c>
      <c r="AA158" s="43">
        <v>26211.688073191712</v>
      </c>
      <c r="AB158" s="44">
        <f t="shared" si="158"/>
        <v>413.01715181152599</v>
      </c>
      <c r="AC158" s="44">
        <f t="shared" si="159"/>
        <v>61.966165657663623</v>
      </c>
      <c r="AD158" s="44">
        <f t="shared" si="160"/>
        <v>474.98331746918956</v>
      </c>
      <c r="AE158" s="44">
        <v>427.65666900349834</v>
      </c>
      <c r="AF158" s="43">
        <v>3899429.1397895077</v>
      </c>
      <c r="AG158" s="43">
        <v>9614</v>
      </c>
      <c r="AH158" s="44">
        <f t="shared" si="161"/>
        <v>405.59903679940794</v>
      </c>
      <c r="AI158" s="45">
        <v>9</v>
      </c>
      <c r="AJ158" s="46">
        <v>12</v>
      </c>
      <c r="AK158" s="47">
        <f t="shared" si="162"/>
        <v>0.94842210164642615</v>
      </c>
      <c r="AL158" s="44">
        <f t="shared" si="163"/>
        <v>405.59903679940794</v>
      </c>
      <c r="AM158" s="43">
        <f t="shared" si="164"/>
        <v>171568.39256614956</v>
      </c>
      <c r="AN158" s="48">
        <f t="shared" si="165"/>
        <v>-32017.69169816469</v>
      </c>
      <c r="AO158" s="90">
        <f t="shared" si="166"/>
        <v>-1376.603757679859</v>
      </c>
      <c r="AP158" s="97">
        <f t="shared" si="167"/>
        <v>34</v>
      </c>
      <c r="AQ158" s="165"/>
      <c r="AR158" s="164"/>
    </row>
    <row r="159" spans="1:44" s="3" customFormat="1" ht="12.75" hidden="1" customHeight="1" outlineLevel="2" x14ac:dyDescent="0.2">
      <c r="A159" s="10">
        <v>3070</v>
      </c>
      <c r="B159" s="11" t="s">
        <v>213</v>
      </c>
      <c r="C159" s="12">
        <v>78355</v>
      </c>
      <c r="D159" s="13" t="s">
        <v>23</v>
      </c>
      <c r="E159" s="14" t="s">
        <v>218</v>
      </c>
      <c r="F159" s="15" t="s">
        <v>219</v>
      </c>
      <c r="G159" s="42">
        <v>0</v>
      </c>
      <c r="H159" s="43">
        <f t="shared" si="148"/>
        <v>24769.487435480933</v>
      </c>
      <c r="I159" s="43">
        <v>24006.26052508895</v>
      </c>
      <c r="J159" s="43">
        <v>763.22691039198355</v>
      </c>
      <c r="K159" s="44" t="e">
        <f t="shared" si="149"/>
        <v>#DIV/0!</v>
      </c>
      <c r="L159" s="44" t="e">
        <f t="shared" si="150"/>
        <v>#DIV/0!</v>
      </c>
      <c r="M159" s="44" t="e">
        <f t="shared" si="151"/>
        <v>#DIV/0!</v>
      </c>
      <c r="N159" s="44">
        <v>20.238648163077421</v>
      </c>
      <c r="O159" s="43">
        <v>333180.1000779114</v>
      </c>
      <c r="P159" s="43">
        <v>13371</v>
      </c>
      <c r="Q159" s="44">
        <f t="shared" si="152"/>
        <v>24.918113834261565</v>
      </c>
      <c r="R159" s="45" t="e">
        <v>#N/A</v>
      </c>
      <c r="S159" s="46">
        <v>6</v>
      </c>
      <c r="T159" s="47">
        <f t="shared" si="153"/>
        <v>1</v>
      </c>
      <c r="U159" s="44">
        <f t="shared" si="154"/>
        <v>20.238648163077421</v>
      </c>
      <c r="V159" s="43">
        <f t="shared" si="155"/>
        <v>0</v>
      </c>
      <c r="W159" s="48">
        <f t="shared" si="156"/>
        <v>-24769.487435480933</v>
      </c>
      <c r="X159" s="42">
        <v>0</v>
      </c>
      <c r="Y159" s="43">
        <f t="shared" si="157"/>
        <v>17324.824119264402</v>
      </c>
      <c r="Z159" s="43">
        <v>16619.600180311267</v>
      </c>
      <c r="AA159" s="43">
        <v>705.22393895313508</v>
      </c>
      <c r="AB159" s="44" t="e">
        <f t="shared" si="158"/>
        <v>#DIV/0!</v>
      </c>
      <c r="AC159" s="44" t="e">
        <f t="shared" si="159"/>
        <v>#DIV/0!</v>
      </c>
      <c r="AD159" s="44" t="e">
        <f t="shared" si="160"/>
        <v>#DIV/0!</v>
      </c>
      <c r="AE159" s="44">
        <v>18.168215064614429</v>
      </c>
      <c r="AF159" s="43">
        <v>273414.77710089425</v>
      </c>
      <c r="AG159" s="43">
        <v>11073</v>
      </c>
      <c r="AH159" s="44">
        <f t="shared" si="161"/>
        <v>24.692023579959745</v>
      </c>
      <c r="AI159" s="45" t="e">
        <v>#N/A</v>
      </c>
      <c r="AJ159" s="46">
        <v>6</v>
      </c>
      <c r="AK159" s="47">
        <f t="shared" si="162"/>
        <v>1</v>
      </c>
      <c r="AL159" s="44">
        <f t="shared" si="163"/>
        <v>18.168215064614429</v>
      </c>
      <c r="AM159" s="43">
        <f t="shared" si="164"/>
        <v>0</v>
      </c>
      <c r="AN159" s="48">
        <f t="shared" si="165"/>
        <v>-18899.80813010662</v>
      </c>
      <c r="AO159" s="90">
        <f t="shared" si="166"/>
        <v>-5869.6793053743131</v>
      </c>
      <c r="AP159" s="97">
        <f t="shared" si="167"/>
        <v>0</v>
      </c>
      <c r="AQ159" s="165"/>
      <c r="AR159" s="164"/>
    </row>
    <row r="160" spans="1:44" s="3" customFormat="1" ht="12.75" hidden="1" customHeight="1" outlineLevel="2" x14ac:dyDescent="0.2">
      <c r="A160" s="10">
        <v>3070</v>
      </c>
      <c r="B160" s="11" t="s">
        <v>213</v>
      </c>
      <c r="C160" s="12">
        <v>79368</v>
      </c>
      <c r="D160" s="13" t="s">
        <v>23</v>
      </c>
      <c r="E160" s="14" t="s">
        <v>236</v>
      </c>
      <c r="F160" s="15" t="s">
        <v>237</v>
      </c>
      <c r="G160" s="42">
        <v>389</v>
      </c>
      <c r="H160" s="43">
        <f t="shared" si="148"/>
        <v>106728.95724431376</v>
      </c>
      <c r="I160" s="43">
        <v>100487.18046303338</v>
      </c>
      <c r="J160" s="43">
        <v>6241.776781280385</v>
      </c>
      <c r="K160" s="44">
        <f t="shared" si="149"/>
        <v>258.32180067617833</v>
      </c>
      <c r="L160" s="44">
        <f t="shared" si="150"/>
        <v>16.045698666530551</v>
      </c>
      <c r="M160" s="44">
        <f t="shared" si="151"/>
        <v>274.36749934270887</v>
      </c>
      <c r="N160" s="44">
        <v>266.51385563991391</v>
      </c>
      <c r="O160" s="43">
        <v>2871846.17673878</v>
      </c>
      <c r="P160" s="43">
        <v>12640</v>
      </c>
      <c r="Q160" s="44">
        <f t="shared" si="152"/>
        <v>227.20302031161233</v>
      </c>
      <c r="R160" s="45">
        <v>8</v>
      </c>
      <c r="S160" s="46">
        <v>12</v>
      </c>
      <c r="T160" s="47">
        <f t="shared" si="153"/>
        <v>0.85249984383020472</v>
      </c>
      <c r="U160" s="44">
        <f t="shared" si="154"/>
        <v>227.20302031161233</v>
      </c>
      <c r="V160" s="43">
        <f t="shared" si="155"/>
        <v>88381.974901217196</v>
      </c>
      <c r="W160" s="48">
        <f t="shared" si="156"/>
        <v>-18346.982343096563</v>
      </c>
      <c r="X160" s="42">
        <v>372</v>
      </c>
      <c r="Y160" s="43">
        <f t="shared" si="157"/>
        <v>96582.753533754789</v>
      </c>
      <c r="Z160" s="43">
        <v>90992.737801176176</v>
      </c>
      <c r="AA160" s="43">
        <v>5590.0157325786149</v>
      </c>
      <c r="AB160" s="44">
        <f t="shared" si="158"/>
        <v>244.6041338741295</v>
      </c>
      <c r="AC160" s="44">
        <f t="shared" si="159"/>
        <v>15.026924012308104</v>
      </c>
      <c r="AD160" s="44">
        <f t="shared" si="160"/>
        <v>259.63105788643759</v>
      </c>
      <c r="AE160" s="44">
        <v>254.74523419277978</v>
      </c>
      <c r="AF160" s="43">
        <v>2469920.4205960454</v>
      </c>
      <c r="AG160" s="43">
        <v>11622</v>
      </c>
      <c r="AH160" s="44">
        <f t="shared" si="161"/>
        <v>212.52111689864441</v>
      </c>
      <c r="AI160" s="45">
        <v>7</v>
      </c>
      <c r="AJ160" s="46">
        <v>12</v>
      </c>
      <c r="AK160" s="47">
        <f t="shared" si="162"/>
        <v>0.83424962815130799</v>
      </c>
      <c r="AL160" s="44">
        <f t="shared" si="163"/>
        <v>212.52111689864441</v>
      </c>
      <c r="AM160" s="43">
        <f t="shared" si="164"/>
        <v>79057.855486295724</v>
      </c>
      <c r="AN160" s="48">
        <f t="shared" si="165"/>
        <v>-19118.07059722807</v>
      </c>
      <c r="AO160" s="90">
        <f t="shared" si="166"/>
        <v>771.08825413150771</v>
      </c>
      <c r="AP160" s="97">
        <f t="shared" si="167"/>
        <v>17</v>
      </c>
      <c r="AQ160" s="165"/>
      <c r="AR160" s="164"/>
    </row>
    <row r="161" spans="1:44" s="3" customFormat="1" ht="12.75" hidden="1" customHeight="1" outlineLevel="2" x14ac:dyDescent="0.2">
      <c r="A161" s="10">
        <v>3070</v>
      </c>
      <c r="B161" s="11" t="s">
        <v>213</v>
      </c>
      <c r="C161" s="12">
        <v>60268</v>
      </c>
      <c r="D161" s="13" t="s">
        <v>23</v>
      </c>
      <c r="E161" s="14" t="s">
        <v>254</v>
      </c>
      <c r="F161" s="15" t="s">
        <v>219</v>
      </c>
      <c r="G161" s="42">
        <v>253</v>
      </c>
      <c r="H161" s="43">
        <f t="shared" si="148"/>
        <v>32439.124093294129</v>
      </c>
      <c r="I161" s="43">
        <v>29511.781058910012</v>
      </c>
      <c r="J161" s="43">
        <v>2927.3430343841155</v>
      </c>
      <c r="K161" s="44">
        <f t="shared" si="149"/>
        <v>116.6473559640712</v>
      </c>
      <c r="L161" s="44">
        <f t="shared" si="150"/>
        <v>11.5705258276052</v>
      </c>
      <c r="M161" s="44">
        <f t="shared" si="151"/>
        <v>128.2178817916764</v>
      </c>
      <c r="N161" s="44">
        <v>73.121959087661381</v>
      </c>
      <c r="O161" s="43">
        <v>1411847.22936656</v>
      </c>
      <c r="P161" s="43">
        <v>24307</v>
      </c>
      <c r="Q161" s="44">
        <f t="shared" si="152"/>
        <v>58.083977017589994</v>
      </c>
      <c r="R161" s="45">
        <v>12</v>
      </c>
      <c r="S161" s="46">
        <v>12</v>
      </c>
      <c r="T161" s="47">
        <f t="shared" si="153"/>
        <v>0.79434382970998796</v>
      </c>
      <c r="U161" s="44">
        <f t="shared" si="154"/>
        <v>58.083977017590001</v>
      </c>
      <c r="V161" s="43">
        <f t="shared" si="155"/>
        <v>14695.246185450271</v>
      </c>
      <c r="W161" s="48">
        <f t="shared" si="156"/>
        <v>-17743.87790784386</v>
      </c>
      <c r="X161" s="42">
        <v>245</v>
      </c>
      <c r="Y161" s="43">
        <f t="shared" si="157"/>
        <v>29554.219243170734</v>
      </c>
      <c r="Z161" s="43">
        <v>26834.760913737762</v>
      </c>
      <c r="AA161" s="43">
        <v>2719.4583294329718</v>
      </c>
      <c r="AB161" s="44">
        <f t="shared" si="158"/>
        <v>109.52963638260312</v>
      </c>
      <c r="AC161" s="44">
        <f t="shared" si="159"/>
        <v>11.099829916052947</v>
      </c>
      <c r="AD161" s="44">
        <f t="shared" si="160"/>
        <v>120.62946629865606</v>
      </c>
      <c r="AE161" s="44">
        <v>70.950758558035915</v>
      </c>
      <c r="AF161" s="43">
        <v>1173892.8942524737</v>
      </c>
      <c r="AG161" s="43">
        <v>15887</v>
      </c>
      <c r="AH161" s="44">
        <f t="shared" si="161"/>
        <v>73.890155111252824</v>
      </c>
      <c r="AI161" s="45">
        <v>11</v>
      </c>
      <c r="AJ161" s="46">
        <v>12</v>
      </c>
      <c r="AK161" s="47">
        <f t="shared" si="162"/>
        <v>1</v>
      </c>
      <c r="AL161" s="44">
        <f t="shared" si="163"/>
        <v>70.950758558035915</v>
      </c>
      <c r="AM161" s="43">
        <f t="shared" si="164"/>
        <v>17382.935846718799</v>
      </c>
      <c r="AN161" s="48">
        <f t="shared" si="165"/>
        <v>-13277.76370522029</v>
      </c>
      <c r="AO161" s="90">
        <f t="shared" si="166"/>
        <v>-4466.1142026235702</v>
      </c>
      <c r="AP161" s="97">
        <f t="shared" si="167"/>
        <v>8</v>
      </c>
      <c r="AQ161" s="165"/>
      <c r="AR161" s="164"/>
    </row>
    <row r="162" spans="1:44" s="3" customFormat="1" ht="12.75" hidden="1" customHeight="1" outlineLevel="2" x14ac:dyDescent="0.2">
      <c r="A162" s="10">
        <v>3070</v>
      </c>
      <c r="B162" s="11" t="s">
        <v>213</v>
      </c>
      <c r="C162" s="12">
        <v>80684</v>
      </c>
      <c r="D162" s="13" t="s">
        <v>23</v>
      </c>
      <c r="E162" s="14" t="s">
        <v>231</v>
      </c>
      <c r="F162" s="15" t="s">
        <v>232</v>
      </c>
      <c r="G162" s="42">
        <v>4605</v>
      </c>
      <c r="H162" s="43">
        <f t="shared" si="148"/>
        <v>885353.13079920551</v>
      </c>
      <c r="I162" s="43">
        <v>825940.79404911434</v>
      </c>
      <c r="J162" s="43">
        <v>59412.336750091185</v>
      </c>
      <c r="K162" s="44">
        <f t="shared" si="149"/>
        <v>179.35739284454166</v>
      </c>
      <c r="L162" s="44">
        <f t="shared" si="150"/>
        <v>12.901701791550746</v>
      </c>
      <c r="M162" s="44">
        <f t="shared" si="151"/>
        <v>192.25909463609241</v>
      </c>
      <c r="N162" s="44">
        <v>188.91994749691762</v>
      </c>
      <c r="O162" s="43">
        <v>12363577.959307153</v>
      </c>
      <c r="P162" s="43">
        <v>64432</v>
      </c>
      <c r="Q162" s="44">
        <f t="shared" si="152"/>
        <v>191.88567729245023</v>
      </c>
      <c r="R162" s="45">
        <v>8</v>
      </c>
      <c r="S162" s="46">
        <v>12</v>
      </c>
      <c r="T162" s="47">
        <f t="shared" si="153"/>
        <v>1</v>
      </c>
      <c r="U162" s="44">
        <f t="shared" si="154"/>
        <v>188.91994749691762</v>
      </c>
      <c r="V162" s="43">
        <f t="shared" si="155"/>
        <v>869976.35822330567</v>
      </c>
      <c r="W162" s="48">
        <f t="shared" si="156"/>
        <v>-15376.772575899842</v>
      </c>
      <c r="X162" s="42">
        <v>4269</v>
      </c>
      <c r="Y162" s="43">
        <f t="shared" si="157"/>
        <v>807378.87925092038</v>
      </c>
      <c r="Z162" s="43">
        <v>752665.77996227529</v>
      </c>
      <c r="AA162" s="43">
        <v>54713.099288645055</v>
      </c>
      <c r="AB162" s="44">
        <f t="shared" si="158"/>
        <v>176.30962285366019</v>
      </c>
      <c r="AC162" s="44">
        <f t="shared" si="159"/>
        <v>12.816373691413693</v>
      </c>
      <c r="AD162" s="44">
        <f t="shared" si="160"/>
        <v>189.12599654507389</v>
      </c>
      <c r="AE162" s="44">
        <v>184.37120490887963</v>
      </c>
      <c r="AF162" s="43">
        <v>10850640.109572621</v>
      </c>
      <c r="AG162" s="43">
        <v>59172</v>
      </c>
      <c r="AH162" s="44">
        <f t="shared" si="161"/>
        <v>183.37457090469513</v>
      </c>
      <c r="AI162" s="45">
        <v>8</v>
      </c>
      <c r="AJ162" s="46">
        <v>12</v>
      </c>
      <c r="AK162" s="47">
        <f t="shared" si="162"/>
        <v>0.99459441616885313</v>
      </c>
      <c r="AL162" s="44">
        <f t="shared" si="163"/>
        <v>183.37457090469513</v>
      </c>
      <c r="AM162" s="43">
        <f t="shared" si="164"/>
        <v>782826.04319214355</v>
      </c>
      <c r="AN162" s="48">
        <f t="shared" si="165"/>
        <v>-26784.912064120173</v>
      </c>
      <c r="AO162" s="90">
        <f t="shared" si="166"/>
        <v>11408.139488220331</v>
      </c>
      <c r="AP162" s="97">
        <f t="shared" si="167"/>
        <v>336</v>
      </c>
      <c r="AQ162" s="165"/>
      <c r="AR162" s="164"/>
    </row>
    <row r="163" spans="1:44" s="3" customFormat="1" ht="12.75" hidden="1" customHeight="1" outlineLevel="2" x14ac:dyDescent="0.2">
      <c r="A163" s="10">
        <v>3070</v>
      </c>
      <c r="B163" s="11" t="s">
        <v>213</v>
      </c>
      <c r="C163" s="12">
        <v>78798</v>
      </c>
      <c r="D163" s="13" t="s">
        <v>23</v>
      </c>
      <c r="E163" s="14" t="s">
        <v>222</v>
      </c>
      <c r="F163" s="15" t="s">
        <v>223</v>
      </c>
      <c r="G163" s="42">
        <v>196</v>
      </c>
      <c r="H163" s="43">
        <f t="shared" si="148"/>
        <v>329258.18681961979</v>
      </c>
      <c r="I163" s="43">
        <v>304692.97203434474</v>
      </c>
      <c r="J163" s="43">
        <v>24565.21478527505</v>
      </c>
      <c r="K163" s="44">
        <f t="shared" si="149"/>
        <v>1554.5559797670651</v>
      </c>
      <c r="L163" s="44">
        <f t="shared" si="150"/>
        <v>125.33272849630127</v>
      </c>
      <c r="M163" s="44">
        <f t="shared" si="151"/>
        <v>1679.8887082633662</v>
      </c>
      <c r="N163" s="44">
        <v>1639.8886645275425</v>
      </c>
      <c r="O163" s="43">
        <v>4277124.9180728896</v>
      </c>
      <c r="P163" s="43">
        <v>2573</v>
      </c>
      <c r="Q163" s="44">
        <f t="shared" si="152"/>
        <v>1662.3105006113058</v>
      </c>
      <c r="R163" s="45">
        <v>9</v>
      </c>
      <c r="S163" s="46">
        <v>12</v>
      </c>
      <c r="T163" s="47">
        <f t="shared" si="153"/>
        <v>1</v>
      </c>
      <c r="U163" s="44">
        <f t="shared" si="154"/>
        <v>1639.8886645275425</v>
      </c>
      <c r="V163" s="43">
        <f t="shared" si="155"/>
        <v>321418.17824739835</v>
      </c>
      <c r="W163" s="48">
        <f t="shared" si="156"/>
        <v>-7840.0085722214426</v>
      </c>
      <c r="X163" s="42">
        <v>181</v>
      </c>
      <c r="Y163" s="43">
        <f t="shared" si="157"/>
        <v>291907.64963988605</v>
      </c>
      <c r="Z163" s="43">
        <v>269241.92355000362</v>
      </c>
      <c r="AA163" s="43">
        <v>22665.726089882417</v>
      </c>
      <c r="AB163" s="44">
        <f t="shared" si="158"/>
        <v>1487.5244395027823</v>
      </c>
      <c r="AC163" s="44">
        <f t="shared" si="159"/>
        <v>125.22500602144981</v>
      </c>
      <c r="AD163" s="44">
        <f t="shared" si="160"/>
        <v>1612.7494455242322</v>
      </c>
      <c r="AE163" s="44">
        <v>1638.1526084239763</v>
      </c>
      <c r="AF163" s="43">
        <v>3885819.6448638355</v>
      </c>
      <c r="AG163" s="43">
        <v>2324</v>
      </c>
      <c r="AH163" s="44">
        <f t="shared" si="161"/>
        <v>1672.0394341066417</v>
      </c>
      <c r="AI163" s="45">
        <v>6</v>
      </c>
      <c r="AJ163" s="46">
        <v>12</v>
      </c>
      <c r="AK163" s="47">
        <f t="shared" si="162"/>
        <v>1</v>
      </c>
      <c r="AL163" s="44">
        <f t="shared" si="163"/>
        <v>1638.1526084239763</v>
      </c>
      <c r="AM163" s="43">
        <f t="shared" si="164"/>
        <v>296505.62212473969</v>
      </c>
      <c r="AN163" s="48">
        <f t="shared" si="165"/>
        <v>5015.9699834767007</v>
      </c>
      <c r="AO163" s="90">
        <f t="shared" si="166"/>
        <v>-12855.978555698144</v>
      </c>
      <c r="AP163" s="97">
        <f t="shared" si="167"/>
        <v>15</v>
      </c>
      <c r="AQ163" s="165"/>
      <c r="AR163" s="164"/>
    </row>
    <row r="164" spans="1:44" s="3" customFormat="1" ht="12.75" hidden="1" customHeight="1" outlineLevel="2" x14ac:dyDescent="0.2">
      <c r="A164" s="10">
        <v>3070</v>
      </c>
      <c r="B164" s="11" t="s">
        <v>213</v>
      </c>
      <c r="C164" s="12">
        <v>80937</v>
      </c>
      <c r="D164" s="13" t="s">
        <v>23</v>
      </c>
      <c r="E164" s="14" t="s">
        <v>233</v>
      </c>
      <c r="F164" s="15" t="s">
        <v>232</v>
      </c>
      <c r="G164" s="42">
        <v>2066</v>
      </c>
      <c r="H164" s="43">
        <f t="shared" si="148"/>
        <v>790638.74437040451</v>
      </c>
      <c r="I164" s="43">
        <v>700501.79104091332</v>
      </c>
      <c r="J164" s="43">
        <v>90136.953329491196</v>
      </c>
      <c r="K164" s="44">
        <f t="shared" si="149"/>
        <v>339.06185432764437</v>
      </c>
      <c r="L164" s="44">
        <f t="shared" si="150"/>
        <v>43.628728620276476</v>
      </c>
      <c r="M164" s="44">
        <f t="shared" si="151"/>
        <v>382.69058294792086</v>
      </c>
      <c r="N164" s="44">
        <v>379.62878475600235</v>
      </c>
      <c r="O164" s="43">
        <v>8735182.0266568791</v>
      </c>
      <c r="P164" s="43">
        <v>22690</v>
      </c>
      <c r="Q164" s="44">
        <f t="shared" si="152"/>
        <v>384.97937534847421</v>
      </c>
      <c r="R164" s="45">
        <v>7</v>
      </c>
      <c r="S164" s="46">
        <v>12</v>
      </c>
      <c r="T164" s="47">
        <f t="shared" si="153"/>
        <v>1</v>
      </c>
      <c r="U164" s="44">
        <f t="shared" si="154"/>
        <v>379.62878475600235</v>
      </c>
      <c r="V164" s="43">
        <f t="shared" si="155"/>
        <v>784313.06930590083</v>
      </c>
      <c r="W164" s="48">
        <f t="shared" si="156"/>
        <v>-6325.6750645036809</v>
      </c>
      <c r="X164" s="42">
        <v>1917</v>
      </c>
      <c r="Y164" s="43">
        <f t="shared" si="157"/>
        <v>725443.71734305623</v>
      </c>
      <c r="Z164" s="43">
        <v>642651.03897474054</v>
      </c>
      <c r="AA164" s="43">
        <v>82792.678368315712</v>
      </c>
      <c r="AB164" s="44">
        <f t="shared" si="158"/>
        <v>335.23789200560276</v>
      </c>
      <c r="AC164" s="44">
        <f t="shared" si="159"/>
        <v>43.188668945391605</v>
      </c>
      <c r="AD164" s="44">
        <f t="shared" si="160"/>
        <v>378.42656095099437</v>
      </c>
      <c r="AE164" s="44">
        <v>367.80153128930453</v>
      </c>
      <c r="AF164" s="43">
        <v>7793330.2090203064</v>
      </c>
      <c r="AG164" s="43">
        <v>20882</v>
      </c>
      <c r="AH164" s="44">
        <f t="shared" si="161"/>
        <v>373.20803606073684</v>
      </c>
      <c r="AI164" s="45">
        <v>8</v>
      </c>
      <c r="AJ164" s="46">
        <v>12</v>
      </c>
      <c r="AK164" s="47">
        <f t="shared" si="162"/>
        <v>1</v>
      </c>
      <c r="AL164" s="44">
        <f t="shared" si="163"/>
        <v>367.80153128930453</v>
      </c>
      <c r="AM164" s="43">
        <f t="shared" si="164"/>
        <v>705075.53548159683</v>
      </c>
      <c r="AN164" s="48">
        <f t="shared" si="165"/>
        <v>-22219.834757955701</v>
      </c>
      <c r="AO164" s="90">
        <f t="shared" si="166"/>
        <v>15894.15969345202</v>
      </c>
      <c r="AP164" s="97">
        <f t="shared" si="167"/>
        <v>149</v>
      </c>
      <c r="AQ164" s="165"/>
      <c r="AR164" s="164"/>
    </row>
    <row r="165" spans="1:44" s="3" customFormat="1" ht="12.75" hidden="1" customHeight="1" outlineLevel="2" x14ac:dyDescent="0.2">
      <c r="A165" s="10">
        <v>3070</v>
      </c>
      <c r="B165" s="11" t="s">
        <v>213</v>
      </c>
      <c r="C165" s="12">
        <v>79013</v>
      </c>
      <c r="D165" s="13" t="s">
        <v>51</v>
      </c>
      <c r="E165" s="14" t="s">
        <v>240</v>
      </c>
      <c r="F165" s="15" t="s">
        <v>241</v>
      </c>
      <c r="G165" s="42">
        <v>158</v>
      </c>
      <c r="H165" s="43">
        <f t="shared" si="148"/>
        <v>56074.122251113506</v>
      </c>
      <c r="I165" s="43">
        <v>53861.319972038087</v>
      </c>
      <c r="J165" s="43">
        <v>2212.8022790754217</v>
      </c>
      <c r="K165" s="44">
        <f t="shared" si="149"/>
        <v>340.8944302027727</v>
      </c>
      <c r="L165" s="44">
        <f t="shared" si="150"/>
        <v>14.005077715667225</v>
      </c>
      <c r="M165" s="44">
        <f t="shared" si="151"/>
        <v>354.89950791843989</v>
      </c>
      <c r="N165" s="44">
        <v>320.04097080761346</v>
      </c>
      <c r="O165" s="43">
        <v>1483637.3465480062</v>
      </c>
      <c r="P165" s="43">
        <v>4430</v>
      </c>
      <c r="Q165" s="44">
        <f t="shared" si="152"/>
        <v>334.90685023657022</v>
      </c>
      <c r="R165" s="45">
        <v>9</v>
      </c>
      <c r="S165" s="46">
        <v>12</v>
      </c>
      <c r="T165" s="47">
        <f t="shared" si="153"/>
        <v>1</v>
      </c>
      <c r="U165" s="44">
        <f t="shared" si="154"/>
        <v>320.04097080761346</v>
      </c>
      <c r="V165" s="43">
        <f t="shared" si="155"/>
        <v>50566.473387602928</v>
      </c>
      <c r="W165" s="48">
        <f t="shared" si="156"/>
        <v>-5507.6488635105779</v>
      </c>
      <c r="X165" s="42">
        <v>143</v>
      </c>
      <c r="Y165" s="43">
        <f t="shared" si="157"/>
        <v>51241.319961297377</v>
      </c>
      <c r="Z165" s="43">
        <v>49199.397524792257</v>
      </c>
      <c r="AA165" s="43">
        <v>2041.9224365051191</v>
      </c>
      <c r="AB165" s="44">
        <f t="shared" si="158"/>
        <v>344.05173094260317</v>
      </c>
      <c r="AC165" s="44">
        <f t="shared" si="159"/>
        <v>14.279177877658176</v>
      </c>
      <c r="AD165" s="44">
        <f t="shared" si="160"/>
        <v>358.33090882026136</v>
      </c>
      <c r="AE165" s="44">
        <v>301.71989535512716</v>
      </c>
      <c r="AF165" s="43">
        <v>1298123.7769769933</v>
      </c>
      <c r="AG165" s="43">
        <v>3885</v>
      </c>
      <c r="AH165" s="44">
        <f t="shared" si="161"/>
        <v>334.13739433127239</v>
      </c>
      <c r="AI165" s="45">
        <v>10</v>
      </c>
      <c r="AJ165" s="46">
        <v>12</v>
      </c>
      <c r="AK165" s="47">
        <f t="shared" si="162"/>
        <v>1</v>
      </c>
      <c r="AL165" s="44">
        <f t="shared" si="163"/>
        <v>301.71989535512716</v>
      </c>
      <c r="AM165" s="43">
        <f t="shared" si="164"/>
        <v>43145.945035783181</v>
      </c>
      <c r="AN165" s="48">
        <f t="shared" si="165"/>
        <v>-8831.3181005609404</v>
      </c>
      <c r="AO165" s="90">
        <f t="shared" si="166"/>
        <v>3323.6692370503624</v>
      </c>
      <c r="AP165" s="97">
        <f t="shared" si="167"/>
        <v>15</v>
      </c>
      <c r="AQ165" s="165"/>
      <c r="AR165" s="164"/>
    </row>
    <row r="166" spans="1:44" s="3" customFormat="1" ht="12.75" hidden="1" customHeight="1" outlineLevel="2" x14ac:dyDescent="0.2">
      <c r="A166" s="10">
        <v>3070</v>
      </c>
      <c r="B166" s="11" t="s">
        <v>213</v>
      </c>
      <c r="C166" s="12">
        <v>72616</v>
      </c>
      <c r="D166" s="13" t="s">
        <v>23</v>
      </c>
      <c r="E166" s="14" t="s">
        <v>737</v>
      </c>
      <c r="F166" s="15" t="s">
        <v>738</v>
      </c>
      <c r="G166" s="42">
        <v>8</v>
      </c>
      <c r="H166" s="43">
        <f t="shared" si="148"/>
        <v>5718.787340980989</v>
      </c>
      <c r="I166" s="43">
        <v>5326.0071017172359</v>
      </c>
      <c r="J166" s="43">
        <v>392.78023926375272</v>
      </c>
      <c r="K166" s="44">
        <f t="shared" si="149"/>
        <v>665.75088771465448</v>
      </c>
      <c r="L166" s="44">
        <f t="shared" si="150"/>
        <v>49.09752990796909</v>
      </c>
      <c r="M166" s="44">
        <f t="shared" si="151"/>
        <v>714.84841762262363</v>
      </c>
      <c r="N166" s="44">
        <v>121.454234114215</v>
      </c>
      <c r="O166" s="43">
        <v>110253.12294403631</v>
      </c>
      <c r="P166" s="43">
        <v>444</v>
      </c>
      <c r="Q166" s="44">
        <f t="shared" si="152"/>
        <v>248.31784446855025</v>
      </c>
      <c r="R166" s="45">
        <v>6</v>
      </c>
      <c r="S166" s="46">
        <v>7</v>
      </c>
      <c r="T166" s="47">
        <f t="shared" si="153"/>
        <v>1</v>
      </c>
      <c r="U166" s="44">
        <f t="shared" si="154"/>
        <v>121.454234114215</v>
      </c>
      <c r="V166" s="43">
        <f t="shared" si="155"/>
        <v>971.63387291371998</v>
      </c>
      <c r="W166" s="48">
        <f t="shared" si="156"/>
        <v>-4747.1534680672694</v>
      </c>
      <c r="X166" s="42">
        <v>8</v>
      </c>
      <c r="Y166" s="43">
        <f t="shared" si="157"/>
        <v>5714.7294079934863</v>
      </c>
      <c r="Z166" s="43">
        <v>5338.5342028573477</v>
      </c>
      <c r="AA166" s="43">
        <v>376.19520513613838</v>
      </c>
      <c r="AB166" s="44">
        <f t="shared" si="158"/>
        <v>667.31677535716847</v>
      </c>
      <c r="AC166" s="44">
        <f t="shared" si="159"/>
        <v>47.024400642017298</v>
      </c>
      <c r="AD166" s="44">
        <f t="shared" si="160"/>
        <v>714.34117599918579</v>
      </c>
      <c r="AE166" s="44">
        <v>118.85343276711184</v>
      </c>
      <c r="AF166" s="43">
        <v>100185.46429392781</v>
      </c>
      <c r="AG166" s="43">
        <v>394</v>
      </c>
      <c r="AH166" s="44">
        <f t="shared" si="161"/>
        <v>254.2778281571772</v>
      </c>
      <c r="AI166" s="45">
        <v>6</v>
      </c>
      <c r="AJ166" s="46">
        <v>7</v>
      </c>
      <c r="AK166" s="47">
        <f t="shared" si="162"/>
        <v>1</v>
      </c>
      <c r="AL166" s="44">
        <f t="shared" si="163"/>
        <v>118.85343276711184</v>
      </c>
      <c r="AM166" s="43">
        <f t="shared" si="164"/>
        <v>950.82746213689472</v>
      </c>
      <c r="AN166" s="48">
        <f t="shared" si="165"/>
        <v>-5196.9839409344631</v>
      </c>
      <c r="AO166" s="90">
        <f t="shared" si="166"/>
        <v>449.83047286719375</v>
      </c>
      <c r="AP166" s="97">
        <f t="shared" si="167"/>
        <v>0</v>
      </c>
      <c r="AQ166" s="165"/>
      <c r="AR166" s="164"/>
    </row>
    <row r="167" spans="1:44" s="3" customFormat="1" ht="12.75" hidden="1" customHeight="1" outlineLevel="2" x14ac:dyDescent="0.2">
      <c r="A167" s="10">
        <v>3070</v>
      </c>
      <c r="B167" s="11" t="s">
        <v>213</v>
      </c>
      <c r="C167" s="12">
        <v>78724</v>
      </c>
      <c r="D167" s="13" t="s">
        <v>23</v>
      </c>
      <c r="E167" s="14" t="s">
        <v>230</v>
      </c>
      <c r="F167" s="15" t="s">
        <v>217</v>
      </c>
      <c r="G167" s="42">
        <v>5829</v>
      </c>
      <c r="H167" s="43">
        <f t="shared" si="148"/>
        <v>497535.94337439141</v>
      </c>
      <c r="I167" s="43">
        <v>471880.48410474334</v>
      </c>
      <c r="J167" s="43">
        <v>25655.459269648047</v>
      </c>
      <c r="K167" s="44">
        <f t="shared" si="149"/>
        <v>80.953934483572368</v>
      </c>
      <c r="L167" s="44">
        <f t="shared" si="150"/>
        <v>4.4013483049662119</v>
      </c>
      <c r="M167" s="44">
        <f t="shared" si="151"/>
        <v>85.355282788538588</v>
      </c>
      <c r="N167" s="44">
        <v>85.355282788538602</v>
      </c>
      <c r="O167" s="43">
        <v>3197764.7198551535</v>
      </c>
      <c r="P167" s="43">
        <v>37791</v>
      </c>
      <c r="Q167" s="44">
        <f t="shared" si="152"/>
        <v>84.617097188620392</v>
      </c>
      <c r="R167" s="45">
        <v>3</v>
      </c>
      <c r="S167" s="46">
        <v>5</v>
      </c>
      <c r="T167" s="47">
        <f t="shared" si="153"/>
        <v>0.99135161204085032</v>
      </c>
      <c r="U167" s="44">
        <f t="shared" si="154"/>
        <v>84.617097188620392</v>
      </c>
      <c r="V167" s="43">
        <f t="shared" si="155"/>
        <v>493233.05951246829</v>
      </c>
      <c r="W167" s="48">
        <f t="shared" si="156"/>
        <v>-4302.8838619231246</v>
      </c>
      <c r="X167" s="42">
        <v>5377</v>
      </c>
      <c r="Y167" s="43">
        <f t="shared" si="157"/>
        <v>443130.73107632843</v>
      </c>
      <c r="Z167" s="43">
        <v>419836.20043484023</v>
      </c>
      <c r="AA167" s="43">
        <v>23294.530641488229</v>
      </c>
      <c r="AB167" s="44">
        <f t="shared" si="158"/>
        <v>78.080007519962848</v>
      </c>
      <c r="AC167" s="44">
        <f t="shared" si="159"/>
        <v>4.3322541643087646</v>
      </c>
      <c r="AD167" s="44">
        <f t="shared" si="160"/>
        <v>82.412261684271613</v>
      </c>
      <c r="AE167" s="44">
        <v>81.259073148558173</v>
      </c>
      <c r="AF167" s="43">
        <v>2602111.1918336898</v>
      </c>
      <c r="AG167" s="43">
        <v>35012</v>
      </c>
      <c r="AH167" s="44">
        <f t="shared" si="161"/>
        <v>74.32055272002998</v>
      </c>
      <c r="AI167" s="45">
        <v>4</v>
      </c>
      <c r="AJ167" s="46">
        <v>5</v>
      </c>
      <c r="AK167" s="47">
        <f t="shared" si="162"/>
        <v>0.91461236069179419</v>
      </c>
      <c r="AL167" s="44">
        <f t="shared" si="163"/>
        <v>74.32055272002998</v>
      </c>
      <c r="AM167" s="43">
        <f t="shared" si="164"/>
        <v>399621.61197560118</v>
      </c>
      <c r="AN167" s="48">
        <f t="shared" si="165"/>
        <v>-47464.493564429737</v>
      </c>
      <c r="AO167" s="90">
        <f t="shared" si="166"/>
        <v>43161.609702506612</v>
      </c>
      <c r="AP167" s="97">
        <f t="shared" si="167"/>
        <v>452</v>
      </c>
      <c r="AQ167" s="165"/>
      <c r="AR167" s="173"/>
    </row>
    <row r="168" spans="1:44" s="3" customFormat="1" ht="12.75" hidden="1" customHeight="1" outlineLevel="2" x14ac:dyDescent="0.2">
      <c r="A168" s="10">
        <v>3070</v>
      </c>
      <c r="B168" s="11" t="s">
        <v>213</v>
      </c>
      <c r="C168" s="12">
        <v>80486</v>
      </c>
      <c r="D168" s="13" t="s">
        <v>23</v>
      </c>
      <c r="E168" s="14" t="s">
        <v>228</v>
      </c>
      <c r="F168" s="15" t="s">
        <v>229</v>
      </c>
      <c r="G168" s="42">
        <v>47</v>
      </c>
      <c r="H168" s="43">
        <f t="shared" si="148"/>
        <v>32265.911400235538</v>
      </c>
      <c r="I168" s="43">
        <v>30240.267358662335</v>
      </c>
      <c r="J168" s="43">
        <v>2025.6440415732031</v>
      </c>
      <c r="K168" s="44">
        <f t="shared" si="149"/>
        <v>643.40994380132622</v>
      </c>
      <c r="L168" s="44">
        <f t="shared" si="150"/>
        <v>43.098809395174534</v>
      </c>
      <c r="M168" s="44">
        <f t="shared" si="151"/>
        <v>686.50875319650083</v>
      </c>
      <c r="N168" s="44">
        <v>686.50875319650083</v>
      </c>
      <c r="O168" s="43">
        <v>51300.55548699959</v>
      </c>
      <c r="P168" s="43">
        <v>47</v>
      </c>
      <c r="Q168" s="44">
        <f t="shared" si="152"/>
        <v>1091.5011805744593</v>
      </c>
      <c r="R168" s="45">
        <v>1</v>
      </c>
      <c r="S168" s="46">
        <v>1</v>
      </c>
      <c r="T168" s="47">
        <f t="shared" si="153"/>
        <v>1</v>
      </c>
      <c r="U168" s="44">
        <f t="shared" si="154"/>
        <v>686.50875319650083</v>
      </c>
      <c r="V168" s="43">
        <f t="shared" si="155"/>
        <v>32265.911400235538</v>
      </c>
      <c r="W168" s="48">
        <f t="shared" si="156"/>
        <v>0</v>
      </c>
      <c r="X168" s="42">
        <v>40</v>
      </c>
      <c r="Y168" s="43">
        <f t="shared" si="157"/>
        <v>28680.197709239259</v>
      </c>
      <c r="Z168" s="43">
        <v>26924.182812047049</v>
      </c>
      <c r="AA168" s="43">
        <v>1756.0148971922104</v>
      </c>
      <c r="AB168" s="44">
        <f t="shared" si="158"/>
        <v>673.10457030117618</v>
      </c>
      <c r="AC168" s="44">
        <f t="shared" si="159"/>
        <v>43.900372429805259</v>
      </c>
      <c r="AD168" s="44">
        <f t="shared" si="160"/>
        <v>717.0049427309815</v>
      </c>
      <c r="AE168" s="44">
        <v>717.0049427309815</v>
      </c>
      <c r="AF168" s="43">
        <v>47831.573685359945</v>
      </c>
      <c r="AG168" s="43">
        <v>40</v>
      </c>
      <c r="AH168" s="44">
        <f t="shared" si="161"/>
        <v>1195.7893421339986</v>
      </c>
      <c r="AI168" s="45">
        <v>1</v>
      </c>
      <c r="AJ168" s="46">
        <v>1</v>
      </c>
      <c r="AK168" s="47">
        <f t="shared" si="162"/>
        <v>1</v>
      </c>
      <c r="AL168" s="44">
        <f t="shared" si="163"/>
        <v>717.0049427309815</v>
      </c>
      <c r="AM168" s="43">
        <f t="shared" si="164"/>
        <v>28680.197709239259</v>
      </c>
      <c r="AN168" s="48">
        <f t="shared" si="165"/>
        <v>0</v>
      </c>
      <c r="AO168" s="90">
        <f t="shared" si="166"/>
        <v>0</v>
      </c>
      <c r="AP168" s="97">
        <f t="shared" si="167"/>
        <v>7</v>
      </c>
      <c r="AQ168" s="165"/>
      <c r="AR168" s="164"/>
    </row>
    <row r="169" spans="1:44" s="3" customFormat="1" ht="12.75" hidden="1" customHeight="1" outlineLevel="2" x14ac:dyDescent="0.2">
      <c r="A169" s="10">
        <v>3070</v>
      </c>
      <c r="B169" s="11" t="s">
        <v>213</v>
      </c>
      <c r="C169" s="12">
        <v>78361</v>
      </c>
      <c r="D169" s="13" t="s">
        <v>23</v>
      </c>
      <c r="E169" s="14" t="s">
        <v>224</v>
      </c>
      <c r="F169" s="15" t="s">
        <v>225</v>
      </c>
      <c r="G169" s="42">
        <v>380</v>
      </c>
      <c r="H169" s="43">
        <f t="shared" si="148"/>
        <v>32983.573640995477</v>
      </c>
      <c r="I169" s="43">
        <v>29932.730537623083</v>
      </c>
      <c r="J169" s="43">
        <v>3050.8431033723969</v>
      </c>
      <c r="K169" s="44">
        <f t="shared" si="149"/>
        <v>78.770343520060749</v>
      </c>
      <c r="L169" s="44">
        <f t="shared" si="150"/>
        <v>8.0285344825589391</v>
      </c>
      <c r="M169" s="44">
        <f t="shared" si="151"/>
        <v>86.798878002619674</v>
      </c>
      <c r="N169" s="44">
        <v>105.02224327946766</v>
      </c>
      <c r="O169" s="43">
        <v>743604.55587937846</v>
      </c>
      <c r="P169" s="43">
        <v>6169</v>
      </c>
      <c r="Q169" s="44">
        <f t="shared" si="152"/>
        <v>120.53891325650486</v>
      </c>
      <c r="R169" s="45">
        <v>3</v>
      </c>
      <c r="S169" s="46">
        <v>12</v>
      </c>
      <c r="T169" s="47">
        <f t="shared" si="153"/>
        <v>1</v>
      </c>
      <c r="U169" s="44">
        <f t="shared" si="154"/>
        <v>105.02224327946766</v>
      </c>
      <c r="V169" s="43">
        <f t="shared" si="155"/>
        <v>39908.452446197713</v>
      </c>
      <c r="W169" s="48">
        <f t="shared" si="156"/>
        <v>6924.8788052022355</v>
      </c>
      <c r="X169" s="42">
        <v>356</v>
      </c>
      <c r="Y169" s="43">
        <f t="shared" si="157"/>
        <v>29154.508178042364</v>
      </c>
      <c r="Z169" s="43">
        <v>26475.042786076832</v>
      </c>
      <c r="AA169" s="43">
        <v>2679.4653919655329</v>
      </c>
      <c r="AB169" s="44">
        <f t="shared" si="158"/>
        <v>74.368097713698972</v>
      </c>
      <c r="AC169" s="44">
        <f t="shared" si="159"/>
        <v>7.5265881796784635</v>
      </c>
      <c r="AD169" s="44">
        <f t="shared" si="160"/>
        <v>81.894685893377428</v>
      </c>
      <c r="AE169" s="44">
        <v>117.65450644994795</v>
      </c>
      <c r="AF169" s="43">
        <v>653762.94651076943</v>
      </c>
      <c r="AG169" s="43">
        <v>5670</v>
      </c>
      <c r="AH169" s="44">
        <f t="shared" si="161"/>
        <v>115.30210696838967</v>
      </c>
      <c r="AI169" s="45">
        <v>3</v>
      </c>
      <c r="AJ169" s="46">
        <v>12</v>
      </c>
      <c r="AK169" s="47">
        <f t="shared" si="162"/>
        <v>0.98000587013163809</v>
      </c>
      <c r="AL169" s="44">
        <f t="shared" si="163"/>
        <v>115.30210696838967</v>
      </c>
      <c r="AM169" s="43">
        <f t="shared" si="164"/>
        <v>41047.550080746718</v>
      </c>
      <c r="AN169" s="48">
        <f t="shared" si="165"/>
        <v>12974.227530222932</v>
      </c>
      <c r="AO169" s="90">
        <f t="shared" si="166"/>
        <v>-6049.3487250206963</v>
      </c>
      <c r="AP169" s="97">
        <f t="shared" si="167"/>
        <v>24</v>
      </c>
      <c r="AQ169" s="165"/>
      <c r="AR169" s="164"/>
    </row>
    <row r="170" spans="1:44" s="3" customFormat="1" ht="12.75" hidden="1" customHeight="1" outlineLevel="2" x14ac:dyDescent="0.2">
      <c r="A170" s="10">
        <v>3070</v>
      </c>
      <c r="B170" s="11" t="s">
        <v>213</v>
      </c>
      <c r="C170" s="12">
        <v>78353</v>
      </c>
      <c r="D170" s="13" t="s">
        <v>51</v>
      </c>
      <c r="E170" s="14" t="s">
        <v>226</v>
      </c>
      <c r="F170" s="15" t="s">
        <v>227</v>
      </c>
      <c r="G170" s="42">
        <v>5</v>
      </c>
      <c r="H170" s="43">
        <f t="shared" si="148"/>
        <v>16942.430900189869</v>
      </c>
      <c r="I170" s="43">
        <v>15294.273248351581</v>
      </c>
      <c r="J170" s="43">
        <v>1648.1576518382876</v>
      </c>
      <c r="K170" s="44">
        <f t="shared" si="149"/>
        <v>3058.8546496703161</v>
      </c>
      <c r="L170" s="44">
        <f t="shared" si="150"/>
        <v>329.63153036765755</v>
      </c>
      <c r="M170" s="44">
        <f t="shared" si="151"/>
        <v>3388.486180037974</v>
      </c>
      <c r="N170" s="44">
        <v>5085.6736144408715</v>
      </c>
      <c r="O170" s="43">
        <v>283614.07748987101</v>
      </c>
      <c r="P170" s="43">
        <v>59</v>
      </c>
      <c r="Q170" s="44">
        <f t="shared" si="152"/>
        <v>4807.0182625401867</v>
      </c>
      <c r="R170" s="45">
        <v>4</v>
      </c>
      <c r="S170" s="46">
        <v>12</v>
      </c>
      <c r="T170" s="47">
        <f t="shared" si="153"/>
        <v>0.94520777914071452</v>
      </c>
      <c r="U170" s="44">
        <f t="shared" si="154"/>
        <v>4807.0182625401867</v>
      </c>
      <c r="V170" s="43">
        <f t="shared" si="155"/>
        <v>24035.091312700933</v>
      </c>
      <c r="W170" s="48">
        <f t="shared" si="156"/>
        <v>7092.6604125110644</v>
      </c>
      <c r="X170" s="42">
        <v>1</v>
      </c>
      <c r="Y170" s="43">
        <f t="shared" si="157"/>
        <v>47978.71991954447</v>
      </c>
      <c r="Z170" s="43">
        <v>45052.863804524262</v>
      </c>
      <c r="AA170" s="43">
        <v>2925.8561150202095</v>
      </c>
      <c r="AB170" s="44">
        <f t="shared" si="158"/>
        <v>45052.863804524262</v>
      </c>
      <c r="AC170" s="44">
        <f t="shared" si="159"/>
        <v>2925.8561150202095</v>
      </c>
      <c r="AD170" s="44">
        <f t="shared" si="160"/>
        <v>47978.71991954447</v>
      </c>
      <c r="AE170" s="44">
        <v>5684.3362065955989</v>
      </c>
      <c r="AF170" s="43">
        <v>274608.6944798996</v>
      </c>
      <c r="AG170" s="43">
        <v>49</v>
      </c>
      <c r="AH170" s="44">
        <f t="shared" si="161"/>
        <v>5604.2590710183595</v>
      </c>
      <c r="AI170" s="45">
        <v>10</v>
      </c>
      <c r="AJ170" s="46">
        <v>10</v>
      </c>
      <c r="AK170" s="47">
        <f t="shared" si="162"/>
        <v>0.98591266725491622</v>
      </c>
      <c r="AL170" s="44">
        <f t="shared" si="163"/>
        <v>5604.2590710183595</v>
      </c>
      <c r="AM170" s="43">
        <f t="shared" si="164"/>
        <v>5604.2590710183595</v>
      </c>
      <c r="AN170" s="48">
        <f t="shared" si="165"/>
        <v>-46226.684562028488</v>
      </c>
      <c r="AO170" s="90">
        <f t="shared" si="166"/>
        <v>53319.344974539548</v>
      </c>
      <c r="AP170" s="97">
        <f t="shared" si="167"/>
        <v>4</v>
      </c>
      <c r="AQ170" s="165"/>
      <c r="AR170" s="164"/>
    </row>
    <row r="171" spans="1:44" s="3" customFormat="1" ht="12.75" hidden="1" customHeight="1" outlineLevel="2" x14ac:dyDescent="0.2">
      <c r="A171" s="10">
        <v>3070</v>
      </c>
      <c r="B171" s="11" t="s">
        <v>213</v>
      </c>
      <c r="C171" s="12">
        <v>72607</v>
      </c>
      <c r="D171" s="13" t="s">
        <v>23</v>
      </c>
      <c r="E171" s="14" t="s">
        <v>245</v>
      </c>
      <c r="F171" s="15" t="s">
        <v>246</v>
      </c>
      <c r="G171" s="42">
        <v>37</v>
      </c>
      <c r="H171" s="43">
        <f t="shared" si="148"/>
        <v>5553.697340980988</v>
      </c>
      <c r="I171" s="43">
        <v>4845.0171017172352</v>
      </c>
      <c r="J171" s="43">
        <v>708.6802392637527</v>
      </c>
      <c r="K171" s="44">
        <f t="shared" si="149"/>
        <v>130.94640815451987</v>
      </c>
      <c r="L171" s="44">
        <f t="shared" si="150"/>
        <v>19.153519980101425</v>
      </c>
      <c r="M171" s="44">
        <f t="shared" si="151"/>
        <v>150.09992813462131</v>
      </c>
      <c r="N171" s="44">
        <v>419.71191958815507</v>
      </c>
      <c r="O171" s="43">
        <v>73317.431067642581</v>
      </c>
      <c r="P171" s="43">
        <v>170</v>
      </c>
      <c r="Q171" s="44">
        <f t="shared" si="152"/>
        <v>431.27900628025048</v>
      </c>
      <c r="R171" s="45">
        <v>1</v>
      </c>
      <c r="S171" s="46">
        <v>8</v>
      </c>
      <c r="T171" s="47">
        <f t="shared" si="153"/>
        <v>1</v>
      </c>
      <c r="U171" s="44">
        <f t="shared" si="154"/>
        <v>419.71191958815507</v>
      </c>
      <c r="V171" s="43">
        <f t="shared" si="155"/>
        <v>15529.341024761738</v>
      </c>
      <c r="W171" s="48">
        <f t="shared" si="156"/>
        <v>9975.6436837807487</v>
      </c>
      <c r="X171" s="42">
        <v>36</v>
      </c>
      <c r="Y171" s="43">
        <f t="shared" si="157"/>
        <v>5232.8344819943013</v>
      </c>
      <c r="Z171" s="43">
        <v>4605.3136775001803</v>
      </c>
      <c r="AA171" s="43">
        <v>627.52080449412097</v>
      </c>
      <c r="AB171" s="44">
        <f t="shared" si="158"/>
        <v>127.92537993056057</v>
      </c>
      <c r="AC171" s="44">
        <f t="shared" si="159"/>
        <v>17.431133458170027</v>
      </c>
      <c r="AD171" s="44">
        <f t="shared" si="160"/>
        <v>145.3565133887306</v>
      </c>
      <c r="AE171" s="44">
        <v>460.4273531942514</v>
      </c>
      <c r="AF171" s="43">
        <v>60851.150197200994</v>
      </c>
      <c r="AG171" s="43">
        <v>148</v>
      </c>
      <c r="AH171" s="44">
        <f t="shared" si="161"/>
        <v>411.15642025135804</v>
      </c>
      <c r="AI171" s="45">
        <v>1</v>
      </c>
      <c r="AJ171" s="46">
        <v>8</v>
      </c>
      <c r="AK171" s="47">
        <f t="shared" si="162"/>
        <v>0.8929886927849261</v>
      </c>
      <c r="AL171" s="44">
        <f t="shared" si="163"/>
        <v>411.15642025135804</v>
      </c>
      <c r="AM171" s="43">
        <f t="shared" si="164"/>
        <v>14801.63112904889</v>
      </c>
      <c r="AN171" s="48">
        <f t="shared" si="165"/>
        <v>10438.68725133228</v>
      </c>
      <c r="AO171" s="90">
        <f t="shared" si="166"/>
        <v>-463.04356755153094</v>
      </c>
      <c r="AP171" s="97">
        <f t="shared" si="167"/>
        <v>1</v>
      </c>
      <c r="AQ171" s="165"/>
      <c r="AR171" s="164"/>
    </row>
    <row r="172" spans="1:44" s="3" customFormat="1" ht="12.75" hidden="1" customHeight="1" outlineLevel="2" x14ac:dyDescent="0.2">
      <c r="A172" s="10">
        <v>3070</v>
      </c>
      <c r="B172" s="11" t="s">
        <v>213</v>
      </c>
      <c r="C172" s="12">
        <v>80756</v>
      </c>
      <c r="D172" s="13" t="s">
        <v>23</v>
      </c>
      <c r="E172" s="14" t="s">
        <v>234</v>
      </c>
      <c r="F172" s="15" t="s">
        <v>235</v>
      </c>
      <c r="G172" s="42">
        <v>724</v>
      </c>
      <c r="H172" s="43">
        <f t="shared" si="148"/>
        <v>56127.236518241152</v>
      </c>
      <c r="I172" s="43">
        <v>50681.599159784164</v>
      </c>
      <c r="J172" s="43">
        <v>5445.637358456991</v>
      </c>
      <c r="K172" s="44">
        <f t="shared" si="149"/>
        <v>70.002208784232266</v>
      </c>
      <c r="L172" s="44">
        <f t="shared" si="150"/>
        <v>7.5215985614046836</v>
      </c>
      <c r="M172" s="44">
        <f t="shared" si="151"/>
        <v>77.523807345636953</v>
      </c>
      <c r="N172" s="44">
        <v>111.18041283321818</v>
      </c>
      <c r="O172" s="43">
        <v>1359133.8849573846</v>
      </c>
      <c r="P172" s="43">
        <v>11133</v>
      </c>
      <c r="Q172" s="44">
        <f t="shared" si="152"/>
        <v>122.08154899464516</v>
      </c>
      <c r="R172" s="45">
        <v>1</v>
      </c>
      <c r="S172" s="46">
        <v>12</v>
      </c>
      <c r="T172" s="47">
        <f t="shared" si="153"/>
        <v>1</v>
      </c>
      <c r="U172" s="44">
        <f t="shared" si="154"/>
        <v>111.18041283321818</v>
      </c>
      <c r="V172" s="43">
        <f t="shared" si="155"/>
        <v>80494.618891249964</v>
      </c>
      <c r="W172" s="48">
        <f t="shared" si="156"/>
        <v>24367.382373008808</v>
      </c>
      <c r="X172" s="42">
        <v>677</v>
      </c>
      <c r="Y172" s="43">
        <f t="shared" si="157"/>
        <v>50835.111193943805</v>
      </c>
      <c r="Z172" s="43">
        <v>45767.660049644612</v>
      </c>
      <c r="AA172" s="43">
        <v>5067.4511442991943</v>
      </c>
      <c r="AB172" s="44">
        <f t="shared" si="158"/>
        <v>67.603633751321439</v>
      </c>
      <c r="AC172" s="44">
        <f t="shared" si="159"/>
        <v>7.4851567862617348</v>
      </c>
      <c r="AD172" s="44">
        <f t="shared" si="160"/>
        <v>75.088790537583165</v>
      </c>
      <c r="AE172" s="44">
        <v>106.03855152901536</v>
      </c>
      <c r="AF172" s="43">
        <v>1163347.8974723648</v>
      </c>
      <c r="AG172" s="43">
        <v>9994</v>
      </c>
      <c r="AH172" s="44">
        <f t="shared" si="161"/>
        <v>116.40463252675254</v>
      </c>
      <c r="AI172" s="45">
        <v>2</v>
      </c>
      <c r="AJ172" s="46">
        <v>12</v>
      </c>
      <c r="AK172" s="47">
        <f t="shared" si="162"/>
        <v>1</v>
      </c>
      <c r="AL172" s="44">
        <f t="shared" si="163"/>
        <v>106.03855152901536</v>
      </c>
      <c r="AM172" s="43">
        <f t="shared" si="164"/>
        <v>71788.099385143403</v>
      </c>
      <c r="AN172" s="48">
        <f t="shared" si="165"/>
        <v>22857.805299490472</v>
      </c>
      <c r="AO172" s="90">
        <f t="shared" si="166"/>
        <v>1509.577073518336</v>
      </c>
      <c r="AP172" s="97">
        <f t="shared" si="167"/>
        <v>47</v>
      </c>
      <c r="AQ172" s="165"/>
      <c r="AR172" s="164"/>
    </row>
    <row r="173" spans="1:44" s="3" customFormat="1" ht="12.75" hidden="1" customHeight="1" outlineLevel="2" x14ac:dyDescent="0.2">
      <c r="A173" s="10">
        <v>3070</v>
      </c>
      <c r="B173" s="11" t="s">
        <v>213</v>
      </c>
      <c r="C173" s="12">
        <v>80685</v>
      </c>
      <c r="D173" s="13" t="s">
        <v>23</v>
      </c>
      <c r="E173" s="14" t="s">
        <v>248</v>
      </c>
      <c r="F173" s="15" t="s">
        <v>232</v>
      </c>
      <c r="G173" s="42">
        <v>1191</v>
      </c>
      <c r="H173" s="43">
        <f t="shared" si="148"/>
        <v>316268.02610270871</v>
      </c>
      <c r="I173" s="43">
        <v>297164.53462461685</v>
      </c>
      <c r="J173" s="43">
        <v>19103.491478091837</v>
      </c>
      <c r="K173" s="44">
        <f t="shared" si="149"/>
        <v>249.50842537751205</v>
      </c>
      <c r="L173" s="44">
        <f t="shared" si="150"/>
        <v>16.039875296466697</v>
      </c>
      <c r="M173" s="44">
        <f t="shared" si="151"/>
        <v>265.54830067397876</v>
      </c>
      <c r="N173" s="44">
        <v>288.10645601807698</v>
      </c>
      <c r="O173" s="43">
        <v>5403017.7080306839</v>
      </c>
      <c r="P173" s="43">
        <v>18164</v>
      </c>
      <c r="Q173" s="44">
        <f t="shared" si="152"/>
        <v>297.45748227431642</v>
      </c>
      <c r="R173" s="45">
        <v>5</v>
      </c>
      <c r="S173" s="46">
        <v>12</v>
      </c>
      <c r="T173" s="47">
        <f t="shared" si="153"/>
        <v>1</v>
      </c>
      <c r="U173" s="44">
        <f t="shared" si="154"/>
        <v>288.10645601807698</v>
      </c>
      <c r="V173" s="43">
        <f t="shared" si="155"/>
        <v>343134.7891175297</v>
      </c>
      <c r="W173" s="48">
        <f t="shared" si="156"/>
        <v>26866.763014820986</v>
      </c>
      <c r="X173" s="42">
        <v>1104</v>
      </c>
      <c r="Y173" s="43">
        <f t="shared" si="157"/>
        <v>290448.83865625161</v>
      </c>
      <c r="Z173" s="43">
        <v>272765.78233854118</v>
      </c>
      <c r="AA173" s="43">
        <v>17683.056317710416</v>
      </c>
      <c r="AB173" s="44">
        <f t="shared" si="158"/>
        <v>247.07045501679454</v>
      </c>
      <c r="AC173" s="44">
        <f t="shared" si="159"/>
        <v>16.01726115734639</v>
      </c>
      <c r="AD173" s="44">
        <f t="shared" si="160"/>
        <v>263.08771617414095</v>
      </c>
      <c r="AE173" s="44">
        <v>293.14938197076208</v>
      </c>
      <c r="AF173" s="43">
        <v>4702096.7253852021</v>
      </c>
      <c r="AG173" s="43">
        <v>16701</v>
      </c>
      <c r="AH173" s="44">
        <f t="shared" si="161"/>
        <v>281.54581913569262</v>
      </c>
      <c r="AI173" s="45">
        <v>5</v>
      </c>
      <c r="AJ173" s="46">
        <v>12</v>
      </c>
      <c r="AK173" s="47">
        <f t="shared" si="162"/>
        <v>0.96041757701461994</v>
      </c>
      <c r="AL173" s="44">
        <f t="shared" si="163"/>
        <v>281.54581913569262</v>
      </c>
      <c r="AM173" s="43">
        <f t="shared" si="164"/>
        <v>310826.58432580467</v>
      </c>
      <c r="AN173" s="48">
        <f t="shared" si="165"/>
        <v>22230.268003148787</v>
      </c>
      <c r="AO173" s="90">
        <f t="shared" si="166"/>
        <v>4636.4950116721993</v>
      </c>
      <c r="AP173" s="97">
        <f t="shared" si="167"/>
        <v>87</v>
      </c>
      <c r="AQ173" s="165"/>
      <c r="AR173" s="164"/>
    </row>
    <row r="174" spans="1:44" s="3" customFormat="1" ht="12.75" hidden="1" customHeight="1" outlineLevel="2" x14ac:dyDescent="0.2">
      <c r="A174" s="10">
        <v>3070</v>
      </c>
      <c r="B174" s="11" t="s">
        <v>213</v>
      </c>
      <c r="C174" s="12">
        <v>79890</v>
      </c>
      <c r="D174" s="13" t="s">
        <v>23</v>
      </c>
      <c r="E174" s="14" t="s">
        <v>220</v>
      </c>
      <c r="F174" s="15" t="s">
        <v>125</v>
      </c>
      <c r="G174" s="42">
        <v>1013</v>
      </c>
      <c r="H174" s="43">
        <f t="shared" si="148"/>
        <v>82339.142803318246</v>
      </c>
      <c r="I174" s="43">
        <v>77959.699125410261</v>
      </c>
      <c r="J174" s="43">
        <v>4379.443677907987</v>
      </c>
      <c r="K174" s="44">
        <f t="shared" si="149"/>
        <v>76.959229146505692</v>
      </c>
      <c r="L174" s="44">
        <f t="shared" si="150"/>
        <v>4.3232415379150906</v>
      </c>
      <c r="M174" s="44">
        <f t="shared" si="151"/>
        <v>81.282470684420772</v>
      </c>
      <c r="N174" s="44">
        <v>111.77293575559713</v>
      </c>
      <c r="O174" s="43">
        <v>458056.78438682703</v>
      </c>
      <c r="P174" s="43">
        <v>3654</v>
      </c>
      <c r="Q174" s="44">
        <f t="shared" si="152"/>
        <v>125.35763119508128</v>
      </c>
      <c r="R174" s="45">
        <v>1</v>
      </c>
      <c r="S174" s="46">
        <v>2</v>
      </c>
      <c r="T174" s="47">
        <f t="shared" si="153"/>
        <v>1</v>
      </c>
      <c r="U174" s="44">
        <f t="shared" si="154"/>
        <v>111.77293575559713</v>
      </c>
      <c r="V174" s="43">
        <f t="shared" si="155"/>
        <v>113225.98392041989</v>
      </c>
      <c r="W174" s="48">
        <f t="shared" si="156"/>
        <v>30886.841117101649</v>
      </c>
      <c r="X174" s="42">
        <v>928</v>
      </c>
      <c r="Y174" s="43">
        <f t="shared" si="157"/>
        <v>75205.416955712441</v>
      </c>
      <c r="Z174" s="43">
        <v>71187.026615099356</v>
      </c>
      <c r="AA174" s="43">
        <v>4018.3903406130826</v>
      </c>
      <c r="AB174" s="44">
        <f t="shared" si="158"/>
        <v>76.710157990408788</v>
      </c>
      <c r="AC174" s="44">
        <f t="shared" si="159"/>
        <v>4.3301620049709939</v>
      </c>
      <c r="AD174" s="44">
        <f t="shared" si="160"/>
        <v>81.040319995379789</v>
      </c>
      <c r="AE174" s="44">
        <v>112.83232227696098</v>
      </c>
      <c r="AF174" s="43">
        <v>428088.76887855527</v>
      </c>
      <c r="AG174" s="43">
        <v>3368</v>
      </c>
      <c r="AH174" s="44">
        <f t="shared" si="161"/>
        <v>127.10474135349028</v>
      </c>
      <c r="AI174" s="45">
        <v>1</v>
      </c>
      <c r="AJ174" s="46">
        <v>2</v>
      </c>
      <c r="AK174" s="47">
        <f t="shared" si="162"/>
        <v>1</v>
      </c>
      <c r="AL174" s="44">
        <f t="shared" si="163"/>
        <v>112.83232227696098</v>
      </c>
      <c r="AM174" s="43">
        <f t="shared" si="164"/>
        <v>104708.39507301978</v>
      </c>
      <c r="AN174" s="48">
        <f t="shared" si="165"/>
        <v>32185.067037062556</v>
      </c>
      <c r="AO174" s="90">
        <f t="shared" si="166"/>
        <v>-1298.225919960907</v>
      </c>
      <c r="AP174" s="97">
        <f t="shared" si="167"/>
        <v>85</v>
      </c>
      <c r="AQ174" s="165"/>
      <c r="AR174" s="164"/>
    </row>
    <row r="175" spans="1:44" s="3" customFormat="1" ht="12.75" hidden="1" customHeight="1" outlineLevel="2" x14ac:dyDescent="0.2">
      <c r="A175" s="10">
        <v>3070</v>
      </c>
      <c r="B175" s="11" t="s">
        <v>213</v>
      </c>
      <c r="C175" s="12">
        <v>78363</v>
      </c>
      <c r="D175" s="13" t="s">
        <v>23</v>
      </c>
      <c r="E175" s="14" t="s">
        <v>221</v>
      </c>
      <c r="F175" s="15" t="s">
        <v>219</v>
      </c>
      <c r="G175" s="42">
        <v>9302</v>
      </c>
      <c r="H175" s="43">
        <f t="shared" si="148"/>
        <v>328030.24270722631</v>
      </c>
      <c r="I175" s="43">
        <v>305087.54974876042</v>
      </c>
      <c r="J175" s="43">
        <v>22942.692958465919</v>
      </c>
      <c r="K175" s="44">
        <f t="shared" si="149"/>
        <v>32.7980595300753</v>
      </c>
      <c r="L175" s="44">
        <f t="shared" si="150"/>
        <v>2.4664258179387142</v>
      </c>
      <c r="M175" s="44">
        <f t="shared" si="151"/>
        <v>35.264485348014006</v>
      </c>
      <c r="N175" s="44">
        <v>47.670457069339733</v>
      </c>
      <c r="O175" s="43">
        <v>3609802.9646080197</v>
      </c>
      <c r="P175" s="43">
        <v>90083</v>
      </c>
      <c r="Q175" s="44">
        <f t="shared" si="152"/>
        <v>40.07196657091815</v>
      </c>
      <c r="R175" s="45">
        <v>4</v>
      </c>
      <c r="S175" s="46">
        <v>12</v>
      </c>
      <c r="T175" s="47">
        <f t="shared" si="153"/>
        <v>0.8406037834424559</v>
      </c>
      <c r="U175" s="44">
        <f t="shared" si="154"/>
        <v>40.07196657091815</v>
      </c>
      <c r="V175" s="43">
        <f t="shared" si="155"/>
        <v>372749.43304268061</v>
      </c>
      <c r="W175" s="48">
        <f t="shared" si="156"/>
        <v>44719.190335454303</v>
      </c>
      <c r="X175" s="42">
        <v>8118</v>
      </c>
      <c r="Y175" s="43">
        <f t="shared" si="157"/>
        <v>292549.14689841092</v>
      </c>
      <c r="Z175" s="43">
        <v>272098.45265344088</v>
      </c>
      <c r="AA175" s="43">
        <v>20450.694244970018</v>
      </c>
      <c r="AB175" s="44">
        <f t="shared" si="158"/>
        <v>33.51791730148323</v>
      </c>
      <c r="AC175" s="44">
        <f t="shared" si="159"/>
        <v>2.519178891964772</v>
      </c>
      <c r="AD175" s="44">
        <f t="shared" si="160"/>
        <v>36.037096193448008</v>
      </c>
      <c r="AE175" s="44">
        <v>46.520555658576313</v>
      </c>
      <c r="AF175" s="43">
        <v>3188355.0680304514</v>
      </c>
      <c r="AG175" s="43">
        <v>81625</v>
      </c>
      <c r="AH175" s="44">
        <f t="shared" si="161"/>
        <v>39.061011553206143</v>
      </c>
      <c r="AI175" s="45">
        <v>4</v>
      </c>
      <c r="AJ175" s="46">
        <v>12</v>
      </c>
      <c r="AK175" s="47">
        <f t="shared" si="162"/>
        <v>0.83965058026999373</v>
      </c>
      <c r="AL175" s="44">
        <f t="shared" si="163"/>
        <v>39.061011553206143</v>
      </c>
      <c r="AM175" s="43">
        <f t="shared" si="164"/>
        <v>317097.29178892745</v>
      </c>
      <c r="AN175" s="48">
        <f t="shared" si="165"/>
        <v>26779.794426018034</v>
      </c>
      <c r="AO175" s="90">
        <f t="shared" si="166"/>
        <v>17939.395909436269</v>
      </c>
      <c r="AP175" s="97">
        <f t="shared" si="167"/>
        <v>1184</v>
      </c>
      <c r="AQ175" s="165"/>
      <c r="AR175" s="173"/>
    </row>
    <row r="176" spans="1:44" s="3" customFormat="1" ht="12.75" hidden="1" customHeight="1" outlineLevel="2" x14ac:dyDescent="0.2">
      <c r="A176" s="10">
        <v>3070</v>
      </c>
      <c r="B176" s="11" t="s">
        <v>213</v>
      </c>
      <c r="C176" s="12">
        <v>79366</v>
      </c>
      <c r="D176" s="13" t="s">
        <v>23</v>
      </c>
      <c r="E176" s="14" t="s">
        <v>252</v>
      </c>
      <c r="F176" s="15" t="s">
        <v>253</v>
      </c>
      <c r="G176" s="42">
        <v>398</v>
      </c>
      <c r="H176" s="43">
        <f t="shared" si="148"/>
        <v>50990.954094122768</v>
      </c>
      <c r="I176" s="43">
        <v>44413.952043290599</v>
      </c>
      <c r="J176" s="43">
        <v>6577.0020508321659</v>
      </c>
      <c r="K176" s="44">
        <f t="shared" si="149"/>
        <v>111.59284432987587</v>
      </c>
      <c r="L176" s="44">
        <f t="shared" si="150"/>
        <v>16.525130780985343</v>
      </c>
      <c r="M176" s="44">
        <f t="shared" si="151"/>
        <v>128.11797511086124</v>
      </c>
      <c r="N176" s="44">
        <v>386.05032848781713</v>
      </c>
      <c r="O176" s="43">
        <v>1064609.1249304824</v>
      </c>
      <c r="P176" s="43">
        <v>3177</v>
      </c>
      <c r="Q176" s="44">
        <f t="shared" si="152"/>
        <v>335.09887470270138</v>
      </c>
      <c r="R176" s="45">
        <v>2</v>
      </c>
      <c r="S176" s="46">
        <v>12</v>
      </c>
      <c r="T176" s="47">
        <f t="shared" si="153"/>
        <v>0.86801862341447622</v>
      </c>
      <c r="U176" s="44">
        <f t="shared" si="154"/>
        <v>335.09887470270138</v>
      </c>
      <c r="V176" s="43">
        <f t="shared" si="155"/>
        <v>133369.35213167514</v>
      </c>
      <c r="W176" s="48">
        <f t="shared" si="156"/>
        <v>82378.398037552368</v>
      </c>
      <c r="X176" s="42">
        <v>242</v>
      </c>
      <c r="Y176" s="43">
        <f t="shared" si="157"/>
        <v>46529.326807952777</v>
      </c>
      <c r="Z176" s="43">
        <v>40491.311570715778</v>
      </c>
      <c r="AA176" s="43">
        <v>6038.015237237003</v>
      </c>
      <c r="AB176" s="44">
        <f t="shared" si="158"/>
        <v>167.31946930047843</v>
      </c>
      <c r="AC176" s="44">
        <f t="shared" si="159"/>
        <v>24.950476186929766</v>
      </c>
      <c r="AD176" s="44">
        <f t="shared" si="160"/>
        <v>192.26994548740817</v>
      </c>
      <c r="AE176" s="44">
        <v>396.30395858115406</v>
      </c>
      <c r="AF176" s="43">
        <v>953622.61869049002</v>
      </c>
      <c r="AG176" s="43">
        <v>2703</v>
      </c>
      <c r="AH176" s="44">
        <f t="shared" si="161"/>
        <v>352.80156074379948</v>
      </c>
      <c r="AI176" s="45">
        <v>3</v>
      </c>
      <c r="AJ176" s="46">
        <v>12</v>
      </c>
      <c r="AK176" s="47">
        <f t="shared" si="162"/>
        <v>0.89022971662180284</v>
      </c>
      <c r="AL176" s="44">
        <f t="shared" si="163"/>
        <v>352.80156074379948</v>
      </c>
      <c r="AM176" s="43">
        <f t="shared" si="164"/>
        <v>85377.977699999479</v>
      </c>
      <c r="AN176" s="48">
        <f t="shared" si="165"/>
        <v>42380.346427687313</v>
      </c>
      <c r="AO176" s="90">
        <f t="shared" si="166"/>
        <v>39998.051609865055</v>
      </c>
      <c r="AP176" s="97">
        <f t="shared" si="167"/>
        <v>156</v>
      </c>
      <c r="AQ176" s="165"/>
      <c r="AR176" s="164"/>
    </row>
    <row r="177" spans="1:44" s="3" customFormat="1" ht="12.75" hidden="1" customHeight="1" outlineLevel="2" x14ac:dyDescent="0.2">
      <c r="A177" s="10">
        <v>3070</v>
      </c>
      <c r="B177" s="11" t="s">
        <v>213</v>
      </c>
      <c r="C177" s="12">
        <v>77672</v>
      </c>
      <c r="D177" s="13" t="s">
        <v>23</v>
      </c>
      <c r="E177" s="14" t="s">
        <v>247</v>
      </c>
      <c r="F177" s="15" t="s">
        <v>219</v>
      </c>
      <c r="G177" s="42">
        <v>3784</v>
      </c>
      <c r="H177" s="43">
        <f t="shared" si="148"/>
        <v>199864.28049073613</v>
      </c>
      <c r="I177" s="43">
        <v>171813.8308245829</v>
      </c>
      <c r="J177" s="43">
        <v>28050.449666153225</v>
      </c>
      <c r="K177" s="44">
        <f t="shared" si="149"/>
        <v>45.405346412416201</v>
      </c>
      <c r="L177" s="44">
        <f t="shared" si="150"/>
        <v>7.4129095312244253</v>
      </c>
      <c r="M177" s="44">
        <f t="shared" si="151"/>
        <v>52.818255943640622</v>
      </c>
      <c r="N177" s="44">
        <v>79.36468199875317</v>
      </c>
      <c r="O177" s="43">
        <v>5027868.6961428206</v>
      </c>
      <c r="P177" s="43">
        <v>65532</v>
      </c>
      <c r="Q177" s="44">
        <f t="shared" si="152"/>
        <v>76.723870721827822</v>
      </c>
      <c r="R177" s="45">
        <v>1</v>
      </c>
      <c r="S177" s="46">
        <v>12</v>
      </c>
      <c r="T177" s="47">
        <f t="shared" si="153"/>
        <v>0.96672561131200863</v>
      </c>
      <c r="U177" s="44">
        <f t="shared" si="154"/>
        <v>76.723870721827822</v>
      </c>
      <c r="V177" s="43">
        <f t="shared" si="155"/>
        <v>290323.12681139651</v>
      </c>
      <c r="W177" s="48">
        <f t="shared" si="156"/>
        <v>90458.846320660377</v>
      </c>
      <c r="X177" s="42">
        <v>3424</v>
      </c>
      <c r="Y177" s="43">
        <f t="shared" si="157"/>
        <v>176973.61932452506</v>
      </c>
      <c r="Z177" s="43">
        <v>152100.6419671418</v>
      </c>
      <c r="AA177" s="43">
        <v>24872.977357383261</v>
      </c>
      <c r="AB177" s="44">
        <f t="shared" si="158"/>
        <v>44.421916462366177</v>
      </c>
      <c r="AC177" s="44">
        <f t="shared" si="159"/>
        <v>7.2643041347497839</v>
      </c>
      <c r="AD177" s="44">
        <f t="shared" si="160"/>
        <v>51.686220597115963</v>
      </c>
      <c r="AE177" s="44">
        <v>77.758059442056876</v>
      </c>
      <c r="AF177" s="43">
        <v>4431701.6932618283</v>
      </c>
      <c r="AG177" s="43">
        <v>59671</v>
      </c>
      <c r="AH177" s="44">
        <f t="shared" si="161"/>
        <v>74.268936221310653</v>
      </c>
      <c r="AI177" s="45">
        <v>2</v>
      </c>
      <c r="AJ177" s="46">
        <v>12</v>
      </c>
      <c r="AK177" s="47">
        <f t="shared" si="162"/>
        <v>0.95512846840852272</v>
      </c>
      <c r="AL177" s="44">
        <f t="shared" si="163"/>
        <v>74.268936221310653</v>
      </c>
      <c r="AM177" s="43">
        <f t="shared" si="164"/>
        <v>254296.83762176769</v>
      </c>
      <c r="AN177" s="48">
        <f t="shared" si="165"/>
        <v>84352.601778810131</v>
      </c>
      <c r="AO177" s="90">
        <f t="shared" si="166"/>
        <v>6106.2445418502466</v>
      </c>
      <c r="AP177" s="97">
        <f t="shared" si="167"/>
        <v>360</v>
      </c>
      <c r="AQ177" s="165"/>
      <c r="AR177" s="164"/>
    </row>
    <row r="178" spans="1:44" s="3" customFormat="1" ht="12.75" hidden="1" customHeight="1" outlineLevel="2" x14ac:dyDescent="0.2">
      <c r="A178" s="10">
        <v>3070</v>
      </c>
      <c r="B178" s="11" t="s">
        <v>213</v>
      </c>
      <c r="C178" s="12">
        <v>78718</v>
      </c>
      <c r="D178" s="13" t="s">
        <v>23</v>
      </c>
      <c r="E178" s="14" t="s">
        <v>238</v>
      </c>
      <c r="F178" s="15" t="s">
        <v>239</v>
      </c>
      <c r="G178" s="42">
        <v>5976</v>
      </c>
      <c r="H178" s="43">
        <f t="shared" si="148"/>
        <v>455948.90740876266</v>
      </c>
      <c r="I178" s="43">
        <v>435486.96231538593</v>
      </c>
      <c r="J178" s="43">
        <v>20461.945093376715</v>
      </c>
      <c r="K178" s="44">
        <f t="shared" si="149"/>
        <v>72.872650989857078</v>
      </c>
      <c r="L178" s="44">
        <f t="shared" si="150"/>
        <v>3.4240202632825829</v>
      </c>
      <c r="M178" s="44">
        <f t="shared" si="151"/>
        <v>76.296671253139664</v>
      </c>
      <c r="N178" s="44">
        <v>91.943400135818791</v>
      </c>
      <c r="O178" s="43">
        <v>6785014.7421438992</v>
      </c>
      <c r="P178" s="43">
        <v>73868</v>
      </c>
      <c r="Q178" s="44">
        <f t="shared" si="152"/>
        <v>91.853234717927918</v>
      </c>
      <c r="R178" s="45">
        <v>2</v>
      </c>
      <c r="S178" s="46">
        <v>12</v>
      </c>
      <c r="T178" s="47">
        <f t="shared" si="153"/>
        <v>0.99901933779088348</v>
      </c>
      <c r="U178" s="44">
        <f t="shared" si="154"/>
        <v>91.853234717927918</v>
      </c>
      <c r="V178" s="43">
        <f t="shared" si="155"/>
        <v>548914.9306743372</v>
      </c>
      <c r="W178" s="48">
        <f t="shared" si="156"/>
        <v>92966.023265574535</v>
      </c>
      <c r="X178" s="42">
        <v>5481</v>
      </c>
      <c r="Y178" s="43">
        <f t="shared" si="157"/>
        <v>395721.62895256327</v>
      </c>
      <c r="Z178" s="43">
        <v>378523.82046645513</v>
      </c>
      <c r="AA178" s="43">
        <v>17197.808486108144</v>
      </c>
      <c r="AB178" s="44">
        <f t="shared" si="158"/>
        <v>69.061087477915549</v>
      </c>
      <c r="AC178" s="44">
        <f t="shared" si="159"/>
        <v>3.1377136446101339</v>
      </c>
      <c r="AD178" s="44">
        <f t="shared" si="160"/>
        <v>72.19880112252568</v>
      </c>
      <c r="AE178" s="44">
        <v>90.006323194076771</v>
      </c>
      <c r="AF178" s="43">
        <v>5791582.248018695</v>
      </c>
      <c r="AG178" s="43">
        <v>66693</v>
      </c>
      <c r="AH178" s="44">
        <f t="shared" si="161"/>
        <v>86.839432144583313</v>
      </c>
      <c r="AI178" s="45">
        <v>3</v>
      </c>
      <c r="AJ178" s="46">
        <v>12</v>
      </c>
      <c r="AK178" s="47">
        <f t="shared" si="162"/>
        <v>0.96481479370438428</v>
      </c>
      <c r="AL178" s="44">
        <f t="shared" si="163"/>
        <v>86.839432144583313</v>
      </c>
      <c r="AM178" s="43">
        <f t="shared" si="164"/>
        <v>475966.92758446111</v>
      </c>
      <c r="AN178" s="48">
        <f t="shared" si="165"/>
        <v>87540.325780252184</v>
      </c>
      <c r="AO178" s="90">
        <f t="shared" si="166"/>
        <v>5425.697485322351</v>
      </c>
      <c r="AP178" s="97">
        <f t="shared" si="167"/>
        <v>495</v>
      </c>
      <c r="AQ178" s="165"/>
      <c r="AR178" s="164"/>
    </row>
    <row r="179" spans="1:44" s="3" customFormat="1" ht="12.75" hidden="1" customHeight="1" outlineLevel="2" x14ac:dyDescent="0.2">
      <c r="A179" s="10">
        <v>3070</v>
      </c>
      <c r="B179" s="11" t="s">
        <v>213</v>
      </c>
      <c r="C179" s="12">
        <v>80923</v>
      </c>
      <c r="D179" s="13" t="s">
        <v>23</v>
      </c>
      <c r="E179" s="14" t="s">
        <v>250</v>
      </c>
      <c r="F179" s="15" t="s">
        <v>251</v>
      </c>
      <c r="G179" s="42">
        <v>5160</v>
      </c>
      <c r="H179" s="43">
        <f t="shared" si="148"/>
        <v>432272.3494036289</v>
      </c>
      <c r="I179" s="43">
        <v>378060.36968068231</v>
      </c>
      <c r="J179" s="43">
        <v>54211.979722946598</v>
      </c>
      <c r="K179" s="44">
        <f t="shared" si="149"/>
        <v>73.267513504008207</v>
      </c>
      <c r="L179" s="44">
        <f t="shared" si="150"/>
        <v>10.506197620726084</v>
      </c>
      <c r="M179" s="44">
        <f t="shared" si="151"/>
        <v>83.773711124734291</v>
      </c>
      <c r="N179" s="44">
        <v>115.05834677984015</v>
      </c>
      <c r="O179" s="43">
        <v>4471467.9498745529</v>
      </c>
      <c r="P179" s="43">
        <v>42641</v>
      </c>
      <c r="Q179" s="44">
        <f t="shared" si="152"/>
        <v>104.86311179087153</v>
      </c>
      <c r="R179" s="45">
        <v>3</v>
      </c>
      <c r="S179" s="46">
        <v>12</v>
      </c>
      <c r="T179" s="47">
        <f t="shared" si="153"/>
        <v>0.91139073979155272</v>
      </c>
      <c r="U179" s="44">
        <f t="shared" si="154"/>
        <v>104.86311179087153</v>
      </c>
      <c r="V179" s="43">
        <f t="shared" si="155"/>
        <v>541093.65684089705</v>
      </c>
      <c r="W179" s="48">
        <f t="shared" si="156"/>
        <v>108821.30743726814</v>
      </c>
      <c r="X179" s="42">
        <v>4715</v>
      </c>
      <c r="Y179" s="43">
        <f t="shared" si="157"/>
        <v>394650.79443096265</v>
      </c>
      <c r="Z179" s="43">
        <v>344984.25502326892</v>
      </c>
      <c r="AA179" s="43">
        <v>49666.539407693737</v>
      </c>
      <c r="AB179" s="44">
        <f t="shared" si="158"/>
        <v>73.167392369728304</v>
      </c>
      <c r="AC179" s="44">
        <f t="shared" si="159"/>
        <v>10.533730521249998</v>
      </c>
      <c r="AD179" s="44">
        <f t="shared" si="160"/>
        <v>83.701122890978297</v>
      </c>
      <c r="AE179" s="44">
        <v>113.08514694374992</v>
      </c>
      <c r="AF179" s="43">
        <v>3919234.1267235363</v>
      </c>
      <c r="AG179" s="43">
        <v>39041</v>
      </c>
      <c r="AH179" s="44">
        <f t="shared" si="161"/>
        <v>100.3876470050341</v>
      </c>
      <c r="AI179" s="45">
        <v>3</v>
      </c>
      <c r="AJ179" s="46">
        <v>12</v>
      </c>
      <c r="AK179" s="47">
        <f t="shared" si="162"/>
        <v>0.88771735031629107</v>
      </c>
      <c r="AL179" s="44">
        <f t="shared" si="163"/>
        <v>100.3876470050341</v>
      </c>
      <c r="AM179" s="43">
        <f t="shared" si="164"/>
        <v>473327.75562873576</v>
      </c>
      <c r="AN179" s="48">
        <f t="shared" si="165"/>
        <v>85829.412215752483</v>
      </c>
      <c r="AO179" s="90">
        <f t="shared" si="166"/>
        <v>22991.895221515661</v>
      </c>
      <c r="AP179" s="97">
        <f t="shared" si="167"/>
        <v>445</v>
      </c>
      <c r="AQ179" s="165"/>
      <c r="AR179" s="164"/>
    </row>
    <row r="180" spans="1:44" s="3" customFormat="1" ht="12.75" hidden="1" customHeight="1" outlineLevel="2" x14ac:dyDescent="0.2">
      <c r="A180" s="10">
        <v>3070</v>
      </c>
      <c r="B180" s="11" t="s">
        <v>213</v>
      </c>
      <c r="C180" s="12">
        <v>79369</v>
      </c>
      <c r="D180" s="13" t="s">
        <v>23</v>
      </c>
      <c r="E180" s="14" t="s">
        <v>242</v>
      </c>
      <c r="F180" s="15" t="s">
        <v>237</v>
      </c>
      <c r="G180" s="42">
        <v>3350</v>
      </c>
      <c r="H180" s="43">
        <f t="shared" si="148"/>
        <v>607068.17244583415</v>
      </c>
      <c r="I180" s="43">
        <v>545393.11304519966</v>
      </c>
      <c r="J180" s="43">
        <v>61675.059400634549</v>
      </c>
      <c r="K180" s="44">
        <f t="shared" si="149"/>
        <v>162.80391434185066</v>
      </c>
      <c r="L180" s="44">
        <f t="shared" si="150"/>
        <v>18.410465492726733</v>
      </c>
      <c r="M180" s="44">
        <f t="shared" si="151"/>
        <v>181.21437983457736</v>
      </c>
      <c r="N180" s="44">
        <v>213.74061069050418</v>
      </c>
      <c r="O180" s="43">
        <v>8724913.7728827167</v>
      </c>
      <c r="P180" s="43">
        <v>40075</v>
      </c>
      <c r="Q180" s="44">
        <f t="shared" si="152"/>
        <v>217.714629391958</v>
      </c>
      <c r="R180" s="45">
        <v>3</v>
      </c>
      <c r="S180" s="46">
        <v>12</v>
      </c>
      <c r="T180" s="47">
        <f t="shared" si="153"/>
        <v>1</v>
      </c>
      <c r="U180" s="44">
        <f t="shared" si="154"/>
        <v>213.74061069050418</v>
      </c>
      <c r="V180" s="43">
        <f t="shared" si="155"/>
        <v>716031.045813189</v>
      </c>
      <c r="W180" s="48">
        <f t="shared" si="156"/>
        <v>108962.87336735486</v>
      </c>
      <c r="X180" s="42">
        <v>3062</v>
      </c>
      <c r="Y180" s="43">
        <f t="shared" si="157"/>
        <v>546673.46154700255</v>
      </c>
      <c r="Z180" s="43">
        <v>490472.957270485</v>
      </c>
      <c r="AA180" s="43">
        <v>56200.504276517589</v>
      </c>
      <c r="AB180" s="44">
        <f t="shared" si="158"/>
        <v>160.18058695966198</v>
      </c>
      <c r="AC180" s="44">
        <f t="shared" si="159"/>
        <v>18.354181670972434</v>
      </c>
      <c r="AD180" s="44">
        <f t="shared" si="160"/>
        <v>178.5347686306344</v>
      </c>
      <c r="AE180" s="44">
        <v>204.1635219761007</v>
      </c>
      <c r="AF180" s="43">
        <v>7297371.7107769689</v>
      </c>
      <c r="AG180" s="43">
        <v>35743</v>
      </c>
      <c r="AH180" s="44">
        <f t="shared" si="161"/>
        <v>204.16226144355451</v>
      </c>
      <c r="AI180" s="45">
        <v>5</v>
      </c>
      <c r="AJ180" s="46">
        <v>12</v>
      </c>
      <c r="AK180" s="47">
        <f t="shared" si="162"/>
        <v>0.99999382586794161</v>
      </c>
      <c r="AL180" s="44">
        <f t="shared" si="163"/>
        <v>204.16226144355451</v>
      </c>
      <c r="AM180" s="43">
        <f t="shared" si="164"/>
        <v>625144.84454016387</v>
      </c>
      <c r="AN180" s="48">
        <f t="shared" si="165"/>
        <v>85605.145083448719</v>
      </c>
      <c r="AO180" s="90">
        <f t="shared" si="166"/>
        <v>23357.728283906137</v>
      </c>
      <c r="AP180" s="97">
        <f t="shared" si="167"/>
        <v>288</v>
      </c>
      <c r="AQ180" s="165"/>
      <c r="AR180" s="164"/>
    </row>
    <row r="181" spans="1:44" s="3" customFormat="1" ht="17.25" customHeight="1" outlineLevel="1" collapsed="1" x14ac:dyDescent="0.2">
      <c r="A181" s="49"/>
      <c r="B181" s="50" t="s">
        <v>259</v>
      </c>
      <c r="C181" s="51"/>
      <c r="D181" s="52"/>
      <c r="E181" s="53"/>
      <c r="F181" s="52"/>
      <c r="G181" s="54"/>
      <c r="H181" s="55"/>
      <c r="I181" s="55"/>
      <c r="J181" s="55"/>
      <c r="K181" s="56"/>
      <c r="L181" s="56"/>
      <c r="M181" s="56"/>
      <c r="N181" s="56"/>
      <c r="O181" s="55"/>
      <c r="P181" s="55"/>
      <c r="Q181" s="56"/>
      <c r="R181" s="57"/>
      <c r="S181" s="58"/>
      <c r="T181" s="59"/>
      <c r="U181" s="44"/>
      <c r="V181" s="44"/>
      <c r="W181" s="60">
        <f>SUBTOTAL(9,W153:W180)</f>
        <v>-2268728.5245929947</v>
      </c>
      <c r="X181" s="54"/>
      <c r="Y181" s="55"/>
      <c r="Z181" s="55"/>
      <c r="AA181" s="55"/>
      <c r="AB181" s="56"/>
      <c r="AC181" s="56"/>
      <c r="AD181" s="56"/>
      <c r="AE181" s="56"/>
      <c r="AF181" s="55"/>
      <c r="AG181" s="55"/>
      <c r="AH181" s="56"/>
      <c r="AI181" s="57"/>
      <c r="AJ181" s="58"/>
      <c r="AK181" s="59"/>
      <c r="AL181" s="44"/>
      <c r="AM181" s="44"/>
      <c r="AN181" s="60">
        <f>SUBTOTAL(9,AN153:AN180)</f>
        <v>-2741224.257323544</v>
      </c>
      <c r="AO181" s="91">
        <f>SUBTOTAL(9,AO153:AO180)</f>
        <v>472495.73273055046</v>
      </c>
      <c r="AP181" s="98">
        <v>9.9999999999999995E-8</v>
      </c>
      <c r="AQ181" s="165"/>
      <c r="AR181" s="164"/>
    </row>
    <row r="182" spans="1:44" s="3" customFormat="1" ht="12.75" hidden="1" customHeight="1" outlineLevel="2" x14ac:dyDescent="0.2">
      <c r="A182" s="10">
        <v>4041</v>
      </c>
      <c r="B182" s="11" t="s">
        <v>260</v>
      </c>
      <c r="C182" s="12">
        <v>78101</v>
      </c>
      <c r="D182" s="13" t="s">
        <v>23</v>
      </c>
      <c r="E182" s="14" t="s">
        <v>282</v>
      </c>
      <c r="F182" s="15" t="s">
        <v>264</v>
      </c>
      <c r="G182" s="42">
        <v>32206</v>
      </c>
      <c r="H182" s="43">
        <f t="shared" ref="H182:H209" si="168">I182+J182</f>
        <v>1851985.4826036866</v>
      </c>
      <c r="I182" s="43">
        <v>1735636.8718811707</v>
      </c>
      <c r="J182" s="43">
        <v>116348.61072251586</v>
      </c>
      <c r="K182" s="44">
        <f t="shared" ref="K182:K209" si="169">I182/G182</f>
        <v>53.891724271290151</v>
      </c>
      <c r="L182" s="44">
        <f t="shared" ref="L182:L209" si="170">J182/G182</f>
        <v>3.6126377296937173</v>
      </c>
      <c r="M182" s="44">
        <f t="shared" ref="M182:M209" si="171">H182/G182</f>
        <v>57.504362000983875</v>
      </c>
      <c r="N182" s="44">
        <v>49.73381377969622</v>
      </c>
      <c r="O182" s="43">
        <v>18552725.414343119</v>
      </c>
      <c r="P182" s="43">
        <v>368602</v>
      </c>
      <c r="Q182" s="44">
        <f t="shared" ref="Q182:Q209" si="172">O182/P182</f>
        <v>50.332677018418565</v>
      </c>
      <c r="R182" s="45">
        <v>11</v>
      </c>
      <c r="S182" s="46">
        <v>12</v>
      </c>
      <c r="T182" s="47">
        <f t="shared" ref="T182:T209" si="173">IF(N182=0,1,MIN(Q182/N182,1))</f>
        <v>1</v>
      </c>
      <c r="U182" s="44">
        <f t="shared" ref="U182:U209" si="174">T182*N182</f>
        <v>49.73381377969622</v>
      </c>
      <c r="V182" s="43">
        <f t="shared" ref="V182:V209" si="175">IF(U182&lt;0,0,G182*U182)</f>
        <v>1601727.2065888965</v>
      </c>
      <c r="W182" s="48">
        <f t="shared" ref="W182:W209" si="176">IF(G182=0,-H182*12/12,(V182-H182)*12/12)</f>
        <v>-250258.27601479017</v>
      </c>
      <c r="X182" s="42">
        <v>29552</v>
      </c>
      <c r="Y182" s="43">
        <f t="shared" ref="Y182:Y209" si="177">Z182+AA182</f>
        <v>1693056.8389700106</v>
      </c>
      <c r="Z182" s="43">
        <v>1587030.2549877211</v>
      </c>
      <c r="AA182" s="43">
        <v>106026.58398228945</v>
      </c>
      <c r="AB182" s="44">
        <f t="shared" ref="AB182:AB209" si="178">Z182/X182</f>
        <v>53.702972894820014</v>
      </c>
      <c r="AC182" s="44">
        <f t="shared" ref="AC182:AC209" si="179">AA182/X182</f>
        <v>3.5877972381662646</v>
      </c>
      <c r="AD182" s="44">
        <f t="shared" ref="AD182:AD209" si="180">Y182/X182</f>
        <v>57.290770132986282</v>
      </c>
      <c r="AE182" s="44">
        <v>48.775562306253548</v>
      </c>
      <c r="AF182" s="43">
        <v>16493555.240652876</v>
      </c>
      <c r="AG182" s="43">
        <v>338535</v>
      </c>
      <c r="AH182" s="44">
        <f t="shared" ref="AH182:AH209" si="181">AF182/AG182</f>
        <v>48.720384127646703</v>
      </c>
      <c r="AI182" s="45">
        <v>11</v>
      </c>
      <c r="AJ182" s="46">
        <v>12</v>
      </c>
      <c r="AK182" s="47">
        <f t="shared" ref="AK182:AK209" si="182">IF(AE182=0,1,MIN(AH182/AE182,1))</f>
        <v>0.99886873311146285</v>
      </c>
      <c r="AL182" s="44">
        <f t="shared" ref="AL182:AL209" si="183">AK182*AE182</f>
        <v>48.720384127646703</v>
      </c>
      <c r="AM182" s="43">
        <f t="shared" ref="AM182:AM209" si="184">IF(AL182&lt;0,0,X182*AL182)</f>
        <v>1439784.7917402154</v>
      </c>
      <c r="AN182" s="48">
        <f t="shared" ref="AN182:AN209" si="185">IF(X182=0,-Y182*12/11,(AM182-Y182)*12/11)</f>
        <v>-276296.77879614028</v>
      </c>
      <c r="AO182" s="90">
        <f t="shared" ref="AO182:AO209" si="186">W182-AN182</f>
        <v>26038.502781350107</v>
      </c>
      <c r="AP182" s="97">
        <f t="shared" ref="AP182:AP209" si="187">G182-X182</f>
        <v>2654</v>
      </c>
      <c r="AQ182" s="165"/>
      <c r="AR182" s="164"/>
    </row>
    <row r="183" spans="1:44" s="3" customFormat="1" ht="12.75" hidden="1" customHeight="1" outlineLevel="2" x14ac:dyDescent="0.2">
      <c r="A183" s="10">
        <v>4041</v>
      </c>
      <c r="B183" s="11" t="s">
        <v>260</v>
      </c>
      <c r="C183" s="12">
        <v>78100</v>
      </c>
      <c r="D183" s="13" t="s">
        <v>23</v>
      </c>
      <c r="E183" s="14" t="s">
        <v>263</v>
      </c>
      <c r="F183" s="15" t="s">
        <v>264</v>
      </c>
      <c r="G183" s="42">
        <v>19261</v>
      </c>
      <c r="H183" s="43">
        <f t="shared" si="168"/>
        <v>1507970.3857994128</v>
      </c>
      <c r="I183" s="43">
        <v>1433835.4943361881</v>
      </c>
      <c r="J183" s="43">
        <v>74134.891463224863</v>
      </c>
      <c r="K183" s="44">
        <f t="shared" si="169"/>
        <v>74.442422217755464</v>
      </c>
      <c r="L183" s="44">
        <f t="shared" si="170"/>
        <v>3.848963785017645</v>
      </c>
      <c r="M183" s="44">
        <f t="shared" si="171"/>
        <v>78.291386002773109</v>
      </c>
      <c r="N183" s="44">
        <v>68.654067857117255</v>
      </c>
      <c r="O183" s="43">
        <v>15602879.647722458</v>
      </c>
      <c r="P183" s="43">
        <v>221448</v>
      </c>
      <c r="Q183" s="44">
        <f t="shared" si="172"/>
        <v>70.458435604396783</v>
      </c>
      <c r="R183" s="45">
        <v>11</v>
      </c>
      <c r="S183" s="46">
        <v>12</v>
      </c>
      <c r="T183" s="47">
        <f t="shared" si="173"/>
        <v>1</v>
      </c>
      <c r="U183" s="44">
        <f t="shared" si="174"/>
        <v>68.654067857117255</v>
      </c>
      <c r="V183" s="43">
        <f t="shared" si="175"/>
        <v>1322346.0009959354</v>
      </c>
      <c r="W183" s="48">
        <f t="shared" si="176"/>
        <v>-185624.38480347744</v>
      </c>
      <c r="X183" s="42">
        <v>17276</v>
      </c>
      <c r="Y183" s="43">
        <f t="shared" si="177"/>
        <v>1362152.2699879708</v>
      </c>
      <c r="Z183" s="43">
        <v>1294784.2576258185</v>
      </c>
      <c r="AA183" s="43">
        <v>67368.012362152367</v>
      </c>
      <c r="AB183" s="44">
        <f t="shared" si="178"/>
        <v>74.946993379591248</v>
      </c>
      <c r="AC183" s="44">
        <f t="shared" si="179"/>
        <v>3.8995144919050917</v>
      </c>
      <c r="AD183" s="44">
        <f t="shared" si="180"/>
        <v>78.846507871496343</v>
      </c>
      <c r="AE183" s="44">
        <v>67.216306641900871</v>
      </c>
      <c r="AF183" s="43">
        <v>13727408.818751438</v>
      </c>
      <c r="AG183" s="43">
        <v>202956</v>
      </c>
      <c r="AH183" s="44">
        <f t="shared" si="181"/>
        <v>67.637363855966015</v>
      </c>
      <c r="AI183" s="45">
        <v>11</v>
      </c>
      <c r="AJ183" s="46">
        <v>12</v>
      </c>
      <c r="AK183" s="47">
        <f t="shared" si="182"/>
        <v>1</v>
      </c>
      <c r="AL183" s="44">
        <f t="shared" si="183"/>
        <v>67.216306641900871</v>
      </c>
      <c r="AM183" s="43">
        <f t="shared" si="184"/>
        <v>1161228.9135454795</v>
      </c>
      <c r="AN183" s="48">
        <f t="shared" si="185"/>
        <v>-219189.11611908142</v>
      </c>
      <c r="AO183" s="90">
        <f t="shared" si="186"/>
        <v>33564.731315603975</v>
      </c>
      <c r="AP183" s="97">
        <f t="shared" si="187"/>
        <v>1985</v>
      </c>
      <c r="AQ183" s="165"/>
      <c r="AR183" s="164"/>
    </row>
    <row r="184" spans="1:44" s="3" customFormat="1" ht="12.75" hidden="1" customHeight="1" outlineLevel="2" x14ac:dyDescent="0.2">
      <c r="A184" s="10">
        <v>4041</v>
      </c>
      <c r="B184" s="11" t="s">
        <v>260</v>
      </c>
      <c r="C184" s="12">
        <v>79101</v>
      </c>
      <c r="D184" s="13" t="s">
        <v>23</v>
      </c>
      <c r="E184" s="14" t="s">
        <v>261</v>
      </c>
      <c r="F184" s="15" t="s">
        <v>262</v>
      </c>
      <c r="G184" s="42">
        <v>35395</v>
      </c>
      <c r="H184" s="43">
        <f t="shared" si="168"/>
        <v>1202798.0838924712</v>
      </c>
      <c r="I184" s="43">
        <v>1078047.6399987319</v>
      </c>
      <c r="J184" s="43">
        <v>124750.4438937393</v>
      </c>
      <c r="K184" s="44">
        <f t="shared" si="169"/>
        <v>30.457625088253479</v>
      </c>
      <c r="L184" s="44">
        <f t="shared" si="170"/>
        <v>3.5245216525989349</v>
      </c>
      <c r="M184" s="44">
        <f t="shared" si="171"/>
        <v>33.982146740852414</v>
      </c>
      <c r="N184" s="44">
        <v>30.695671898763095</v>
      </c>
      <c r="O184" s="43">
        <v>14466766.20644032</v>
      </c>
      <c r="P184" s="43">
        <v>485707</v>
      </c>
      <c r="Q184" s="44">
        <f t="shared" si="172"/>
        <v>29.78496543479983</v>
      </c>
      <c r="R184" s="45">
        <v>10</v>
      </c>
      <c r="S184" s="46">
        <v>12</v>
      </c>
      <c r="T184" s="47">
        <f t="shared" si="173"/>
        <v>0.97033111159883223</v>
      </c>
      <c r="U184" s="44">
        <f t="shared" si="174"/>
        <v>29.78496543479983</v>
      </c>
      <c r="V184" s="43">
        <f t="shared" si="175"/>
        <v>1054238.8515647401</v>
      </c>
      <c r="W184" s="48">
        <f t="shared" si="176"/>
        <v>-148559.23232773109</v>
      </c>
      <c r="X184" s="42">
        <v>32275</v>
      </c>
      <c r="Y184" s="43">
        <f t="shared" si="177"/>
        <v>1076313.2666038447</v>
      </c>
      <c r="Z184" s="43">
        <v>962470.02172886918</v>
      </c>
      <c r="AA184" s="43">
        <v>113843.24487497541</v>
      </c>
      <c r="AB184" s="44">
        <f t="shared" si="178"/>
        <v>29.820914693380921</v>
      </c>
      <c r="AC184" s="44">
        <f t="shared" si="179"/>
        <v>3.5272887645228632</v>
      </c>
      <c r="AD184" s="44">
        <f t="shared" si="180"/>
        <v>33.348203457903786</v>
      </c>
      <c r="AE184" s="44">
        <v>30.044074960679417</v>
      </c>
      <c r="AF184" s="43">
        <v>13016088.691020319</v>
      </c>
      <c r="AG184" s="43">
        <v>444900</v>
      </c>
      <c r="AH184" s="44">
        <f t="shared" si="181"/>
        <v>29.256211937559719</v>
      </c>
      <c r="AI184" s="45">
        <v>9</v>
      </c>
      <c r="AJ184" s="46">
        <v>12</v>
      </c>
      <c r="AK184" s="47">
        <f t="shared" si="182"/>
        <v>0.9737764259957804</v>
      </c>
      <c r="AL184" s="44">
        <f t="shared" si="183"/>
        <v>29.256211937559719</v>
      </c>
      <c r="AM184" s="43">
        <f t="shared" si="184"/>
        <v>944244.24028473999</v>
      </c>
      <c r="AN184" s="48">
        <f t="shared" si="185"/>
        <v>-144075.30143902331</v>
      </c>
      <c r="AO184" s="90">
        <f t="shared" si="186"/>
        <v>-4483.9308887077786</v>
      </c>
      <c r="AP184" s="97">
        <f t="shared" si="187"/>
        <v>3120</v>
      </c>
      <c r="AQ184" s="165"/>
      <c r="AR184" s="164"/>
    </row>
    <row r="185" spans="1:44" s="3" customFormat="1" ht="12.75" hidden="1" customHeight="1" outlineLevel="2" x14ac:dyDescent="0.2">
      <c r="A185" s="10">
        <v>4041</v>
      </c>
      <c r="B185" s="11" t="s">
        <v>260</v>
      </c>
      <c r="C185" s="12">
        <v>78370</v>
      </c>
      <c r="D185" s="13" t="s">
        <v>23</v>
      </c>
      <c r="E185" s="14" t="s">
        <v>273</v>
      </c>
      <c r="F185" s="15" t="s">
        <v>274</v>
      </c>
      <c r="G185" s="42">
        <v>3777</v>
      </c>
      <c r="H185" s="43">
        <f t="shared" si="168"/>
        <v>177862.77356535121</v>
      </c>
      <c r="I185" s="43">
        <v>160333.66996827294</v>
      </c>
      <c r="J185" s="43">
        <v>17529.103597078265</v>
      </c>
      <c r="K185" s="44">
        <f t="shared" si="169"/>
        <v>42.450005286807766</v>
      </c>
      <c r="L185" s="44">
        <f t="shared" si="170"/>
        <v>4.6410123370607002</v>
      </c>
      <c r="M185" s="44">
        <f t="shared" si="171"/>
        <v>47.091017623868467</v>
      </c>
      <c r="N185" s="44">
        <v>9.229063017214882</v>
      </c>
      <c r="O185" s="43">
        <v>1129324.9843868727</v>
      </c>
      <c r="P185" s="43">
        <v>104972</v>
      </c>
      <c r="Q185" s="44">
        <f t="shared" si="172"/>
        <v>10.758344933762077</v>
      </c>
      <c r="R185" s="45">
        <v>12</v>
      </c>
      <c r="S185" s="46">
        <v>12</v>
      </c>
      <c r="T185" s="47">
        <f t="shared" si="173"/>
        <v>1</v>
      </c>
      <c r="U185" s="44">
        <f t="shared" si="174"/>
        <v>9.229063017214882</v>
      </c>
      <c r="V185" s="43">
        <f t="shared" si="175"/>
        <v>34858.171016020606</v>
      </c>
      <c r="W185" s="48">
        <f t="shared" si="176"/>
        <v>-143004.60254933059</v>
      </c>
      <c r="X185" s="42">
        <v>3425</v>
      </c>
      <c r="Y185" s="43">
        <f t="shared" si="177"/>
        <v>156238.53087352298</v>
      </c>
      <c r="Z185" s="43">
        <v>140107.50189891848</v>
      </c>
      <c r="AA185" s="43">
        <v>16131.028974604511</v>
      </c>
      <c r="AB185" s="44">
        <f t="shared" si="178"/>
        <v>40.907299824501742</v>
      </c>
      <c r="AC185" s="44">
        <f t="shared" si="179"/>
        <v>4.7097894816363537</v>
      </c>
      <c r="AD185" s="44">
        <f t="shared" si="180"/>
        <v>45.617089306138098</v>
      </c>
      <c r="AE185" s="44">
        <v>8.2184531609578411</v>
      </c>
      <c r="AF185" s="43">
        <v>1011595.478015131</v>
      </c>
      <c r="AG185" s="43">
        <v>96428</v>
      </c>
      <c r="AH185" s="44">
        <f t="shared" si="181"/>
        <v>10.490681939012848</v>
      </c>
      <c r="AI185" s="45">
        <v>12</v>
      </c>
      <c r="AJ185" s="46">
        <v>12</v>
      </c>
      <c r="AK185" s="47">
        <f t="shared" si="182"/>
        <v>1</v>
      </c>
      <c r="AL185" s="44">
        <f t="shared" si="183"/>
        <v>8.2184531609578411</v>
      </c>
      <c r="AM185" s="43">
        <f t="shared" si="184"/>
        <v>28148.202076280606</v>
      </c>
      <c r="AN185" s="48">
        <f t="shared" si="185"/>
        <v>-139734.90414244623</v>
      </c>
      <c r="AO185" s="90">
        <f t="shared" si="186"/>
        <v>-3269.6984068843594</v>
      </c>
      <c r="AP185" s="97">
        <f t="shared" si="187"/>
        <v>352</v>
      </c>
      <c r="AQ185" s="165"/>
      <c r="AR185" s="164"/>
    </row>
    <row r="186" spans="1:44" s="3" customFormat="1" ht="12.75" hidden="1" customHeight="1" outlineLevel="2" x14ac:dyDescent="0.2">
      <c r="A186" s="10">
        <v>4041</v>
      </c>
      <c r="B186" s="11" t="s">
        <v>260</v>
      </c>
      <c r="C186" s="12">
        <v>79100</v>
      </c>
      <c r="D186" s="13" t="s">
        <v>23</v>
      </c>
      <c r="E186" s="14" t="s">
        <v>269</v>
      </c>
      <c r="F186" s="15" t="s">
        <v>270</v>
      </c>
      <c r="G186" s="42">
        <v>6897</v>
      </c>
      <c r="H186" s="43">
        <f t="shared" si="168"/>
        <v>317829.23649027001</v>
      </c>
      <c r="I186" s="43">
        <v>284453.99869984505</v>
      </c>
      <c r="J186" s="43">
        <v>33375.237790424944</v>
      </c>
      <c r="K186" s="44">
        <f t="shared" si="169"/>
        <v>41.243149006792088</v>
      </c>
      <c r="L186" s="44">
        <f t="shared" si="170"/>
        <v>4.8390949384406179</v>
      </c>
      <c r="M186" s="44">
        <f t="shared" si="171"/>
        <v>46.082243945232712</v>
      </c>
      <c r="N186" s="44">
        <v>27.793370001515349</v>
      </c>
      <c r="O186" s="43">
        <v>3441886.6795886657</v>
      </c>
      <c r="P186" s="43">
        <v>117119</v>
      </c>
      <c r="Q186" s="44">
        <f t="shared" si="172"/>
        <v>29.387944565686745</v>
      </c>
      <c r="R186" s="45">
        <v>12</v>
      </c>
      <c r="S186" s="46">
        <v>12</v>
      </c>
      <c r="T186" s="47">
        <f t="shared" si="173"/>
        <v>1</v>
      </c>
      <c r="U186" s="44">
        <f t="shared" si="174"/>
        <v>27.793370001515349</v>
      </c>
      <c r="V186" s="43">
        <f t="shared" si="175"/>
        <v>191690.87290045136</v>
      </c>
      <c r="W186" s="48">
        <f t="shared" si="176"/>
        <v>-126138.36358981865</v>
      </c>
      <c r="X186" s="42">
        <v>5708</v>
      </c>
      <c r="Y186" s="43">
        <f t="shared" si="177"/>
        <v>274232.37031705986</v>
      </c>
      <c r="Z186" s="43">
        <v>244093.50106771791</v>
      </c>
      <c r="AA186" s="43">
        <v>30138.869249341977</v>
      </c>
      <c r="AB186" s="44">
        <f t="shared" si="178"/>
        <v>42.763402429523111</v>
      </c>
      <c r="AC186" s="44">
        <f t="shared" si="179"/>
        <v>5.2801102398987343</v>
      </c>
      <c r="AD186" s="44">
        <f t="shared" si="180"/>
        <v>48.043512669421837</v>
      </c>
      <c r="AE186" s="44">
        <v>27.056843798198685</v>
      </c>
      <c r="AF186" s="43">
        <v>2995263.5189022087</v>
      </c>
      <c r="AG186" s="43">
        <v>102002</v>
      </c>
      <c r="AH186" s="44">
        <f t="shared" si="181"/>
        <v>29.364752837220923</v>
      </c>
      <c r="AI186" s="45">
        <v>12</v>
      </c>
      <c r="AJ186" s="46">
        <v>12</v>
      </c>
      <c r="AK186" s="47">
        <f t="shared" si="182"/>
        <v>1</v>
      </c>
      <c r="AL186" s="44">
        <f t="shared" si="183"/>
        <v>27.056843798198685</v>
      </c>
      <c r="AM186" s="43">
        <f t="shared" si="184"/>
        <v>154440.4644001181</v>
      </c>
      <c r="AN186" s="48">
        <f t="shared" si="185"/>
        <v>-130682.07918211828</v>
      </c>
      <c r="AO186" s="90">
        <f t="shared" si="186"/>
        <v>4543.7155922996317</v>
      </c>
      <c r="AP186" s="97">
        <f t="shared" si="187"/>
        <v>1189</v>
      </c>
      <c r="AQ186" s="165"/>
      <c r="AR186" s="164"/>
    </row>
    <row r="187" spans="1:44" s="3" customFormat="1" ht="12.75" hidden="1" customHeight="1" outlineLevel="2" x14ac:dyDescent="0.2">
      <c r="A187" s="10">
        <v>4041</v>
      </c>
      <c r="B187" s="11" t="s">
        <v>260</v>
      </c>
      <c r="C187" s="12">
        <v>78369</v>
      </c>
      <c r="D187" s="13" t="s">
        <v>23</v>
      </c>
      <c r="E187" s="14" t="s">
        <v>271</v>
      </c>
      <c r="F187" s="15" t="s">
        <v>272</v>
      </c>
      <c r="G187" s="42">
        <v>12174</v>
      </c>
      <c r="H187" s="43">
        <f t="shared" si="168"/>
        <v>356923.93191227026</v>
      </c>
      <c r="I187" s="43">
        <v>332571.06308993191</v>
      </c>
      <c r="J187" s="43">
        <v>24352.868822338329</v>
      </c>
      <c r="K187" s="44">
        <f t="shared" si="169"/>
        <v>27.318142195657295</v>
      </c>
      <c r="L187" s="44">
        <f t="shared" si="170"/>
        <v>2.0003999361211049</v>
      </c>
      <c r="M187" s="44">
        <f t="shared" si="171"/>
        <v>29.318542131778401</v>
      </c>
      <c r="N187" s="44">
        <v>19.19715762952503</v>
      </c>
      <c r="O187" s="43">
        <v>3819170.0854257364</v>
      </c>
      <c r="P187" s="43">
        <v>193816</v>
      </c>
      <c r="Q187" s="44">
        <f t="shared" si="172"/>
        <v>19.705133143939285</v>
      </c>
      <c r="R187" s="45">
        <v>11</v>
      </c>
      <c r="S187" s="46">
        <v>12</v>
      </c>
      <c r="T187" s="47">
        <f t="shared" si="173"/>
        <v>1</v>
      </c>
      <c r="U187" s="44">
        <f t="shared" si="174"/>
        <v>19.19715762952503</v>
      </c>
      <c r="V187" s="43">
        <f t="shared" si="175"/>
        <v>233706.19698183771</v>
      </c>
      <c r="W187" s="48">
        <f t="shared" si="176"/>
        <v>-123217.73493043256</v>
      </c>
      <c r="X187" s="42">
        <v>11239</v>
      </c>
      <c r="Y187" s="43">
        <f t="shared" si="177"/>
        <v>282738.55308557104</v>
      </c>
      <c r="Z187" s="43">
        <v>260384.20014705535</v>
      </c>
      <c r="AA187" s="43">
        <v>22354.352938515658</v>
      </c>
      <c r="AB187" s="44">
        <f t="shared" si="178"/>
        <v>23.167915308039447</v>
      </c>
      <c r="AC187" s="44">
        <f t="shared" si="179"/>
        <v>1.9889983929634005</v>
      </c>
      <c r="AD187" s="44">
        <f t="shared" si="180"/>
        <v>25.15691370100285</v>
      </c>
      <c r="AE187" s="44">
        <v>14.044221680898781</v>
      </c>
      <c r="AF187" s="43">
        <v>2735836.3019102174</v>
      </c>
      <c r="AG187" s="43">
        <v>180388</v>
      </c>
      <c r="AH187" s="44">
        <f t="shared" si="181"/>
        <v>15.166398551512392</v>
      </c>
      <c r="AI187" s="45">
        <v>12</v>
      </c>
      <c r="AJ187" s="46">
        <v>12</v>
      </c>
      <c r="AK187" s="47">
        <f t="shared" si="182"/>
        <v>1</v>
      </c>
      <c r="AL187" s="44">
        <f t="shared" si="183"/>
        <v>14.044221680898781</v>
      </c>
      <c r="AM187" s="43">
        <f t="shared" si="184"/>
        <v>157843.00747162141</v>
      </c>
      <c r="AN187" s="48">
        <f t="shared" si="185"/>
        <v>-136249.68612430868</v>
      </c>
      <c r="AO187" s="90">
        <f t="shared" si="186"/>
        <v>13031.951193876113</v>
      </c>
      <c r="AP187" s="97">
        <f t="shared" si="187"/>
        <v>935</v>
      </c>
      <c r="AQ187" s="165"/>
      <c r="AR187" s="164"/>
    </row>
    <row r="188" spans="1:44" s="3" customFormat="1" ht="12.75" hidden="1" customHeight="1" outlineLevel="2" x14ac:dyDescent="0.2">
      <c r="A188" s="10">
        <v>4041</v>
      </c>
      <c r="B188" s="11" t="s">
        <v>260</v>
      </c>
      <c r="C188" s="12">
        <v>76924</v>
      </c>
      <c r="D188" s="13" t="s">
        <v>23</v>
      </c>
      <c r="E188" s="14" t="s">
        <v>277</v>
      </c>
      <c r="F188" s="15" t="s">
        <v>278</v>
      </c>
      <c r="G188" s="42">
        <v>886</v>
      </c>
      <c r="H188" s="43">
        <f t="shared" si="168"/>
        <v>119396.14430860692</v>
      </c>
      <c r="I188" s="43">
        <v>110043.16487630841</v>
      </c>
      <c r="J188" s="43">
        <v>9352.9794322985108</v>
      </c>
      <c r="K188" s="44">
        <f t="shared" si="169"/>
        <v>124.20221769335035</v>
      </c>
      <c r="L188" s="44">
        <f t="shared" si="170"/>
        <v>10.556410194467846</v>
      </c>
      <c r="M188" s="44">
        <f t="shared" si="171"/>
        <v>134.75862788781819</v>
      </c>
      <c r="N188" s="44">
        <v>77.062356753797246</v>
      </c>
      <c r="O188" s="43">
        <v>2425747.2080449136</v>
      </c>
      <c r="P188" s="43">
        <v>30958</v>
      </c>
      <c r="Q188" s="44">
        <f t="shared" si="172"/>
        <v>78.356069773399881</v>
      </c>
      <c r="R188" s="45">
        <v>12</v>
      </c>
      <c r="S188" s="46">
        <v>12</v>
      </c>
      <c r="T188" s="47">
        <f t="shared" si="173"/>
        <v>1</v>
      </c>
      <c r="U188" s="44">
        <f t="shared" si="174"/>
        <v>77.062356753797246</v>
      </c>
      <c r="V188" s="43">
        <f t="shared" si="175"/>
        <v>68277.248083864353</v>
      </c>
      <c r="W188" s="48">
        <f t="shared" si="176"/>
        <v>-51118.896224742559</v>
      </c>
      <c r="X188" s="42">
        <v>911</v>
      </c>
      <c r="Y188" s="43">
        <f t="shared" si="177"/>
        <v>107389.37956513127</v>
      </c>
      <c r="Z188" s="43">
        <v>98907.664656383029</v>
      </c>
      <c r="AA188" s="43">
        <v>8481.7149087482376</v>
      </c>
      <c r="AB188" s="44">
        <f t="shared" si="178"/>
        <v>108.57043321227556</v>
      </c>
      <c r="AC188" s="44">
        <f t="shared" si="179"/>
        <v>9.310334696759865</v>
      </c>
      <c r="AD188" s="44">
        <f t="shared" si="180"/>
        <v>117.88076790903543</v>
      </c>
      <c r="AE188" s="44">
        <v>71.806428892417443</v>
      </c>
      <c r="AF188" s="43">
        <v>2224485.8615483209</v>
      </c>
      <c r="AG188" s="43">
        <v>28739</v>
      </c>
      <c r="AH188" s="44">
        <f t="shared" si="181"/>
        <v>77.403036346021807</v>
      </c>
      <c r="AI188" s="45">
        <v>12</v>
      </c>
      <c r="AJ188" s="46">
        <v>12</v>
      </c>
      <c r="AK188" s="47">
        <f t="shared" si="182"/>
        <v>1</v>
      </c>
      <c r="AL188" s="44">
        <f t="shared" si="183"/>
        <v>71.806428892417443</v>
      </c>
      <c r="AM188" s="43">
        <f t="shared" si="184"/>
        <v>65415.656720992294</v>
      </c>
      <c r="AN188" s="48">
        <f t="shared" si="185"/>
        <v>-45789.515829969787</v>
      </c>
      <c r="AO188" s="90">
        <f t="shared" si="186"/>
        <v>-5329.380394772772</v>
      </c>
      <c r="AP188" s="97">
        <f t="shared" si="187"/>
        <v>-25</v>
      </c>
      <c r="AQ188" s="165"/>
      <c r="AR188" s="164"/>
    </row>
    <row r="189" spans="1:44" s="3" customFormat="1" ht="12.75" hidden="1" customHeight="1" outlineLevel="2" x14ac:dyDescent="0.2">
      <c r="A189" s="10">
        <v>4041</v>
      </c>
      <c r="B189" s="11" t="s">
        <v>260</v>
      </c>
      <c r="C189" s="12">
        <v>79998</v>
      </c>
      <c r="D189" s="13" t="s">
        <v>23</v>
      </c>
      <c r="E189" s="14" t="s">
        <v>265</v>
      </c>
      <c r="F189" s="15" t="s">
        <v>266</v>
      </c>
      <c r="G189" s="42">
        <v>5850</v>
      </c>
      <c r="H189" s="43">
        <f t="shared" si="168"/>
        <v>82118.836766247914</v>
      </c>
      <c r="I189" s="43">
        <v>73584.779502370642</v>
      </c>
      <c r="J189" s="43">
        <v>8534.0572638772665</v>
      </c>
      <c r="K189" s="44">
        <f t="shared" si="169"/>
        <v>12.578594786730024</v>
      </c>
      <c r="L189" s="44">
        <f t="shared" si="170"/>
        <v>1.4588132075003875</v>
      </c>
      <c r="M189" s="44">
        <f t="shared" si="171"/>
        <v>14.037407994230414</v>
      </c>
      <c r="N189" s="44">
        <v>8.5298806846672424</v>
      </c>
      <c r="O189" s="43">
        <v>983646.35406635213</v>
      </c>
      <c r="P189" s="43">
        <v>107189</v>
      </c>
      <c r="Q189" s="44">
        <f t="shared" si="172"/>
        <v>9.1767471854980656</v>
      </c>
      <c r="R189" s="45">
        <v>10</v>
      </c>
      <c r="S189" s="46">
        <v>12</v>
      </c>
      <c r="T189" s="47">
        <f t="shared" si="173"/>
        <v>1</v>
      </c>
      <c r="U189" s="44">
        <f t="shared" si="174"/>
        <v>8.5298806846672424</v>
      </c>
      <c r="V189" s="43">
        <f t="shared" si="175"/>
        <v>49899.802005303369</v>
      </c>
      <c r="W189" s="48">
        <f t="shared" si="176"/>
        <v>-32219.034760944545</v>
      </c>
      <c r="X189" s="42">
        <v>5263</v>
      </c>
      <c r="Y189" s="43">
        <f t="shared" si="177"/>
        <v>72210.973210955781</v>
      </c>
      <c r="Z189" s="43">
        <v>64245.310930824213</v>
      </c>
      <c r="AA189" s="43">
        <v>7965.6622801315734</v>
      </c>
      <c r="AB189" s="44">
        <f t="shared" si="178"/>
        <v>12.206975286115183</v>
      </c>
      <c r="AC189" s="44">
        <f t="shared" si="179"/>
        <v>1.5135212388621648</v>
      </c>
      <c r="AD189" s="44">
        <f t="shared" si="180"/>
        <v>13.720496524977348</v>
      </c>
      <c r="AE189" s="44">
        <v>8.1597478795855753</v>
      </c>
      <c r="AF189" s="43">
        <v>785310.83506096457</v>
      </c>
      <c r="AG189" s="43">
        <v>95363</v>
      </c>
      <c r="AH189" s="44">
        <f t="shared" si="181"/>
        <v>8.2349636133612041</v>
      </c>
      <c r="AI189" s="45">
        <v>11</v>
      </c>
      <c r="AJ189" s="46">
        <v>12</v>
      </c>
      <c r="AK189" s="47">
        <f t="shared" si="182"/>
        <v>1</v>
      </c>
      <c r="AL189" s="44">
        <f t="shared" si="183"/>
        <v>8.1597478795855753</v>
      </c>
      <c r="AM189" s="43">
        <f t="shared" si="184"/>
        <v>42944.753090258884</v>
      </c>
      <c r="AN189" s="48">
        <f t="shared" si="185"/>
        <v>-31926.785586214795</v>
      </c>
      <c r="AO189" s="90">
        <f t="shared" si="186"/>
        <v>-292.24917472974994</v>
      </c>
      <c r="AP189" s="97">
        <f t="shared" si="187"/>
        <v>587</v>
      </c>
      <c r="AQ189" s="165"/>
      <c r="AR189" s="164"/>
    </row>
    <row r="190" spans="1:44" s="3" customFormat="1" ht="12.75" hidden="1" customHeight="1" outlineLevel="2" x14ac:dyDescent="0.2">
      <c r="A190" s="10">
        <v>4041</v>
      </c>
      <c r="B190" s="11" t="s">
        <v>260</v>
      </c>
      <c r="C190" s="12">
        <v>78843</v>
      </c>
      <c r="D190" s="13" t="s">
        <v>23</v>
      </c>
      <c r="E190" s="14" t="s">
        <v>279</v>
      </c>
      <c r="F190" s="15" t="s">
        <v>280</v>
      </c>
      <c r="G190" s="42">
        <v>4471</v>
      </c>
      <c r="H190" s="43">
        <f t="shared" si="168"/>
        <v>133295.20481885603</v>
      </c>
      <c r="I190" s="43">
        <v>125788.09673254578</v>
      </c>
      <c r="J190" s="43">
        <v>7507.1080863102434</v>
      </c>
      <c r="K190" s="44">
        <f t="shared" si="169"/>
        <v>28.134219801508785</v>
      </c>
      <c r="L190" s="44">
        <f t="shared" si="170"/>
        <v>1.6790668947238299</v>
      </c>
      <c r="M190" s="44">
        <f t="shared" si="171"/>
        <v>29.813286696232616</v>
      </c>
      <c r="N190" s="44">
        <v>24.360765219392682</v>
      </c>
      <c r="O190" s="43">
        <v>2359113.4678344205</v>
      </c>
      <c r="P190" s="43">
        <v>96003</v>
      </c>
      <c r="Q190" s="44">
        <f t="shared" si="172"/>
        <v>24.57333070669063</v>
      </c>
      <c r="R190" s="45">
        <v>5</v>
      </c>
      <c r="S190" s="46">
        <v>7</v>
      </c>
      <c r="T190" s="47">
        <f t="shared" si="173"/>
        <v>1</v>
      </c>
      <c r="U190" s="44">
        <f t="shared" si="174"/>
        <v>24.360765219392682</v>
      </c>
      <c r="V190" s="43">
        <f t="shared" si="175"/>
        <v>108916.98129590468</v>
      </c>
      <c r="W190" s="48">
        <f t="shared" si="176"/>
        <v>-24378.223522951346</v>
      </c>
      <c r="X190" s="42">
        <v>4098</v>
      </c>
      <c r="Y190" s="43">
        <f t="shared" si="177"/>
        <v>120193.10489322284</v>
      </c>
      <c r="Z190" s="43">
        <v>113513.78849607251</v>
      </c>
      <c r="AA190" s="43">
        <v>6679.3163971503336</v>
      </c>
      <c r="AB190" s="44">
        <f t="shared" si="178"/>
        <v>27.699801975615546</v>
      </c>
      <c r="AC190" s="44">
        <f t="shared" si="179"/>
        <v>1.6298966318082806</v>
      </c>
      <c r="AD190" s="44">
        <f t="shared" si="180"/>
        <v>29.329698607423826</v>
      </c>
      <c r="AE190" s="44">
        <v>22.884946097098283</v>
      </c>
      <c r="AF190" s="43">
        <v>2024618.3200294266</v>
      </c>
      <c r="AG190" s="43">
        <v>88996</v>
      </c>
      <c r="AH190" s="44">
        <f t="shared" si="181"/>
        <v>22.749542901135182</v>
      </c>
      <c r="AI190" s="45">
        <v>5</v>
      </c>
      <c r="AJ190" s="46">
        <v>7</v>
      </c>
      <c r="AK190" s="47">
        <f t="shared" si="182"/>
        <v>0.9940833071929206</v>
      </c>
      <c r="AL190" s="44">
        <f t="shared" si="183"/>
        <v>22.749542901135182</v>
      </c>
      <c r="AM190" s="43">
        <f t="shared" si="184"/>
        <v>93227.626808851972</v>
      </c>
      <c r="AN190" s="48">
        <f t="shared" si="185"/>
        <v>-29416.885182950042</v>
      </c>
      <c r="AO190" s="90">
        <f t="shared" si="186"/>
        <v>5038.6616599986955</v>
      </c>
      <c r="AP190" s="97">
        <f t="shared" si="187"/>
        <v>373</v>
      </c>
      <c r="AQ190" s="165"/>
      <c r="AR190" s="164"/>
    </row>
    <row r="191" spans="1:44" s="3" customFormat="1" ht="12.75" hidden="1" customHeight="1" outlineLevel="2" x14ac:dyDescent="0.2">
      <c r="A191" s="10">
        <v>4041</v>
      </c>
      <c r="B191" s="11" t="s">
        <v>260</v>
      </c>
      <c r="C191" s="12">
        <v>80547</v>
      </c>
      <c r="D191" s="13" t="s">
        <v>23</v>
      </c>
      <c r="E191" s="14" t="s">
        <v>281</v>
      </c>
      <c r="F191" s="15" t="s">
        <v>46</v>
      </c>
      <c r="G191" s="42">
        <v>25463</v>
      </c>
      <c r="H191" s="43">
        <f t="shared" si="168"/>
        <v>267695.46674300166</v>
      </c>
      <c r="I191" s="43">
        <v>239873.36137978183</v>
      </c>
      <c r="J191" s="43">
        <v>27822.105363219849</v>
      </c>
      <c r="K191" s="44">
        <f t="shared" si="169"/>
        <v>9.4204673989624883</v>
      </c>
      <c r="L191" s="44">
        <f t="shared" si="170"/>
        <v>1.0926483667761007</v>
      </c>
      <c r="M191" s="44">
        <f t="shared" si="171"/>
        <v>10.513115765738588</v>
      </c>
      <c r="N191" s="44">
        <v>9.8200744211892488</v>
      </c>
      <c r="O191" s="43">
        <v>2858653.2376538408</v>
      </c>
      <c r="P191" s="43">
        <v>280216</v>
      </c>
      <c r="Q191" s="44">
        <f t="shared" si="172"/>
        <v>10.201606038391244</v>
      </c>
      <c r="R191" s="45">
        <v>10</v>
      </c>
      <c r="S191" s="46">
        <v>12</v>
      </c>
      <c r="T191" s="47">
        <f t="shared" si="173"/>
        <v>1</v>
      </c>
      <c r="U191" s="44">
        <f t="shared" si="174"/>
        <v>9.8200744211892488</v>
      </c>
      <c r="V191" s="43">
        <f t="shared" si="175"/>
        <v>250048.55498674183</v>
      </c>
      <c r="W191" s="48">
        <f t="shared" si="176"/>
        <v>-17646.911756259826</v>
      </c>
      <c r="X191" s="42">
        <v>23091</v>
      </c>
      <c r="Y191" s="43">
        <f t="shared" si="177"/>
        <v>238987.03165394365</v>
      </c>
      <c r="Z191" s="43">
        <v>213675.93004728196</v>
      </c>
      <c r="AA191" s="43">
        <v>25311.101606661701</v>
      </c>
      <c r="AB191" s="44">
        <f t="shared" si="178"/>
        <v>9.2536455782461555</v>
      </c>
      <c r="AC191" s="44">
        <f t="shared" si="179"/>
        <v>1.0961457540453727</v>
      </c>
      <c r="AD191" s="44">
        <f t="shared" si="180"/>
        <v>10.349791332291527</v>
      </c>
      <c r="AE191" s="44">
        <v>9.1530220450427358</v>
      </c>
      <c r="AF191" s="43">
        <v>2543212.1616007858</v>
      </c>
      <c r="AG191" s="43">
        <v>254741</v>
      </c>
      <c r="AH191" s="44">
        <f t="shared" si="181"/>
        <v>9.9835211512900788</v>
      </c>
      <c r="AI191" s="45">
        <v>9</v>
      </c>
      <c r="AJ191" s="46">
        <v>12</v>
      </c>
      <c r="AK191" s="47">
        <f t="shared" si="182"/>
        <v>1</v>
      </c>
      <c r="AL191" s="44">
        <f t="shared" si="183"/>
        <v>9.1530220450427358</v>
      </c>
      <c r="AM191" s="43">
        <f t="shared" si="184"/>
        <v>211352.43204208181</v>
      </c>
      <c r="AN191" s="48">
        <f t="shared" si="185"/>
        <v>-30146.83594021291</v>
      </c>
      <c r="AO191" s="90">
        <f t="shared" si="186"/>
        <v>12499.924183953084</v>
      </c>
      <c r="AP191" s="97">
        <f t="shared" si="187"/>
        <v>2372</v>
      </c>
      <c r="AQ191" s="165"/>
      <c r="AR191" s="164"/>
    </row>
    <row r="192" spans="1:44" s="3" customFormat="1" ht="12.75" hidden="1" customHeight="1" outlineLevel="2" x14ac:dyDescent="0.2">
      <c r="A192" s="10">
        <v>4041</v>
      </c>
      <c r="B192" s="11" t="s">
        <v>260</v>
      </c>
      <c r="C192" s="12">
        <v>76925</v>
      </c>
      <c r="D192" s="13" t="s">
        <v>23</v>
      </c>
      <c r="E192" s="14" t="s">
        <v>267</v>
      </c>
      <c r="F192" s="15" t="s">
        <v>268</v>
      </c>
      <c r="G192" s="42">
        <v>2213</v>
      </c>
      <c r="H192" s="43">
        <f t="shared" si="168"/>
        <v>61123.029694772922</v>
      </c>
      <c r="I192" s="43">
        <v>55081.180325915811</v>
      </c>
      <c r="J192" s="43">
        <v>6041.8493688571107</v>
      </c>
      <c r="K192" s="44">
        <f t="shared" si="169"/>
        <v>24.889823915913155</v>
      </c>
      <c r="L192" s="44">
        <f t="shared" si="170"/>
        <v>2.7301623899038008</v>
      </c>
      <c r="M192" s="44">
        <f t="shared" si="171"/>
        <v>27.619986305816955</v>
      </c>
      <c r="N192" s="44">
        <v>24.56571089920633</v>
      </c>
      <c r="O192" s="43">
        <v>1325716.5208968434</v>
      </c>
      <c r="P192" s="43">
        <v>61034</v>
      </c>
      <c r="Q192" s="44">
        <f t="shared" si="172"/>
        <v>21.720950960068869</v>
      </c>
      <c r="R192" s="45">
        <v>9</v>
      </c>
      <c r="S192" s="46">
        <v>12</v>
      </c>
      <c r="T192" s="47">
        <f t="shared" si="173"/>
        <v>0.8841979395259687</v>
      </c>
      <c r="U192" s="44">
        <f t="shared" si="174"/>
        <v>21.720950960068869</v>
      </c>
      <c r="V192" s="43">
        <f t="shared" si="175"/>
        <v>48068.464474632405</v>
      </c>
      <c r="W192" s="48">
        <f t="shared" si="176"/>
        <v>-13054.565220140517</v>
      </c>
      <c r="X192" s="42">
        <v>1998</v>
      </c>
      <c r="Y192" s="43">
        <f t="shared" si="177"/>
        <v>53827.946827025648</v>
      </c>
      <c r="Z192" s="43">
        <v>48329.34186608559</v>
      </c>
      <c r="AA192" s="43">
        <v>5498.6049609400588</v>
      </c>
      <c r="AB192" s="44">
        <f t="shared" si="178"/>
        <v>24.188859792835629</v>
      </c>
      <c r="AC192" s="44">
        <f t="shared" si="179"/>
        <v>2.7520545350050343</v>
      </c>
      <c r="AD192" s="44">
        <f t="shared" si="180"/>
        <v>26.940914327840666</v>
      </c>
      <c r="AE192" s="44">
        <v>22.60886990789939</v>
      </c>
      <c r="AF192" s="43">
        <v>1214793.804728799</v>
      </c>
      <c r="AG192" s="43">
        <v>56843</v>
      </c>
      <c r="AH192" s="44">
        <f t="shared" si="181"/>
        <v>21.371036094660717</v>
      </c>
      <c r="AI192" s="45">
        <v>10</v>
      </c>
      <c r="AJ192" s="46">
        <v>12</v>
      </c>
      <c r="AK192" s="47">
        <f t="shared" si="182"/>
        <v>0.94525008024367541</v>
      </c>
      <c r="AL192" s="44">
        <f t="shared" si="183"/>
        <v>21.371036094660717</v>
      </c>
      <c r="AM192" s="43">
        <f t="shared" si="184"/>
        <v>42699.330117132115</v>
      </c>
      <c r="AN192" s="48">
        <f t="shared" si="185"/>
        <v>-12140.309138065672</v>
      </c>
      <c r="AO192" s="90">
        <f t="shared" si="186"/>
        <v>-914.25608207484584</v>
      </c>
      <c r="AP192" s="97">
        <f t="shared" si="187"/>
        <v>215</v>
      </c>
      <c r="AQ192" s="165"/>
      <c r="AR192" s="164"/>
    </row>
    <row r="193" spans="1:44" s="3" customFormat="1" ht="12.75" hidden="1" customHeight="1" outlineLevel="2" x14ac:dyDescent="0.2">
      <c r="A193" s="10">
        <v>4041</v>
      </c>
      <c r="B193" s="11" t="s">
        <v>260</v>
      </c>
      <c r="C193" s="12">
        <v>60666</v>
      </c>
      <c r="D193" s="13" t="s">
        <v>23</v>
      </c>
      <c r="E193" s="14" t="s">
        <v>275</v>
      </c>
      <c r="F193" s="15" t="s">
        <v>276</v>
      </c>
      <c r="G193" s="42">
        <v>3451</v>
      </c>
      <c r="H193" s="43">
        <f t="shared" si="168"/>
        <v>49157.755811840514</v>
      </c>
      <c r="I193" s="43">
        <v>44440.210699564392</v>
      </c>
      <c r="J193" s="43">
        <v>4717.5451122761233</v>
      </c>
      <c r="K193" s="44">
        <f t="shared" si="169"/>
        <v>12.877487887442594</v>
      </c>
      <c r="L193" s="44">
        <f t="shared" si="170"/>
        <v>1.3670081461246373</v>
      </c>
      <c r="M193" s="44">
        <f t="shared" si="171"/>
        <v>14.244496033567231</v>
      </c>
      <c r="N193" s="44">
        <v>17.730696215009758</v>
      </c>
      <c r="O193" s="43">
        <v>955476.38446026237</v>
      </c>
      <c r="P193" s="43">
        <v>55695</v>
      </c>
      <c r="Q193" s="44">
        <f t="shared" si="172"/>
        <v>17.155514578692205</v>
      </c>
      <c r="R193" s="45">
        <v>3</v>
      </c>
      <c r="S193" s="46">
        <v>12</v>
      </c>
      <c r="T193" s="47">
        <f t="shared" si="173"/>
        <v>0.96756012119644585</v>
      </c>
      <c r="U193" s="44">
        <f t="shared" si="174"/>
        <v>17.155514578692205</v>
      </c>
      <c r="V193" s="43">
        <f t="shared" si="175"/>
        <v>59203.680811066799</v>
      </c>
      <c r="W193" s="48">
        <f t="shared" si="176"/>
        <v>10045.924999226285</v>
      </c>
      <c r="X193" s="42">
        <v>3171</v>
      </c>
      <c r="Y193" s="43">
        <f t="shared" si="177"/>
        <v>43064.158909394799</v>
      </c>
      <c r="Z193" s="43">
        <v>38693.595589545745</v>
      </c>
      <c r="AA193" s="43">
        <v>4370.5633198490559</v>
      </c>
      <c r="AB193" s="44">
        <f t="shared" si="178"/>
        <v>12.202332257819535</v>
      </c>
      <c r="AC193" s="44">
        <f t="shared" si="179"/>
        <v>1.3782918069533447</v>
      </c>
      <c r="AD193" s="44">
        <f t="shared" si="180"/>
        <v>13.580624064772879</v>
      </c>
      <c r="AE193" s="44">
        <v>15.938004551961884</v>
      </c>
      <c r="AF193" s="43">
        <v>843028.61425445962</v>
      </c>
      <c r="AG193" s="43">
        <v>51014</v>
      </c>
      <c r="AH193" s="44">
        <f t="shared" si="181"/>
        <v>16.525436434203545</v>
      </c>
      <c r="AI193" s="45">
        <v>3</v>
      </c>
      <c r="AJ193" s="46">
        <v>12</v>
      </c>
      <c r="AK193" s="47">
        <f t="shared" si="182"/>
        <v>1</v>
      </c>
      <c r="AL193" s="44">
        <f t="shared" si="183"/>
        <v>15.938004551961884</v>
      </c>
      <c r="AM193" s="43">
        <f t="shared" si="184"/>
        <v>50539.412434271129</v>
      </c>
      <c r="AN193" s="48">
        <f t="shared" si="185"/>
        <v>8154.822027137815</v>
      </c>
      <c r="AO193" s="90">
        <f t="shared" si="186"/>
        <v>1891.1029720884699</v>
      </c>
      <c r="AP193" s="97">
        <f t="shared" si="187"/>
        <v>280</v>
      </c>
      <c r="AQ193" s="165"/>
      <c r="AR193" s="164"/>
    </row>
    <row r="194" spans="1:44" s="3" customFormat="1" ht="12.75" hidden="1" customHeight="1" outlineLevel="2" x14ac:dyDescent="0.2">
      <c r="A194" s="10">
        <v>4042</v>
      </c>
      <c r="B194" s="11" t="s">
        <v>283</v>
      </c>
      <c r="C194" s="12">
        <v>79985</v>
      </c>
      <c r="D194" s="13" t="s">
        <v>23</v>
      </c>
      <c r="E194" s="14" t="s">
        <v>739</v>
      </c>
      <c r="F194" s="15" t="s">
        <v>740</v>
      </c>
      <c r="G194" s="42">
        <v>103656</v>
      </c>
      <c r="H194" s="43">
        <f t="shared" si="168"/>
        <v>1034055.8003629741</v>
      </c>
      <c r="I194" s="43">
        <v>967539.43669430388</v>
      </c>
      <c r="J194" s="43">
        <v>66516.363668670208</v>
      </c>
      <c r="K194" s="44">
        <f t="shared" si="169"/>
        <v>9.334138271728639</v>
      </c>
      <c r="L194" s="44">
        <f t="shared" si="170"/>
        <v>0.64170297588822844</v>
      </c>
      <c r="M194" s="44">
        <f t="shared" si="171"/>
        <v>9.9758412476168683</v>
      </c>
      <c r="N194" s="44">
        <v>5.326862874370927</v>
      </c>
      <c r="O194" s="43">
        <v>5151286.7173223058</v>
      </c>
      <c r="P194" s="43">
        <v>987016</v>
      </c>
      <c r="Q194" s="44">
        <f t="shared" si="172"/>
        <v>5.2190508738686159</v>
      </c>
      <c r="R194" s="45">
        <v>12</v>
      </c>
      <c r="S194" s="46">
        <v>12</v>
      </c>
      <c r="T194" s="47">
        <f t="shared" si="173"/>
        <v>0.97976069535766996</v>
      </c>
      <c r="U194" s="44">
        <f t="shared" si="174"/>
        <v>5.2190508738686159</v>
      </c>
      <c r="V194" s="43">
        <f t="shared" si="175"/>
        <v>540985.93738172529</v>
      </c>
      <c r="W194" s="48">
        <f t="shared" si="176"/>
        <v>-493069.86298124882</v>
      </c>
      <c r="X194" s="42">
        <v>103656</v>
      </c>
      <c r="Y194" s="43">
        <f t="shared" si="177"/>
        <v>988105.51190726378</v>
      </c>
      <c r="Z194" s="43">
        <v>927755.5688718739</v>
      </c>
      <c r="AA194" s="43">
        <v>60349.943035389901</v>
      </c>
      <c r="AB194" s="44">
        <f t="shared" si="178"/>
        <v>8.950331566642296</v>
      </c>
      <c r="AC194" s="44">
        <f t="shared" si="179"/>
        <v>0.58221369757071373</v>
      </c>
      <c r="AD194" s="44">
        <f t="shared" si="180"/>
        <v>9.5325452642130095</v>
      </c>
      <c r="AE194" s="44">
        <v>4.8921281004109618</v>
      </c>
      <c r="AF194" s="43">
        <v>4913224.8678906364</v>
      </c>
      <c r="AG194" s="43">
        <v>986280</v>
      </c>
      <c r="AH194" s="44">
        <f t="shared" si="181"/>
        <v>4.9815720362276803</v>
      </c>
      <c r="AI194" s="45">
        <v>12</v>
      </c>
      <c r="AJ194" s="46">
        <v>12</v>
      </c>
      <c r="AK194" s="47">
        <f t="shared" si="182"/>
        <v>1</v>
      </c>
      <c r="AL194" s="44">
        <f t="shared" si="183"/>
        <v>4.8921281004109618</v>
      </c>
      <c r="AM194" s="43">
        <f t="shared" si="184"/>
        <v>507098.43037619867</v>
      </c>
      <c r="AN194" s="48">
        <f t="shared" si="185"/>
        <v>-524734.99803388922</v>
      </c>
      <c r="AO194" s="90">
        <f t="shared" si="186"/>
        <v>31665.135052640398</v>
      </c>
      <c r="AP194" s="97">
        <f t="shared" si="187"/>
        <v>0</v>
      </c>
      <c r="AQ194" s="165"/>
      <c r="AR194" s="164"/>
    </row>
    <row r="195" spans="1:44" s="3" customFormat="1" ht="12.75" hidden="1" customHeight="1" outlineLevel="2" x14ac:dyDescent="0.2">
      <c r="A195" s="10">
        <v>4042</v>
      </c>
      <c r="B195" s="11" t="s">
        <v>283</v>
      </c>
      <c r="C195" s="12">
        <v>79977</v>
      </c>
      <c r="D195" s="13" t="s">
        <v>23</v>
      </c>
      <c r="E195" s="14" t="s">
        <v>284</v>
      </c>
      <c r="F195" s="15" t="s">
        <v>285</v>
      </c>
      <c r="G195" s="42">
        <v>36730</v>
      </c>
      <c r="H195" s="43">
        <f t="shared" si="168"/>
        <v>441632.4319532839</v>
      </c>
      <c r="I195" s="43">
        <v>394070.061241902</v>
      </c>
      <c r="J195" s="43">
        <v>47562.370711381882</v>
      </c>
      <c r="K195" s="44">
        <f t="shared" si="169"/>
        <v>10.728833684778165</v>
      </c>
      <c r="L195" s="44">
        <f t="shared" si="170"/>
        <v>1.2949188867787063</v>
      </c>
      <c r="M195" s="44">
        <f t="shared" si="171"/>
        <v>12.023752571556871</v>
      </c>
      <c r="N195" s="44">
        <v>17.322182439033234</v>
      </c>
      <c r="O195" s="43">
        <v>7797685.0933822729</v>
      </c>
      <c r="P195" s="43">
        <v>3967678</v>
      </c>
      <c r="Q195" s="44">
        <f t="shared" si="172"/>
        <v>1.9653018953106258</v>
      </c>
      <c r="R195" s="45">
        <v>3</v>
      </c>
      <c r="S195" s="46">
        <v>12</v>
      </c>
      <c r="T195" s="47">
        <f t="shared" si="173"/>
        <v>0.11345579012504102</v>
      </c>
      <c r="U195" s="44">
        <f t="shared" si="174"/>
        <v>1.9653018953106258</v>
      </c>
      <c r="V195" s="43">
        <f t="shared" si="175"/>
        <v>72185.53861475928</v>
      </c>
      <c r="W195" s="48">
        <f t="shared" si="176"/>
        <v>-369446.89333852456</v>
      </c>
      <c r="X195" s="42">
        <v>28626</v>
      </c>
      <c r="Y195" s="43">
        <f t="shared" si="177"/>
        <v>637037.29413537937</v>
      </c>
      <c r="Z195" s="43">
        <v>592752.32957633655</v>
      </c>
      <c r="AA195" s="43">
        <v>44284.96455904279</v>
      </c>
      <c r="AB195" s="44">
        <f t="shared" si="178"/>
        <v>20.706781582349493</v>
      </c>
      <c r="AC195" s="44">
        <f t="shared" si="179"/>
        <v>1.5470189533655694</v>
      </c>
      <c r="AD195" s="44">
        <f t="shared" si="180"/>
        <v>22.253800535715062</v>
      </c>
      <c r="AE195" s="44">
        <v>18.065609096067284</v>
      </c>
      <c r="AF195" s="43">
        <v>7592076.6289426712</v>
      </c>
      <c r="AG195" s="43">
        <v>459397</v>
      </c>
      <c r="AH195" s="44">
        <f t="shared" si="181"/>
        <v>16.526178074612311</v>
      </c>
      <c r="AI195" s="45">
        <v>12</v>
      </c>
      <c r="AJ195" s="46">
        <v>12</v>
      </c>
      <c r="AK195" s="47">
        <f t="shared" si="182"/>
        <v>0.91478665273510795</v>
      </c>
      <c r="AL195" s="44">
        <f t="shared" si="183"/>
        <v>16.526178074612311</v>
      </c>
      <c r="AM195" s="43">
        <f t="shared" si="184"/>
        <v>473078.37356385199</v>
      </c>
      <c r="AN195" s="48">
        <f t="shared" si="185"/>
        <v>-178864.27698712077</v>
      </c>
      <c r="AO195" s="90">
        <f t="shared" si="186"/>
        <v>-190582.61635140379</v>
      </c>
      <c r="AP195" s="97">
        <f t="shared" si="187"/>
        <v>8104</v>
      </c>
      <c r="AQ195" s="165"/>
      <c r="AR195" s="164"/>
    </row>
    <row r="196" spans="1:44" s="3" customFormat="1" ht="12.75" hidden="1" customHeight="1" outlineLevel="2" x14ac:dyDescent="0.2">
      <c r="A196" s="10">
        <v>4042</v>
      </c>
      <c r="B196" s="11" t="s">
        <v>283</v>
      </c>
      <c r="C196" s="12">
        <v>79978</v>
      </c>
      <c r="D196" s="13" t="s">
        <v>23</v>
      </c>
      <c r="E196" s="14" t="s">
        <v>732</v>
      </c>
      <c r="F196" s="15" t="s">
        <v>733</v>
      </c>
      <c r="G196" s="42">
        <v>234324</v>
      </c>
      <c r="H196" s="43">
        <f t="shared" si="168"/>
        <v>239130.10733208648</v>
      </c>
      <c r="I196" s="43">
        <v>238395.97531997104</v>
      </c>
      <c r="J196" s="43">
        <v>734.13201211543924</v>
      </c>
      <c r="K196" s="44">
        <f t="shared" si="169"/>
        <v>1.0173775427185052</v>
      </c>
      <c r="L196" s="44">
        <f t="shared" si="170"/>
        <v>3.1329783211085471E-3</v>
      </c>
      <c r="M196" s="44">
        <f t="shared" si="171"/>
        <v>1.0205105210396139</v>
      </c>
      <c r="N196" s="44">
        <v>1.0223907056773305</v>
      </c>
      <c r="O196" s="43">
        <v>2815075.7830536319</v>
      </c>
      <c r="P196" s="43">
        <v>2707416</v>
      </c>
      <c r="Q196" s="44">
        <f t="shared" si="172"/>
        <v>1.0397647731466579</v>
      </c>
      <c r="R196" s="45">
        <v>6</v>
      </c>
      <c r="S196" s="46">
        <v>12</v>
      </c>
      <c r="T196" s="47">
        <f t="shared" si="173"/>
        <v>1</v>
      </c>
      <c r="U196" s="44">
        <f t="shared" si="174"/>
        <v>1.0223907056773305</v>
      </c>
      <c r="V196" s="43">
        <f t="shared" si="175"/>
        <v>239570.6797171348</v>
      </c>
      <c r="W196" s="48">
        <f t="shared" si="176"/>
        <v>440.57238504831912</v>
      </c>
      <c r="X196" s="42">
        <v>234324</v>
      </c>
      <c r="Y196" s="43">
        <f t="shared" si="177"/>
        <v>8110.0672121023299</v>
      </c>
      <c r="Z196" s="43">
        <v>7423.2045515448062</v>
      </c>
      <c r="AA196" s="43">
        <v>686.86266055752344</v>
      </c>
      <c r="AB196" s="44">
        <f t="shared" si="178"/>
        <v>3.167923282098635E-2</v>
      </c>
      <c r="AC196" s="44">
        <f t="shared" si="179"/>
        <v>2.9312518587832378E-3</v>
      </c>
      <c r="AD196" s="44">
        <f t="shared" si="180"/>
        <v>3.4610484679769592E-2</v>
      </c>
      <c r="AE196" s="44">
        <v>0.99933490100093691</v>
      </c>
      <c r="AF196" s="43">
        <v>2437519.8113897578</v>
      </c>
      <c r="AG196" s="43">
        <v>2711825</v>
      </c>
      <c r="AH196" s="44">
        <f t="shared" si="181"/>
        <v>0.89884849184212023</v>
      </c>
      <c r="AI196" s="45">
        <v>2</v>
      </c>
      <c r="AJ196" s="46">
        <v>12</v>
      </c>
      <c r="AK196" s="47">
        <f t="shared" si="182"/>
        <v>0.89944671295061429</v>
      </c>
      <c r="AL196" s="44">
        <f t="shared" si="183"/>
        <v>0.89884849184212023</v>
      </c>
      <c r="AM196" s="43">
        <f t="shared" si="184"/>
        <v>210621.77400241297</v>
      </c>
      <c r="AN196" s="48">
        <f t="shared" si="185"/>
        <v>220921.86195306617</v>
      </c>
      <c r="AO196" s="90">
        <f t="shared" si="186"/>
        <v>-220481.28956801785</v>
      </c>
      <c r="AP196" s="97">
        <f t="shared" si="187"/>
        <v>0</v>
      </c>
      <c r="AQ196" s="165"/>
      <c r="AR196" s="164"/>
    </row>
    <row r="197" spans="1:44" s="3" customFormat="1" ht="12.75" hidden="1" customHeight="1" outlineLevel="2" x14ac:dyDescent="0.2">
      <c r="A197" s="10">
        <v>4043</v>
      </c>
      <c r="B197" s="11" t="s">
        <v>286</v>
      </c>
      <c r="C197" s="12">
        <v>79097</v>
      </c>
      <c r="D197" s="13" t="s">
        <v>23</v>
      </c>
      <c r="E197" s="14" t="s">
        <v>293</v>
      </c>
      <c r="F197" s="15" t="s">
        <v>133</v>
      </c>
      <c r="G197" s="42">
        <v>6325</v>
      </c>
      <c r="H197" s="43">
        <f t="shared" si="168"/>
        <v>648355.37530712073</v>
      </c>
      <c r="I197" s="43">
        <v>510923.7831185204</v>
      </c>
      <c r="J197" s="43">
        <v>137431.59218860036</v>
      </c>
      <c r="K197" s="44">
        <f t="shared" si="169"/>
        <v>80.778463734153419</v>
      </c>
      <c r="L197" s="44">
        <f t="shared" si="170"/>
        <v>21.728314970529702</v>
      </c>
      <c r="M197" s="44">
        <f t="shared" si="171"/>
        <v>102.50677870468311</v>
      </c>
      <c r="N197" s="44">
        <v>80.305460937191668</v>
      </c>
      <c r="O197" s="43">
        <v>7652347.7352477424</v>
      </c>
      <c r="P197" s="43">
        <v>90095</v>
      </c>
      <c r="Q197" s="44">
        <f t="shared" si="172"/>
        <v>84.936430825769932</v>
      </c>
      <c r="R197" s="45">
        <v>11</v>
      </c>
      <c r="S197" s="46">
        <v>12</v>
      </c>
      <c r="T197" s="47">
        <f t="shared" si="173"/>
        <v>1</v>
      </c>
      <c r="U197" s="44">
        <f t="shared" si="174"/>
        <v>80.305460937191668</v>
      </c>
      <c r="V197" s="43">
        <f t="shared" si="175"/>
        <v>507932.04042773729</v>
      </c>
      <c r="W197" s="48">
        <f t="shared" si="176"/>
        <v>-140423.33487938344</v>
      </c>
      <c r="X197" s="42">
        <v>5817</v>
      </c>
      <c r="Y197" s="43">
        <f t="shared" si="177"/>
        <v>571890.5509289169</v>
      </c>
      <c r="Z197" s="43">
        <v>447437.27828190103</v>
      </c>
      <c r="AA197" s="43">
        <v>124453.27264701584</v>
      </c>
      <c r="AB197" s="44">
        <f t="shared" si="178"/>
        <v>76.918906357555613</v>
      </c>
      <c r="AC197" s="44">
        <f t="shared" si="179"/>
        <v>21.394752045215032</v>
      </c>
      <c r="AD197" s="44">
        <f t="shared" si="180"/>
        <v>98.313658402770656</v>
      </c>
      <c r="AE197" s="44">
        <v>76.427556955807461</v>
      </c>
      <c r="AF197" s="43">
        <v>6469804.2430671658</v>
      </c>
      <c r="AG197" s="43">
        <v>82503</v>
      </c>
      <c r="AH197" s="44">
        <f t="shared" si="181"/>
        <v>78.419018012280347</v>
      </c>
      <c r="AI197" s="45">
        <v>12</v>
      </c>
      <c r="AJ197" s="46">
        <v>12</v>
      </c>
      <c r="AK197" s="47">
        <f t="shared" si="182"/>
        <v>1</v>
      </c>
      <c r="AL197" s="44">
        <f t="shared" si="183"/>
        <v>76.427556955807461</v>
      </c>
      <c r="AM197" s="43">
        <f t="shared" si="184"/>
        <v>444579.09881193202</v>
      </c>
      <c r="AN197" s="48">
        <f t="shared" si="185"/>
        <v>-138885.22049125622</v>
      </c>
      <c r="AO197" s="90">
        <f t="shared" si="186"/>
        <v>-1538.1143881272292</v>
      </c>
      <c r="AP197" s="97">
        <f t="shared" si="187"/>
        <v>508</v>
      </c>
      <c r="AQ197" s="165"/>
      <c r="AR197" s="164"/>
    </row>
    <row r="198" spans="1:44" s="3" customFormat="1" ht="12.75" hidden="1" customHeight="1" outlineLevel="2" x14ac:dyDescent="0.2">
      <c r="A198" s="10">
        <v>4043</v>
      </c>
      <c r="B198" s="11" t="s">
        <v>286</v>
      </c>
      <c r="C198" s="12">
        <v>78367</v>
      </c>
      <c r="D198" s="13" t="s">
        <v>23</v>
      </c>
      <c r="E198" s="14" t="s">
        <v>291</v>
      </c>
      <c r="F198" s="15" t="s">
        <v>292</v>
      </c>
      <c r="G198" s="42">
        <v>1549</v>
      </c>
      <c r="H198" s="43">
        <f t="shared" si="168"/>
        <v>445630.2454169452</v>
      </c>
      <c r="I198" s="43">
        <v>338486.69431616447</v>
      </c>
      <c r="J198" s="43">
        <v>107143.55110078072</v>
      </c>
      <c r="K198" s="44">
        <f t="shared" si="169"/>
        <v>218.51949277996417</v>
      </c>
      <c r="L198" s="44">
        <f t="shared" si="170"/>
        <v>69.169497159961736</v>
      </c>
      <c r="M198" s="44">
        <f t="shared" si="171"/>
        <v>287.68898993992588</v>
      </c>
      <c r="N198" s="44">
        <v>216.35012234198331</v>
      </c>
      <c r="O198" s="43">
        <v>4263914.866631465</v>
      </c>
      <c r="P198" s="43">
        <v>18645</v>
      </c>
      <c r="Q198" s="44">
        <f t="shared" si="172"/>
        <v>228.68945382845078</v>
      </c>
      <c r="R198" s="45">
        <v>12</v>
      </c>
      <c r="S198" s="46">
        <v>12</v>
      </c>
      <c r="T198" s="47">
        <f t="shared" si="173"/>
        <v>1</v>
      </c>
      <c r="U198" s="44">
        <f t="shared" si="174"/>
        <v>216.35012234198331</v>
      </c>
      <c r="V198" s="43">
        <f t="shared" si="175"/>
        <v>335126.33950773213</v>
      </c>
      <c r="W198" s="48">
        <f t="shared" si="176"/>
        <v>-110503.90590921306</v>
      </c>
      <c r="X198" s="42">
        <v>1445</v>
      </c>
      <c r="Y198" s="43">
        <f t="shared" si="177"/>
        <v>464964.03379713534</v>
      </c>
      <c r="Z198" s="43">
        <v>350714.65705101425</v>
      </c>
      <c r="AA198" s="43">
        <v>114249.37674612112</v>
      </c>
      <c r="AB198" s="44">
        <f t="shared" si="178"/>
        <v>242.70910522561539</v>
      </c>
      <c r="AC198" s="44">
        <f t="shared" si="179"/>
        <v>79.065312627073439</v>
      </c>
      <c r="AD198" s="44">
        <f t="shared" si="180"/>
        <v>321.77441785268883</v>
      </c>
      <c r="AE198" s="44">
        <v>208.54129772938654</v>
      </c>
      <c r="AF198" s="43">
        <v>3726692.2206944493</v>
      </c>
      <c r="AG198" s="43">
        <v>17353</v>
      </c>
      <c r="AH198" s="44">
        <f t="shared" si="181"/>
        <v>214.75780675931824</v>
      </c>
      <c r="AI198" s="45">
        <v>12</v>
      </c>
      <c r="AJ198" s="46">
        <v>12</v>
      </c>
      <c r="AK198" s="47">
        <f t="shared" si="182"/>
        <v>1</v>
      </c>
      <c r="AL198" s="44">
        <f t="shared" si="183"/>
        <v>208.54129772938654</v>
      </c>
      <c r="AM198" s="43">
        <f t="shared" si="184"/>
        <v>301342.17521896353</v>
      </c>
      <c r="AN198" s="48">
        <f t="shared" si="185"/>
        <v>-178496.57299436926</v>
      </c>
      <c r="AO198" s="90">
        <f t="shared" si="186"/>
        <v>67992.667085156194</v>
      </c>
      <c r="AP198" s="97">
        <f t="shared" si="187"/>
        <v>104</v>
      </c>
      <c r="AQ198" s="165"/>
      <c r="AR198" s="164"/>
    </row>
    <row r="199" spans="1:44" s="3" customFormat="1" ht="12.75" hidden="1" customHeight="1" outlineLevel="2" x14ac:dyDescent="0.2">
      <c r="A199" s="10">
        <v>4043</v>
      </c>
      <c r="B199" s="11" t="s">
        <v>286</v>
      </c>
      <c r="C199" s="12">
        <v>78790</v>
      </c>
      <c r="D199" s="13" t="s">
        <v>23</v>
      </c>
      <c r="E199" s="14" t="s">
        <v>287</v>
      </c>
      <c r="F199" s="15" t="s">
        <v>288</v>
      </c>
      <c r="G199" s="42">
        <v>415</v>
      </c>
      <c r="H199" s="43">
        <f t="shared" si="168"/>
        <v>403035.91754282976</v>
      </c>
      <c r="I199" s="43">
        <v>301663.07735323987</v>
      </c>
      <c r="J199" s="43">
        <v>101372.84018958989</v>
      </c>
      <c r="K199" s="44">
        <f t="shared" si="169"/>
        <v>726.89898157407197</v>
      </c>
      <c r="L199" s="44">
        <f t="shared" si="170"/>
        <v>244.27190407130092</v>
      </c>
      <c r="M199" s="44">
        <f t="shared" si="171"/>
        <v>971.17088564537289</v>
      </c>
      <c r="N199" s="44">
        <v>775.42336623209667</v>
      </c>
      <c r="O199" s="43">
        <v>7626145.2225576844</v>
      </c>
      <c r="P199" s="43">
        <v>8787</v>
      </c>
      <c r="Q199" s="44">
        <f t="shared" si="172"/>
        <v>867.88952117419876</v>
      </c>
      <c r="R199" s="45">
        <v>9</v>
      </c>
      <c r="S199" s="46">
        <v>12</v>
      </c>
      <c r="T199" s="47">
        <f t="shared" si="173"/>
        <v>1</v>
      </c>
      <c r="U199" s="44">
        <f t="shared" si="174"/>
        <v>775.42336623209667</v>
      </c>
      <c r="V199" s="43">
        <f t="shared" si="175"/>
        <v>321800.69698632014</v>
      </c>
      <c r="W199" s="48">
        <f t="shared" si="176"/>
        <v>-81235.220556509623</v>
      </c>
      <c r="X199" s="42">
        <v>401</v>
      </c>
      <c r="Y199" s="43">
        <f t="shared" si="177"/>
        <v>350639.29649387125</v>
      </c>
      <c r="Z199" s="43">
        <v>258453.74526803687</v>
      </c>
      <c r="AA199" s="43">
        <v>92185.55122583441</v>
      </c>
      <c r="AB199" s="44">
        <f t="shared" si="178"/>
        <v>644.52305553126405</v>
      </c>
      <c r="AC199" s="44">
        <f t="shared" si="179"/>
        <v>229.88915517664441</v>
      </c>
      <c r="AD199" s="44">
        <f t="shared" si="180"/>
        <v>874.41221070790834</v>
      </c>
      <c r="AE199" s="44">
        <v>749.01793368682934</v>
      </c>
      <c r="AF199" s="43">
        <v>6612451.6533416677</v>
      </c>
      <c r="AG199" s="43">
        <v>7710</v>
      </c>
      <c r="AH199" s="44">
        <f t="shared" si="181"/>
        <v>857.64612883808923</v>
      </c>
      <c r="AI199" s="45">
        <v>8</v>
      </c>
      <c r="AJ199" s="46">
        <v>12</v>
      </c>
      <c r="AK199" s="47">
        <f t="shared" si="182"/>
        <v>1</v>
      </c>
      <c r="AL199" s="44">
        <f t="shared" si="183"/>
        <v>749.01793368682934</v>
      </c>
      <c r="AM199" s="43">
        <f t="shared" si="184"/>
        <v>300356.19140841858</v>
      </c>
      <c r="AN199" s="48">
        <f t="shared" si="185"/>
        <v>-54854.296456857461</v>
      </c>
      <c r="AO199" s="90">
        <f t="shared" si="186"/>
        <v>-26380.924099652162</v>
      </c>
      <c r="AP199" s="97">
        <f t="shared" si="187"/>
        <v>14</v>
      </c>
      <c r="AQ199" s="165"/>
      <c r="AR199" s="164"/>
    </row>
    <row r="200" spans="1:44" s="3" customFormat="1" ht="12.75" hidden="1" customHeight="1" outlineLevel="2" x14ac:dyDescent="0.2">
      <c r="A200" s="10">
        <v>4043</v>
      </c>
      <c r="B200" s="11" t="s">
        <v>286</v>
      </c>
      <c r="C200" s="12">
        <v>79715</v>
      </c>
      <c r="D200" s="13" t="s">
        <v>23</v>
      </c>
      <c r="E200" s="14" t="s">
        <v>296</v>
      </c>
      <c r="F200" s="15" t="s">
        <v>297</v>
      </c>
      <c r="G200" s="42">
        <v>15740</v>
      </c>
      <c r="H200" s="43">
        <f t="shared" si="168"/>
        <v>349095.23325353966</v>
      </c>
      <c r="I200" s="43">
        <v>307906.18562761741</v>
      </c>
      <c r="J200" s="43">
        <v>41189.047625922263</v>
      </c>
      <c r="K200" s="44">
        <f t="shared" si="169"/>
        <v>19.562019417256508</v>
      </c>
      <c r="L200" s="44">
        <f t="shared" si="170"/>
        <v>2.6168391121932824</v>
      </c>
      <c r="M200" s="44">
        <f t="shared" si="171"/>
        <v>22.178858529449787</v>
      </c>
      <c r="N200" s="44">
        <v>22.318522459813572</v>
      </c>
      <c r="O200" s="43">
        <v>7021194.5287746768</v>
      </c>
      <c r="P200" s="43">
        <v>301214</v>
      </c>
      <c r="Q200" s="44">
        <f t="shared" si="172"/>
        <v>23.30965535723664</v>
      </c>
      <c r="R200" s="45">
        <v>6</v>
      </c>
      <c r="S200" s="46">
        <v>12</v>
      </c>
      <c r="T200" s="47">
        <f t="shared" si="173"/>
        <v>1</v>
      </c>
      <c r="U200" s="44">
        <f t="shared" si="174"/>
        <v>22.318522459813572</v>
      </c>
      <c r="V200" s="43">
        <f t="shared" si="175"/>
        <v>351293.54351746564</v>
      </c>
      <c r="W200" s="48">
        <f t="shared" si="176"/>
        <v>2198.3102639259887</v>
      </c>
      <c r="X200" s="42">
        <v>14644</v>
      </c>
      <c r="Y200" s="43">
        <f t="shared" si="177"/>
        <v>306191.86588846438</v>
      </c>
      <c r="Z200" s="43">
        <v>268921.26100633043</v>
      </c>
      <c r="AA200" s="43">
        <v>37270.604882133921</v>
      </c>
      <c r="AB200" s="44">
        <f t="shared" si="178"/>
        <v>18.363921128539364</v>
      </c>
      <c r="AC200" s="44">
        <f t="shared" si="179"/>
        <v>2.5451109589001586</v>
      </c>
      <c r="AD200" s="44">
        <f t="shared" si="180"/>
        <v>20.909032087439524</v>
      </c>
      <c r="AE200" s="44">
        <v>21.617691822622724</v>
      </c>
      <c r="AF200" s="43">
        <v>5983815.0212560855</v>
      </c>
      <c r="AG200" s="43">
        <v>277989</v>
      </c>
      <c r="AH200" s="44">
        <f t="shared" si="181"/>
        <v>21.525366188072496</v>
      </c>
      <c r="AI200" s="45">
        <v>4</v>
      </c>
      <c r="AJ200" s="46">
        <v>12</v>
      </c>
      <c r="AK200" s="47">
        <f t="shared" si="182"/>
        <v>0.99572916316377447</v>
      </c>
      <c r="AL200" s="44">
        <f t="shared" si="183"/>
        <v>21.525366188072496</v>
      </c>
      <c r="AM200" s="43">
        <f t="shared" si="184"/>
        <v>315217.46245813364</v>
      </c>
      <c r="AN200" s="48">
        <f t="shared" si="185"/>
        <v>9846.1053487300996</v>
      </c>
      <c r="AO200" s="90">
        <f t="shared" si="186"/>
        <v>-7647.795084804111</v>
      </c>
      <c r="AP200" s="97">
        <f t="shared" si="187"/>
        <v>1096</v>
      </c>
      <c r="AQ200" s="165"/>
      <c r="AR200" s="164"/>
    </row>
    <row r="201" spans="1:44" s="3" customFormat="1" ht="12.75" hidden="1" customHeight="1" outlineLevel="2" x14ac:dyDescent="0.2">
      <c r="A201" s="10">
        <v>4043</v>
      </c>
      <c r="B201" s="11" t="s">
        <v>286</v>
      </c>
      <c r="C201" s="12">
        <v>77643</v>
      </c>
      <c r="D201" s="13" t="s">
        <v>23</v>
      </c>
      <c r="E201" s="14" t="s">
        <v>289</v>
      </c>
      <c r="F201" s="15" t="s">
        <v>290</v>
      </c>
      <c r="G201" s="42">
        <v>1127</v>
      </c>
      <c r="H201" s="43">
        <f t="shared" si="168"/>
        <v>134008.69578731639</v>
      </c>
      <c r="I201" s="43">
        <v>110492.16946210884</v>
      </c>
      <c r="J201" s="43">
        <v>23516.526325207553</v>
      </c>
      <c r="K201" s="44">
        <f t="shared" si="169"/>
        <v>98.040966692199504</v>
      </c>
      <c r="L201" s="44">
        <f t="shared" si="170"/>
        <v>20.866482985987179</v>
      </c>
      <c r="M201" s="44">
        <f t="shared" si="171"/>
        <v>118.90744967818668</v>
      </c>
      <c r="N201" s="44">
        <v>133.89398701542783</v>
      </c>
      <c r="O201" s="43">
        <v>1556712.3875431826</v>
      </c>
      <c r="P201" s="43">
        <v>11838</v>
      </c>
      <c r="Q201" s="44">
        <f t="shared" si="172"/>
        <v>131.50129984314771</v>
      </c>
      <c r="R201" s="45">
        <v>4</v>
      </c>
      <c r="S201" s="46">
        <v>12</v>
      </c>
      <c r="T201" s="47">
        <f t="shared" si="173"/>
        <v>0.98212998786865291</v>
      </c>
      <c r="U201" s="44">
        <f t="shared" si="174"/>
        <v>131.50129984314771</v>
      </c>
      <c r="V201" s="43">
        <f t="shared" si="175"/>
        <v>148201.96492322747</v>
      </c>
      <c r="W201" s="48">
        <f t="shared" si="176"/>
        <v>14193.269135911076</v>
      </c>
      <c r="X201" s="42">
        <v>1033</v>
      </c>
      <c r="Y201" s="43">
        <f t="shared" si="177"/>
        <v>120230.15598350948</v>
      </c>
      <c r="Z201" s="43">
        <v>98328.081663323072</v>
      </c>
      <c r="AA201" s="43">
        <v>21902.07432018641</v>
      </c>
      <c r="AB201" s="44">
        <f t="shared" si="178"/>
        <v>95.1869135172537</v>
      </c>
      <c r="AC201" s="44">
        <f t="shared" si="179"/>
        <v>21.202395276075904</v>
      </c>
      <c r="AD201" s="44">
        <f t="shared" si="180"/>
        <v>116.3893087933296</v>
      </c>
      <c r="AE201" s="44">
        <v>131.33778784509428</v>
      </c>
      <c r="AF201" s="43">
        <v>1337024.166169201</v>
      </c>
      <c r="AG201" s="43">
        <v>10843</v>
      </c>
      <c r="AH201" s="44">
        <f t="shared" si="181"/>
        <v>123.30758703026846</v>
      </c>
      <c r="AI201" s="45">
        <v>4</v>
      </c>
      <c r="AJ201" s="46">
        <v>12</v>
      </c>
      <c r="AK201" s="47">
        <f t="shared" si="182"/>
        <v>0.93885841274944426</v>
      </c>
      <c r="AL201" s="44">
        <f t="shared" si="183"/>
        <v>123.30758703026846</v>
      </c>
      <c r="AM201" s="43">
        <f t="shared" si="184"/>
        <v>127376.73740226732</v>
      </c>
      <c r="AN201" s="48">
        <f t="shared" si="185"/>
        <v>7796.2706386449127</v>
      </c>
      <c r="AO201" s="90">
        <f t="shared" si="186"/>
        <v>6396.9984972661632</v>
      </c>
      <c r="AP201" s="97">
        <f t="shared" si="187"/>
        <v>94</v>
      </c>
      <c r="AQ201" s="165"/>
      <c r="AR201" s="164"/>
    </row>
    <row r="202" spans="1:44" s="3" customFormat="1" ht="12.75" hidden="1" customHeight="1" outlineLevel="2" x14ac:dyDescent="0.2">
      <c r="A202" s="10">
        <v>4043</v>
      </c>
      <c r="B202" s="11" t="s">
        <v>286</v>
      </c>
      <c r="C202" s="12">
        <v>80618</v>
      </c>
      <c r="D202" s="13" t="s">
        <v>23</v>
      </c>
      <c r="E202" s="14" t="s">
        <v>294</v>
      </c>
      <c r="F202" s="15" t="s">
        <v>295</v>
      </c>
      <c r="G202" s="42">
        <v>8188</v>
      </c>
      <c r="H202" s="43">
        <f t="shared" si="168"/>
        <v>187444.82295278978</v>
      </c>
      <c r="I202" s="43">
        <v>147770.57826662282</v>
      </c>
      <c r="J202" s="43">
        <v>39674.244686166945</v>
      </c>
      <c r="K202" s="44">
        <f t="shared" si="169"/>
        <v>18.047212782929019</v>
      </c>
      <c r="L202" s="44">
        <f t="shared" si="170"/>
        <v>4.8454133715396859</v>
      </c>
      <c r="M202" s="44">
        <f t="shared" si="171"/>
        <v>22.892626154468708</v>
      </c>
      <c r="N202" s="44">
        <v>36.992811783365021</v>
      </c>
      <c r="O202" s="43">
        <v>1133445.3904279573</v>
      </c>
      <c r="P202" s="43">
        <v>36374</v>
      </c>
      <c r="Q202" s="44">
        <f t="shared" si="172"/>
        <v>31.160867389562799</v>
      </c>
      <c r="R202" s="45">
        <v>3</v>
      </c>
      <c r="S202" s="46">
        <v>12</v>
      </c>
      <c r="T202" s="47">
        <f t="shared" si="173"/>
        <v>0.84234925347240741</v>
      </c>
      <c r="U202" s="44">
        <f t="shared" si="174"/>
        <v>31.160867389562803</v>
      </c>
      <c r="V202" s="43">
        <f t="shared" si="175"/>
        <v>255145.18218574024</v>
      </c>
      <c r="W202" s="48">
        <f t="shared" si="176"/>
        <v>67700.359232950461</v>
      </c>
      <c r="X202" s="42">
        <v>7600</v>
      </c>
      <c r="Y202" s="43">
        <f t="shared" si="177"/>
        <v>108172.73082834153</v>
      </c>
      <c r="Z202" s="43">
        <v>85897.65738772192</v>
      </c>
      <c r="AA202" s="43">
        <v>22275.073440619621</v>
      </c>
      <c r="AB202" s="44">
        <f t="shared" si="178"/>
        <v>11.302323340489727</v>
      </c>
      <c r="AC202" s="44">
        <f t="shared" si="179"/>
        <v>2.9309307158710025</v>
      </c>
      <c r="AD202" s="44">
        <f t="shared" si="180"/>
        <v>14.233254056360728</v>
      </c>
      <c r="AE202" s="44">
        <v>39.665596636415657</v>
      </c>
      <c r="AF202" s="43">
        <v>950248.69656894449</v>
      </c>
      <c r="AG202" s="43">
        <v>32836</v>
      </c>
      <c r="AH202" s="44">
        <f t="shared" si="181"/>
        <v>28.939234272412733</v>
      </c>
      <c r="AI202" s="45">
        <v>2</v>
      </c>
      <c r="AJ202" s="46">
        <v>12</v>
      </c>
      <c r="AK202" s="47">
        <f t="shared" si="182"/>
        <v>0.72958020870520801</v>
      </c>
      <c r="AL202" s="44">
        <f t="shared" si="183"/>
        <v>28.939234272412733</v>
      </c>
      <c r="AM202" s="43">
        <f t="shared" si="184"/>
        <v>219938.18047033678</v>
      </c>
      <c r="AN202" s="48">
        <f t="shared" si="185"/>
        <v>121925.94506399482</v>
      </c>
      <c r="AO202" s="90">
        <f t="shared" si="186"/>
        <v>-54225.585831044358</v>
      </c>
      <c r="AP202" s="97">
        <f t="shared" si="187"/>
        <v>588</v>
      </c>
      <c r="AQ202" s="165"/>
      <c r="AR202" s="164"/>
    </row>
    <row r="203" spans="1:44" s="3" customFormat="1" ht="12.75" hidden="1" customHeight="1" outlineLevel="2" x14ac:dyDescent="0.2">
      <c r="A203" s="10">
        <v>4044</v>
      </c>
      <c r="B203" s="11" t="s">
        <v>298</v>
      </c>
      <c r="C203" s="12">
        <v>80676</v>
      </c>
      <c r="D203" s="13" t="s">
        <v>23</v>
      </c>
      <c r="E203" s="14" t="s">
        <v>305</v>
      </c>
      <c r="F203" s="15" t="s">
        <v>306</v>
      </c>
      <c r="G203" s="42">
        <v>1014</v>
      </c>
      <c r="H203" s="43">
        <f t="shared" si="168"/>
        <v>109399.19653494596</v>
      </c>
      <c r="I203" s="43">
        <v>91201.773810158295</v>
      </c>
      <c r="J203" s="43">
        <v>18197.422724787673</v>
      </c>
      <c r="K203" s="44">
        <f t="shared" si="169"/>
        <v>89.942577722049606</v>
      </c>
      <c r="L203" s="44">
        <f t="shared" si="170"/>
        <v>17.946176257187055</v>
      </c>
      <c r="M203" s="44">
        <f t="shared" si="171"/>
        <v>107.88875397923665</v>
      </c>
      <c r="N203" s="44">
        <v>76.497064242619615</v>
      </c>
      <c r="O203" s="43">
        <v>1935379.890101555</v>
      </c>
      <c r="P203" s="43">
        <v>27984</v>
      </c>
      <c r="Q203" s="44">
        <f t="shared" si="172"/>
        <v>69.160230492479812</v>
      </c>
      <c r="R203" s="45">
        <v>12</v>
      </c>
      <c r="S203" s="46">
        <v>12</v>
      </c>
      <c r="T203" s="47">
        <f t="shared" si="173"/>
        <v>0.90408999583474003</v>
      </c>
      <c r="U203" s="44">
        <f t="shared" si="174"/>
        <v>69.160230492479812</v>
      </c>
      <c r="V203" s="43">
        <f t="shared" si="175"/>
        <v>70128.473719374524</v>
      </c>
      <c r="W203" s="48">
        <f t="shared" si="176"/>
        <v>-39270.72281557144</v>
      </c>
      <c r="X203" s="42">
        <v>969</v>
      </c>
      <c r="Y203" s="43">
        <f t="shared" si="177"/>
        <v>109291.31703724089</v>
      </c>
      <c r="Z203" s="43">
        <v>91780.772040939511</v>
      </c>
      <c r="AA203" s="43">
        <v>17510.544996301382</v>
      </c>
      <c r="AB203" s="44">
        <f t="shared" si="178"/>
        <v>94.716999010257496</v>
      </c>
      <c r="AC203" s="44">
        <f t="shared" si="179"/>
        <v>18.070737870280063</v>
      </c>
      <c r="AD203" s="44">
        <f t="shared" si="180"/>
        <v>112.78773688053755</v>
      </c>
      <c r="AE203" s="44">
        <v>72.29456459899518</v>
      </c>
      <c r="AF203" s="43">
        <v>1713647.1045482138</v>
      </c>
      <c r="AG203" s="43">
        <v>26276</v>
      </c>
      <c r="AH203" s="44">
        <f t="shared" si="181"/>
        <v>65.217198376777816</v>
      </c>
      <c r="AI203" s="45">
        <v>12</v>
      </c>
      <c r="AJ203" s="46">
        <v>12</v>
      </c>
      <c r="AK203" s="47">
        <f t="shared" si="182"/>
        <v>0.90210375757189731</v>
      </c>
      <c r="AL203" s="44">
        <f t="shared" si="183"/>
        <v>65.217198376777816</v>
      </c>
      <c r="AM203" s="43">
        <f t="shared" si="184"/>
        <v>63195.465227097702</v>
      </c>
      <c r="AN203" s="48">
        <f t="shared" si="185"/>
        <v>-50286.383792883484</v>
      </c>
      <c r="AO203" s="90">
        <f t="shared" si="186"/>
        <v>11015.660977312044</v>
      </c>
      <c r="AP203" s="97">
        <f t="shared" si="187"/>
        <v>45</v>
      </c>
      <c r="AQ203" s="165"/>
      <c r="AR203" s="164"/>
    </row>
    <row r="204" spans="1:44" s="3" customFormat="1" ht="12.75" hidden="1" customHeight="1" outlineLevel="2" x14ac:dyDescent="0.2">
      <c r="A204" s="10">
        <v>4044</v>
      </c>
      <c r="B204" s="11" t="s">
        <v>298</v>
      </c>
      <c r="C204" s="12">
        <v>80411</v>
      </c>
      <c r="D204" s="13" t="s">
        <v>23</v>
      </c>
      <c r="E204" s="14" t="s">
        <v>309</v>
      </c>
      <c r="F204" s="15" t="s">
        <v>310</v>
      </c>
      <c r="G204" s="42">
        <v>55</v>
      </c>
      <c r="H204" s="43">
        <f t="shared" si="168"/>
        <v>10894.79</v>
      </c>
      <c r="I204" s="43">
        <v>10894.79</v>
      </c>
      <c r="J204" s="43">
        <v>0</v>
      </c>
      <c r="K204" s="44">
        <f t="shared" si="169"/>
        <v>198.08709090909093</v>
      </c>
      <c r="L204" s="44">
        <f t="shared" si="170"/>
        <v>0</v>
      </c>
      <c r="M204" s="44">
        <f t="shared" si="171"/>
        <v>198.08709090909093</v>
      </c>
      <c r="N204" s="44">
        <v>131.51713686034117</v>
      </c>
      <c r="O204" s="43">
        <v>148873.75</v>
      </c>
      <c r="P204" s="43">
        <v>1165</v>
      </c>
      <c r="Q204" s="44">
        <f t="shared" si="172"/>
        <v>127.78862660944206</v>
      </c>
      <c r="R204" s="45">
        <v>12</v>
      </c>
      <c r="S204" s="46">
        <v>12</v>
      </c>
      <c r="T204" s="47">
        <f t="shared" si="173"/>
        <v>0.97165000440316429</v>
      </c>
      <c r="U204" s="44">
        <f t="shared" si="174"/>
        <v>127.78862660944206</v>
      </c>
      <c r="V204" s="43">
        <f t="shared" si="175"/>
        <v>7028.3744635193134</v>
      </c>
      <c r="W204" s="48">
        <f t="shared" si="176"/>
        <v>-3866.4155364806879</v>
      </c>
      <c r="X204" s="42">
        <v>49</v>
      </c>
      <c r="Y204" s="43">
        <f t="shared" si="177"/>
        <v>8117.4099999999989</v>
      </c>
      <c r="Z204" s="43">
        <v>8117.4099999999989</v>
      </c>
      <c r="AA204" s="43">
        <v>0</v>
      </c>
      <c r="AB204" s="44">
        <f t="shared" si="178"/>
        <v>165.66142857142856</v>
      </c>
      <c r="AC204" s="44">
        <f t="shared" si="179"/>
        <v>0</v>
      </c>
      <c r="AD204" s="44">
        <f t="shared" si="180"/>
        <v>165.66142857142856</v>
      </c>
      <c r="AE204" s="44">
        <v>128.73470537699615</v>
      </c>
      <c r="AF204" s="43">
        <v>124507.93000000001</v>
      </c>
      <c r="AG204" s="43">
        <v>1046</v>
      </c>
      <c r="AH204" s="44">
        <f t="shared" si="181"/>
        <v>119.03243785850862</v>
      </c>
      <c r="AI204" s="45">
        <v>11</v>
      </c>
      <c r="AJ204" s="46">
        <v>12</v>
      </c>
      <c r="AK204" s="47">
        <f t="shared" si="182"/>
        <v>0.92463362936921556</v>
      </c>
      <c r="AL204" s="44">
        <f t="shared" si="183"/>
        <v>119.03243785850862</v>
      </c>
      <c r="AM204" s="43">
        <f t="shared" si="184"/>
        <v>5832.5894550669218</v>
      </c>
      <c r="AN204" s="48">
        <f t="shared" si="185"/>
        <v>-2492.5315035633571</v>
      </c>
      <c r="AO204" s="90">
        <f t="shared" si="186"/>
        <v>-1373.8840329173308</v>
      </c>
      <c r="AP204" s="97">
        <f t="shared" si="187"/>
        <v>6</v>
      </c>
      <c r="AQ204" s="165"/>
      <c r="AR204" s="164"/>
    </row>
    <row r="205" spans="1:44" s="3" customFormat="1" ht="12.75" hidden="1" customHeight="1" outlineLevel="2" x14ac:dyDescent="0.2">
      <c r="A205" s="10">
        <v>4044</v>
      </c>
      <c r="B205" s="11" t="s">
        <v>298</v>
      </c>
      <c r="C205" s="12">
        <v>80750</v>
      </c>
      <c r="D205" s="13" t="s">
        <v>23</v>
      </c>
      <c r="E205" s="14" t="s">
        <v>301</v>
      </c>
      <c r="F205" s="15" t="s">
        <v>302</v>
      </c>
      <c r="G205" s="42">
        <v>82</v>
      </c>
      <c r="H205" s="43">
        <f t="shared" si="168"/>
        <v>7382.7730488984862</v>
      </c>
      <c r="I205" s="43">
        <v>6771.0262397676806</v>
      </c>
      <c r="J205" s="43">
        <v>611.74680913080556</v>
      </c>
      <c r="K205" s="44">
        <f t="shared" si="169"/>
        <v>82.573490728874148</v>
      </c>
      <c r="L205" s="44">
        <f t="shared" si="170"/>
        <v>7.4603269406195798</v>
      </c>
      <c r="M205" s="44">
        <f t="shared" si="171"/>
        <v>90.033817669493729</v>
      </c>
      <c r="N205" s="44">
        <v>51.806597550499063</v>
      </c>
      <c r="O205" s="43">
        <v>894254.08033648878</v>
      </c>
      <c r="P205" s="43">
        <v>13430</v>
      </c>
      <c r="Q205" s="44">
        <f t="shared" si="172"/>
        <v>66.586305311726647</v>
      </c>
      <c r="R205" s="45">
        <v>9</v>
      </c>
      <c r="S205" s="46">
        <v>12</v>
      </c>
      <c r="T205" s="47">
        <f t="shared" si="173"/>
        <v>1</v>
      </c>
      <c r="U205" s="44">
        <f t="shared" si="174"/>
        <v>51.806597550499063</v>
      </c>
      <c r="V205" s="43">
        <f t="shared" si="175"/>
        <v>4248.1409991409228</v>
      </c>
      <c r="W205" s="48">
        <f t="shared" si="176"/>
        <v>-3134.6320497575634</v>
      </c>
      <c r="X205" s="42">
        <v>86</v>
      </c>
      <c r="Y205" s="43">
        <f t="shared" si="177"/>
        <v>53576.928430559143</v>
      </c>
      <c r="Z205" s="43">
        <v>49139.723710268416</v>
      </c>
      <c r="AA205" s="43">
        <v>4437.2047202907233</v>
      </c>
      <c r="AB205" s="44">
        <f t="shared" si="178"/>
        <v>571.39213616591178</v>
      </c>
      <c r="AC205" s="44">
        <f t="shared" si="179"/>
        <v>51.595403724310735</v>
      </c>
      <c r="AD205" s="44">
        <f t="shared" si="180"/>
        <v>622.98753989022259</v>
      </c>
      <c r="AE205" s="44">
        <v>51.212262185688587</v>
      </c>
      <c r="AF205" s="43">
        <v>851774.33940373792</v>
      </c>
      <c r="AG205" s="43">
        <v>12773</v>
      </c>
      <c r="AH205" s="44">
        <f t="shared" si="181"/>
        <v>66.685535066447812</v>
      </c>
      <c r="AI205" s="45">
        <v>12</v>
      </c>
      <c r="AJ205" s="46">
        <v>12</v>
      </c>
      <c r="AK205" s="47">
        <f t="shared" si="182"/>
        <v>1</v>
      </c>
      <c r="AL205" s="44">
        <f t="shared" si="183"/>
        <v>51.212262185688587</v>
      </c>
      <c r="AM205" s="43">
        <f t="shared" si="184"/>
        <v>4404.254547969218</v>
      </c>
      <c r="AN205" s="48">
        <f t="shared" si="185"/>
        <v>-53642.916962825373</v>
      </c>
      <c r="AO205" s="90">
        <f t="shared" si="186"/>
        <v>50508.284913067808</v>
      </c>
      <c r="AP205" s="97">
        <f t="shared" si="187"/>
        <v>-4</v>
      </c>
      <c r="AQ205" s="165"/>
      <c r="AR205" s="164"/>
    </row>
    <row r="206" spans="1:44" s="3" customFormat="1" ht="12.75" hidden="1" customHeight="1" outlineLevel="2" x14ac:dyDescent="0.2">
      <c r="A206" s="10">
        <v>4044</v>
      </c>
      <c r="B206" s="11" t="s">
        <v>298</v>
      </c>
      <c r="C206" s="12">
        <v>80413</v>
      </c>
      <c r="D206" s="13" t="s">
        <v>23</v>
      </c>
      <c r="E206" s="14" t="s">
        <v>307</v>
      </c>
      <c r="F206" s="15" t="s">
        <v>308</v>
      </c>
      <c r="G206" s="42">
        <v>1606</v>
      </c>
      <c r="H206" s="43">
        <f t="shared" si="168"/>
        <v>25185.439999999999</v>
      </c>
      <c r="I206" s="43">
        <v>25185.439999999999</v>
      </c>
      <c r="J206" s="43">
        <v>0</v>
      </c>
      <c r="K206" s="44">
        <f t="shared" si="169"/>
        <v>15.682092154420921</v>
      </c>
      <c r="L206" s="44">
        <f t="shared" si="170"/>
        <v>0</v>
      </c>
      <c r="M206" s="44">
        <f t="shared" si="171"/>
        <v>15.682092154420921</v>
      </c>
      <c r="N206" s="44">
        <v>15.851667437944194</v>
      </c>
      <c r="O206" s="43">
        <v>621141.01</v>
      </c>
      <c r="P206" s="43">
        <v>38425</v>
      </c>
      <c r="Q206" s="44">
        <f t="shared" si="172"/>
        <v>16.165023031880285</v>
      </c>
      <c r="R206" s="45">
        <v>4</v>
      </c>
      <c r="S206" s="46">
        <v>12</v>
      </c>
      <c r="T206" s="47">
        <f t="shared" si="173"/>
        <v>1</v>
      </c>
      <c r="U206" s="44">
        <f t="shared" si="174"/>
        <v>15.851667437944194</v>
      </c>
      <c r="V206" s="43">
        <f t="shared" si="175"/>
        <v>25457.777905338375</v>
      </c>
      <c r="W206" s="48">
        <f t="shared" si="176"/>
        <v>272.337905338376</v>
      </c>
      <c r="X206" s="42">
        <v>1522</v>
      </c>
      <c r="Y206" s="43">
        <f t="shared" si="177"/>
        <v>22341.439999999999</v>
      </c>
      <c r="Z206" s="43">
        <v>22341.439999999999</v>
      </c>
      <c r="AA206" s="43">
        <v>0</v>
      </c>
      <c r="AB206" s="44">
        <f t="shared" si="178"/>
        <v>14.679001314060447</v>
      </c>
      <c r="AC206" s="44">
        <f t="shared" si="179"/>
        <v>0</v>
      </c>
      <c r="AD206" s="44">
        <f t="shared" si="180"/>
        <v>14.679001314060447</v>
      </c>
      <c r="AE206" s="44">
        <v>15.70226276613932</v>
      </c>
      <c r="AF206" s="43">
        <v>573872.15</v>
      </c>
      <c r="AG206" s="43">
        <v>37895</v>
      </c>
      <c r="AH206" s="44">
        <f t="shared" si="181"/>
        <v>15.143743237894181</v>
      </c>
      <c r="AI206" s="45">
        <v>2</v>
      </c>
      <c r="AJ206" s="46">
        <v>12</v>
      </c>
      <c r="AK206" s="47">
        <f t="shared" si="182"/>
        <v>0.96443063419817798</v>
      </c>
      <c r="AL206" s="44">
        <f t="shared" si="183"/>
        <v>15.143743237894181</v>
      </c>
      <c r="AM206" s="43">
        <f t="shared" si="184"/>
        <v>23048.777208074946</v>
      </c>
      <c r="AN206" s="48">
        <f t="shared" si="185"/>
        <v>771.64059062721469</v>
      </c>
      <c r="AO206" s="90">
        <f t="shared" si="186"/>
        <v>-499.30268528883869</v>
      </c>
      <c r="AP206" s="97">
        <f t="shared" si="187"/>
        <v>84</v>
      </c>
      <c r="AQ206" s="165"/>
      <c r="AR206" s="164"/>
    </row>
    <row r="207" spans="1:44" s="3" customFormat="1" ht="12.75" hidden="1" customHeight="1" outlineLevel="2" x14ac:dyDescent="0.2">
      <c r="A207" s="10">
        <v>4044</v>
      </c>
      <c r="B207" s="11" t="s">
        <v>298</v>
      </c>
      <c r="C207" s="12">
        <v>80670</v>
      </c>
      <c r="D207" s="13" t="s">
        <v>23</v>
      </c>
      <c r="E207" s="14" t="s">
        <v>299</v>
      </c>
      <c r="F207" s="15" t="s">
        <v>300</v>
      </c>
      <c r="G207" s="42">
        <v>810</v>
      </c>
      <c r="H207" s="43">
        <f t="shared" si="168"/>
        <v>260947.56321511875</v>
      </c>
      <c r="I207" s="43">
        <v>241575.58092597657</v>
      </c>
      <c r="J207" s="43">
        <v>19371.982289142175</v>
      </c>
      <c r="K207" s="44">
        <f t="shared" si="169"/>
        <v>298.24145793330439</v>
      </c>
      <c r="L207" s="44">
        <f t="shared" si="170"/>
        <v>23.916027517459476</v>
      </c>
      <c r="M207" s="44">
        <f t="shared" si="171"/>
        <v>322.15748545076389</v>
      </c>
      <c r="N207" s="44">
        <v>423.4920097075593</v>
      </c>
      <c r="O207" s="43">
        <v>5517635.5908864466</v>
      </c>
      <c r="P207" s="43">
        <v>13289</v>
      </c>
      <c r="Q207" s="44">
        <f t="shared" si="172"/>
        <v>415.20322002306017</v>
      </c>
      <c r="R207" s="45">
        <v>4</v>
      </c>
      <c r="S207" s="46">
        <v>12</v>
      </c>
      <c r="T207" s="47">
        <f t="shared" si="173"/>
        <v>0.98042751812431383</v>
      </c>
      <c r="U207" s="44">
        <f t="shared" si="174"/>
        <v>415.20322002306017</v>
      </c>
      <c r="V207" s="43">
        <f t="shared" si="175"/>
        <v>336314.60821867874</v>
      </c>
      <c r="W207" s="48">
        <f t="shared" si="176"/>
        <v>75367.045003559993</v>
      </c>
      <c r="X207" s="42">
        <v>748</v>
      </c>
      <c r="Y207" s="43">
        <f t="shared" si="177"/>
        <v>237030.92809014462</v>
      </c>
      <c r="Z207" s="43">
        <v>218998.88337577166</v>
      </c>
      <c r="AA207" s="43">
        <v>18032.044714372947</v>
      </c>
      <c r="AB207" s="44">
        <f t="shared" si="178"/>
        <v>292.77925584996211</v>
      </c>
      <c r="AC207" s="44">
        <f t="shared" si="179"/>
        <v>24.107011650231211</v>
      </c>
      <c r="AD207" s="44">
        <f t="shared" si="180"/>
        <v>316.88626750019336</v>
      </c>
      <c r="AE207" s="44">
        <v>406.48732316246026</v>
      </c>
      <c r="AF207" s="43">
        <v>4667345.414603591</v>
      </c>
      <c r="AG207" s="43">
        <v>12212</v>
      </c>
      <c r="AH207" s="44">
        <f t="shared" si="181"/>
        <v>382.19336837566254</v>
      </c>
      <c r="AI207" s="45">
        <v>4</v>
      </c>
      <c r="AJ207" s="46">
        <v>12</v>
      </c>
      <c r="AK207" s="47">
        <f t="shared" si="182"/>
        <v>0.94023440977742823</v>
      </c>
      <c r="AL207" s="44">
        <f t="shared" si="183"/>
        <v>382.19336837566254</v>
      </c>
      <c r="AM207" s="43">
        <f t="shared" si="184"/>
        <v>285880.63954499556</v>
      </c>
      <c r="AN207" s="48">
        <f t="shared" si="185"/>
        <v>53290.594314382848</v>
      </c>
      <c r="AO207" s="90">
        <f t="shared" si="186"/>
        <v>22076.450689177145</v>
      </c>
      <c r="AP207" s="97">
        <f t="shared" si="187"/>
        <v>62</v>
      </c>
      <c r="AQ207" s="165"/>
      <c r="AR207" s="164"/>
    </row>
    <row r="208" spans="1:44" s="3" customFormat="1" ht="12.75" hidden="1" customHeight="1" outlineLevel="2" x14ac:dyDescent="0.2">
      <c r="A208" s="10">
        <v>4044</v>
      </c>
      <c r="B208" s="11" t="s">
        <v>298</v>
      </c>
      <c r="C208" s="12">
        <v>79709</v>
      </c>
      <c r="D208" s="13" t="s">
        <v>23</v>
      </c>
      <c r="E208" s="14" t="s">
        <v>303</v>
      </c>
      <c r="F208" s="15" t="s">
        <v>304</v>
      </c>
      <c r="G208" s="42">
        <v>3388</v>
      </c>
      <c r="H208" s="43">
        <f t="shared" si="168"/>
        <v>151531.95930315333</v>
      </c>
      <c r="I208" s="43">
        <v>139398.98092205901</v>
      </c>
      <c r="J208" s="43">
        <v>12132.978381094312</v>
      </c>
      <c r="K208" s="44">
        <f t="shared" si="169"/>
        <v>41.144917627526276</v>
      </c>
      <c r="L208" s="44">
        <f t="shared" si="170"/>
        <v>3.581162450145901</v>
      </c>
      <c r="M208" s="44">
        <f t="shared" si="171"/>
        <v>44.726080077672172</v>
      </c>
      <c r="N208" s="44">
        <v>68.003419276601576</v>
      </c>
      <c r="O208" s="43">
        <v>4349364.7575152451</v>
      </c>
      <c r="P208" s="43">
        <v>64679</v>
      </c>
      <c r="Q208" s="44">
        <f t="shared" si="172"/>
        <v>67.245392747495245</v>
      </c>
      <c r="R208" s="45">
        <v>1</v>
      </c>
      <c r="S208" s="46">
        <v>12</v>
      </c>
      <c r="T208" s="47">
        <f t="shared" si="173"/>
        <v>0.98885311154689026</v>
      </c>
      <c r="U208" s="44">
        <f t="shared" si="174"/>
        <v>67.245392747495245</v>
      </c>
      <c r="V208" s="43">
        <f t="shared" si="175"/>
        <v>227827.39062851388</v>
      </c>
      <c r="W208" s="48">
        <f t="shared" si="176"/>
        <v>76295.431325360551</v>
      </c>
      <c r="X208" s="42">
        <v>3022</v>
      </c>
      <c r="Y208" s="43">
        <f t="shared" si="177"/>
        <v>206425.76657448179</v>
      </c>
      <c r="Z208" s="43">
        <v>189432.21658187901</v>
      </c>
      <c r="AA208" s="43">
        <v>16993.549992602773</v>
      </c>
      <c r="AB208" s="44">
        <f t="shared" si="178"/>
        <v>62.684386691554934</v>
      </c>
      <c r="AC208" s="44">
        <f t="shared" si="179"/>
        <v>5.6232792827937699</v>
      </c>
      <c r="AD208" s="44">
        <f t="shared" si="180"/>
        <v>68.307665974348708</v>
      </c>
      <c r="AE208" s="44">
        <v>64.836651382464026</v>
      </c>
      <c r="AF208" s="43">
        <v>3836021.6947771902</v>
      </c>
      <c r="AG208" s="43">
        <v>59944</v>
      </c>
      <c r="AH208" s="44">
        <f t="shared" si="181"/>
        <v>63.993422106919631</v>
      </c>
      <c r="AI208" s="45">
        <v>8</v>
      </c>
      <c r="AJ208" s="46">
        <v>12</v>
      </c>
      <c r="AK208" s="47">
        <f t="shared" si="182"/>
        <v>0.98699455851644335</v>
      </c>
      <c r="AL208" s="44">
        <f t="shared" si="183"/>
        <v>63.993422106919631</v>
      </c>
      <c r="AM208" s="43">
        <f t="shared" si="184"/>
        <v>193388.12160711113</v>
      </c>
      <c r="AN208" s="48">
        <f t="shared" si="185"/>
        <v>-14222.885418949818</v>
      </c>
      <c r="AO208" s="90">
        <f t="shared" si="186"/>
        <v>90518.316744310374</v>
      </c>
      <c r="AP208" s="97">
        <f t="shared" si="187"/>
        <v>366</v>
      </c>
      <c r="AQ208" s="165"/>
      <c r="AR208" s="164"/>
    </row>
    <row r="209" spans="1:44" s="3" customFormat="1" ht="12.75" hidden="1" customHeight="1" outlineLevel="2" x14ac:dyDescent="0.2">
      <c r="A209" s="10">
        <v>4044</v>
      </c>
      <c r="B209" s="11" t="s">
        <v>298</v>
      </c>
      <c r="C209" s="12">
        <v>61541</v>
      </c>
      <c r="D209" s="13" t="s">
        <v>23</v>
      </c>
      <c r="E209" s="14" t="s">
        <v>311</v>
      </c>
      <c r="F209" s="15" t="s">
        <v>312</v>
      </c>
      <c r="G209" s="42">
        <v>3834</v>
      </c>
      <c r="H209" s="43">
        <f t="shared" si="168"/>
        <v>722500.03872531303</v>
      </c>
      <c r="I209" s="43">
        <v>607352.8054989751</v>
      </c>
      <c r="J209" s="43">
        <v>115147.23322633791</v>
      </c>
      <c r="K209" s="44">
        <f t="shared" si="169"/>
        <v>158.41231233671755</v>
      </c>
      <c r="L209" s="44">
        <f t="shared" si="170"/>
        <v>30.033185505043793</v>
      </c>
      <c r="M209" s="44">
        <f t="shared" si="171"/>
        <v>188.44549784176135</v>
      </c>
      <c r="N209" s="44">
        <v>228.44056786013078</v>
      </c>
      <c r="O209" s="43">
        <v>14624571.602569798</v>
      </c>
      <c r="P209" s="43">
        <v>64682</v>
      </c>
      <c r="Q209" s="44">
        <f t="shared" si="172"/>
        <v>226.09955787653132</v>
      </c>
      <c r="R209" s="45">
        <v>2</v>
      </c>
      <c r="S209" s="46">
        <v>12</v>
      </c>
      <c r="T209" s="47">
        <f t="shared" si="173"/>
        <v>0.98975221430445393</v>
      </c>
      <c r="U209" s="44">
        <f t="shared" si="174"/>
        <v>226.09955787653132</v>
      </c>
      <c r="V209" s="43">
        <f t="shared" si="175"/>
        <v>866865.70489862107</v>
      </c>
      <c r="W209" s="48">
        <f t="shared" si="176"/>
        <v>144365.66617330804</v>
      </c>
      <c r="X209" s="42">
        <v>3591</v>
      </c>
      <c r="Y209" s="43">
        <f t="shared" si="177"/>
        <v>587140.56707722344</v>
      </c>
      <c r="Z209" s="43">
        <v>492940.71154147608</v>
      </c>
      <c r="AA209" s="43">
        <v>94199.855535747425</v>
      </c>
      <c r="AB209" s="44">
        <f t="shared" si="178"/>
        <v>137.27115331146646</v>
      </c>
      <c r="AC209" s="44">
        <f t="shared" si="179"/>
        <v>26.232207055345985</v>
      </c>
      <c r="AD209" s="44">
        <f t="shared" si="180"/>
        <v>163.50336036681244</v>
      </c>
      <c r="AE209" s="44">
        <v>221.61541636098821</v>
      </c>
      <c r="AF209" s="43">
        <v>12902440.478284238</v>
      </c>
      <c r="AG209" s="43">
        <v>60292</v>
      </c>
      <c r="AH209" s="44">
        <f t="shared" si="181"/>
        <v>213.99921180727523</v>
      </c>
      <c r="AI209" s="45">
        <v>2</v>
      </c>
      <c r="AJ209" s="46">
        <v>12</v>
      </c>
      <c r="AK209" s="47">
        <f t="shared" si="182"/>
        <v>0.96563323671803147</v>
      </c>
      <c r="AL209" s="44">
        <f t="shared" si="183"/>
        <v>213.99921180727523</v>
      </c>
      <c r="AM209" s="43">
        <f t="shared" si="184"/>
        <v>768471.1695999254</v>
      </c>
      <c r="AN209" s="48">
        <f t="shared" si="185"/>
        <v>197815.20275203849</v>
      </c>
      <c r="AO209" s="90">
        <f t="shared" si="186"/>
        <v>-53449.536578730447</v>
      </c>
      <c r="AP209" s="97">
        <f t="shared" si="187"/>
        <v>243</v>
      </c>
      <c r="AQ209" s="165"/>
      <c r="AR209" s="164"/>
    </row>
    <row r="210" spans="1:44" s="3" customFormat="1" ht="17.25" customHeight="1" outlineLevel="1" collapsed="1" x14ac:dyDescent="0.2">
      <c r="A210" s="49"/>
      <c r="B210" s="50" t="s">
        <v>313</v>
      </c>
      <c r="C210" s="51"/>
      <c r="D210" s="52"/>
      <c r="E210" s="53"/>
      <c r="F210" s="52"/>
      <c r="G210" s="54"/>
      <c r="H210" s="55"/>
      <c r="I210" s="55"/>
      <c r="J210" s="55"/>
      <c r="K210" s="56"/>
      <c r="L210" s="56"/>
      <c r="M210" s="56"/>
      <c r="N210" s="56"/>
      <c r="O210" s="55"/>
      <c r="P210" s="55"/>
      <c r="Q210" s="56"/>
      <c r="R210" s="57"/>
      <c r="S210" s="58"/>
      <c r="T210" s="59"/>
      <c r="U210" s="44"/>
      <c r="V210" s="44"/>
      <c r="W210" s="60">
        <f>SUBTOTAL(9,W182:W209)</f>
        <v>-1965292.297342679</v>
      </c>
      <c r="X210" s="54"/>
      <c r="Y210" s="55"/>
      <c r="Z210" s="55"/>
      <c r="AA210" s="55"/>
      <c r="AB210" s="56"/>
      <c r="AC210" s="56"/>
      <c r="AD210" s="56"/>
      <c r="AE210" s="56"/>
      <c r="AF210" s="55"/>
      <c r="AG210" s="55"/>
      <c r="AH210" s="56"/>
      <c r="AI210" s="57"/>
      <c r="AJ210" s="58"/>
      <c r="AK210" s="59"/>
      <c r="AL210" s="44"/>
      <c r="AM210" s="44"/>
      <c r="AN210" s="60">
        <f>SUBTOTAL(9,AN182:AN209)</f>
        <v>-1771605.8374336245</v>
      </c>
      <c r="AO210" s="91">
        <f>SUBTOTAL(9,AO182:AO209)</f>
        <v>-193686.45990905544</v>
      </c>
      <c r="AP210" s="98">
        <v>9.9999999999999995E-8</v>
      </c>
      <c r="AQ210" s="165"/>
      <c r="AR210" s="164"/>
    </row>
    <row r="211" spans="1:44" s="3" customFormat="1" ht="12.75" hidden="1" customHeight="1" outlineLevel="2" x14ac:dyDescent="0.2">
      <c r="A211" s="10">
        <v>4050</v>
      </c>
      <c r="B211" s="11" t="s">
        <v>314</v>
      </c>
      <c r="C211" s="12">
        <v>75483</v>
      </c>
      <c r="D211" s="13" t="s">
        <v>23</v>
      </c>
      <c r="E211" s="14" t="s">
        <v>330</v>
      </c>
      <c r="F211" s="15" t="s">
        <v>219</v>
      </c>
      <c r="G211" s="42">
        <v>2033</v>
      </c>
      <c r="H211" s="43">
        <f t="shared" ref="H211:H226" si="188">I211+J211</f>
        <v>208756.76023812994</v>
      </c>
      <c r="I211" s="43">
        <v>180619.86423532892</v>
      </c>
      <c r="J211" s="43">
        <v>28136.896002801026</v>
      </c>
      <c r="K211" s="44">
        <f t="shared" ref="K211:K226" si="189">I211/G211</f>
        <v>88.844006018361497</v>
      </c>
      <c r="L211" s="44">
        <f t="shared" ref="L211:L226" si="190">J211/G211</f>
        <v>13.840086572946889</v>
      </c>
      <c r="M211" s="44">
        <f t="shared" ref="M211:M226" si="191">H211/G211</f>
        <v>102.68409259130839</v>
      </c>
      <c r="N211" s="44">
        <v>81.153626291489559</v>
      </c>
      <c r="O211" s="43">
        <v>2853953.5284952195</v>
      </c>
      <c r="P211" s="43">
        <v>34943</v>
      </c>
      <c r="Q211" s="44">
        <f t="shared" ref="Q211:Q226" si="192">O211/P211</f>
        <v>81.674542211464939</v>
      </c>
      <c r="R211" s="45">
        <v>10</v>
      </c>
      <c r="S211" s="46">
        <v>12</v>
      </c>
      <c r="T211" s="47">
        <f t="shared" ref="T211:T226" si="193">IF(N211=0,1,MIN(Q211/N211,1))</f>
        <v>1</v>
      </c>
      <c r="U211" s="44">
        <f t="shared" ref="U211:U226" si="194">T211*N211</f>
        <v>81.153626291489559</v>
      </c>
      <c r="V211" s="43">
        <f t="shared" ref="V211:V226" si="195">IF(U211&lt;0,0,G211*U211)</f>
        <v>164985.32225059828</v>
      </c>
      <c r="W211" s="48">
        <f t="shared" ref="W211:W226" si="196">IF(G211=0,-H211*12/12,(V211-H211)*12/12)</f>
        <v>-43771.437987531652</v>
      </c>
      <c r="X211" s="42">
        <v>1866</v>
      </c>
      <c r="Y211" s="43">
        <f t="shared" ref="Y211:Y226" si="197">Z211+AA211</f>
        <v>191438.10763233327</v>
      </c>
      <c r="Z211" s="43">
        <v>165672.46075360774</v>
      </c>
      <c r="AA211" s="43">
        <v>25765.646878725536</v>
      </c>
      <c r="AB211" s="44">
        <f t="shared" ref="AB211:AB226" si="198">Z211/X211</f>
        <v>88.784812836874451</v>
      </c>
      <c r="AC211" s="44">
        <f t="shared" ref="AC211:AC226" si="199">AA211/X211</f>
        <v>13.807956526648198</v>
      </c>
      <c r="AD211" s="44">
        <f t="shared" ref="AD211:AD226" si="200">Y211/X211</f>
        <v>102.59276936352265</v>
      </c>
      <c r="AE211" s="44">
        <v>80.298607000436135</v>
      </c>
      <c r="AF211" s="43">
        <v>2510716.1725619654</v>
      </c>
      <c r="AG211" s="43">
        <v>31931</v>
      </c>
      <c r="AH211" s="44">
        <f t="shared" ref="AH211:AH226" si="201">AF211/AG211</f>
        <v>78.629425090412624</v>
      </c>
      <c r="AI211" s="45">
        <v>10</v>
      </c>
      <c r="AJ211" s="46">
        <v>12</v>
      </c>
      <c r="AK211" s="47">
        <f t="shared" ref="AK211:AK226" si="202">IF(AE211=0,1,MIN(AH211/AE211,1))</f>
        <v>0.97921281610757649</v>
      </c>
      <c r="AL211" s="44">
        <f t="shared" ref="AL211:AL226" si="203">AK211*AE211</f>
        <v>78.629425090412624</v>
      </c>
      <c r="AM211" s="43">
        <f t="shared" ref="AM211:AM226" si="204">IF(AL211&lt;0,0,X211*AL211)</f>
        <v>146722.50721870994</v>
      </c>
      <c r="AN211" s="48">
        <f t="shared" ref="AN211:AN226" si="205">IF(X211=0,-Y211*12/11,(AM211-Y211)*12/11)</f>
        <v>-48780.654996679987</v>
      </c>
      <c r="AO211" s="90">
        <f t="shared" ref="AO211:AO226" si="206">W211-AN211</f>
        <v>5009.2170091483349</v>
      </c>
      <c r="AP211" s="97">
        <f t="shared" ref="AP211:AP226" si="207">G211-X211</f>
        <v>167</v>
      </c>
      <c r="AQ211" s="165"/>
      <c r="AR211" s="164"/>
    </row>
    <row r="212" spans="1:44" s="3" customFormat="1" ht="12.75" hidden="1" customHeight="1" outlineLevel="2" x14ac:dyDescent="0.2">
      <c r="A212" s="10">
        <v>4050</v>
      </c>
      <c r="B212" s="11" t="s">
        <v>314</v>
      </c>
      <c r="C212" s="12">
        <v>80373</v>
      </c>
      <c r="D212" s="13" t="s">
        <v>23</v>
      </c>
      <c r="E212" s="14" t="s">
        <v>324</v>
      </c>
      <c r="F212" s="15" t="s">
        <v>325</v>
      </c>
      <c r="G212" s="42">
        <v>34077</v>
      </c>
      <c r="H212" s="43">
        <f t="shared" si="188"/>
        <v>176744.42294707391</v>
      </c>
      <c r="I212" s="43">
        <v>170119.67363097222</v>
      </c>
      <c r="J212" s="43">
        <v>6624.7493161016846</v>
      </c>
      <c r="K212" s="44">
        <f t="shared" si="189"/>
        <v>4.9922139164530979</v>
      </c>
      <c r="L212" s="44">
        <f t="shared" si="190"/>
        <v>0.19440529730028128</v>
      </c>
      <c r="M212" s="44">
        <f t="shared" si="191"/>
        <v>5.1866192137533798</v>
      </c>
      <c r="N212" s="44">
        <v>4.2933849983173564</v>
      </c>
      <c r="O212" s="43">
        <v>2197718.2349399268</v>
      </c>
      <c r="P212" s="43">
        <v>481016</v>
      </c>
      <c r="Q212" s="44">
        <f t="shared" si="192"/>
        <v>4.5689087991666115</v>
      </c>
      <c r="R212" s="45">
        <v>9</v>
      </c>
      <c r="S212" s="46">
        <v>12</v>
      </c>
      <c r="T212" s="47">
        <f t="shared" si="193"/>
        <v>1</v>
      </c>
      <c r="U212" s="44">
        <f t="shared" si="194"/>
        <v>4.2933849983173564</v>
      </c>
      <c r="V212" s="43">
        <f t="shared" si="195"/>
        <v>146305.68058766055</v>
      </c>
      <c r="W212" s="48">
        <f t="shared" si="196"/>
        <v>-30438.742359413358</v>
      </c>
      <c r="X212" s="42">
        <v>31567</v>
      </c>
      <c r="Y212" s="43">
        <f t="shared" si="197"/>
        <v>161834.86013443829</v>
      </c>
      <c r="Z212" s="43">
        <v>155751.4579712605</v>
      </c>
      <c r="AA212" s="43">
        <v>6083.4021631777823</v>
      </c>
      <c r="AB212" s="44">
        <f t="shared" si="198"/>
        <v>4.9339961976513607</v>
      </c>
      <c r="AC212" s="44">
        <f t="shared" si="199"/>
        <v>0.19271397862254197</v>
      </c>
      <c r="AD212" s="44">
        <f t="shared" si="200"/>
        <v>5.1267101762739031</v>
      </c>
      <c r="AE212" s="44">
        <v>4.0497172235208794</v>
      </c>
      <c r="AF212" s="43">
        <v>1920575.1077689785</v>
      </c>
      <c r="AG212" s="43">
        <v>461943</v>
      </c>
      <c r="AH212" s="44">
        <f t="shared" si="201"/>
        <v>4.1576019287422437</v>
      </c>
      <c r="AI212" s="45">
        <v>10</v>
      </c>
      <c r="AJ212" s="46">
        <v>12</v>
      </c>
      <c r="AK212" s="47">
        <f t="shared" si="202"/>
        <v>1</v>
      </c>
      <c r="AL212" s="44">
        <f t="shared" si="203"/>
        <v>4.0497172235208794</v>
      </c>
      <c r="AM212" s="43">
        <f t="shared" si="204"/>
        <v>127837.4235948836</v>
      </c>
      <c r="AN212" s="48">
        <f t="shared" si="205"/>
        <v>-37088.112588605116</v>
      </c>
      <c r="AO212" s="90">
        <f t="shared" si="206"/>
        <v>6649.370229191758</v>
      </c>
      <c r="AP212" s="97">
        <f t="shared" si="207"/>
        <v>2510</v>
      </c>
      <c r="AQ212" s="165"/>
      <c r="AR212" s="164"/>
    </row>
    <row r="213" spans="1:44" s="3" customFormat="1" ht="12.75" hidden="1" customHeight="1" outlineLevel="2" x14ac:dyDescent="0.2">
      <c r="A213" s="10">
        <v>4050</v>
      </c>
      <c r="B213" s="11" t="s">
        <v>314</v>
      </c>
      <c r="C213" s="12">
        <v>80493</v>
      </c>
      <c r="D213" s="13" t="s">
        <v>23</v>
      </c>
      <c r="E213" s="14" t="s">
        <v>335</v>
      </c>
      <c r="F213" s="15" t="s">
        <v>91</v>
      </c>
      <c r="G213" s="42">
        <v>3112</v>
      </c>
      <c r="H213" s="43">
        <f t="shared" si="188"/>
        <v>447949.3978690505</v>
      </c>
      <c r="I213" s="43">
        <v>348671.32083116192</v>
      </c>
      <c r="J213" s="43">
        <v>99278.077037888608</v>
      </c>
      <c r="K213" s="44">
        <f t="shared" si="189"/>
        <v>112.04091286348391</v>
      </c>
      <c r="L213" s="44">
        <f t="shared" si="190"/>
        <v>31.901695706262405</v>
      </c>
      <c r="M213" s="44">
        <f t="shared" si="191"/>
        <v>143.94260856974631</v>
      </c>
      <c r="N213" s="44">
        <v>139.05817264572943</v>
      </c>
      <c r="O213" s="43">
        <v>4643116.0710120723</v>
      </c>
      <c r="P213" s="43">
        <v>34505</v>
      </c>
      <c r="Q213" s="44">
        <f t="shared" si="192"/>
        <v>134.56357255505208</v>
      </c>
      <c r="R213" s="45">
        <v>8</v>
      </c>
      <c r="S213" s="46">
        <v>12</v>
      </c>
      <c r="T213" s="47">
        <f t="shared" si="193"/>
        <v>0.96767827445764021</v>
      </c>
      <c r="U213" s="44">
        <f t="shared" si="194"/>
        <v>134.56357255505208</v>
      </c>
      <c r="V213" s="43">
        <f t="shared" si="195"/>
        <v>418761.83779132203</v>
      </c>
      <c r="W213" s="48">
        <f t="shared" si="196"/>
        <v>-29187.560077728471</v>
      </c>
      <c r="X213" s="42">
        <v>2827</v>
      </c>
      <c r="Y213" s="43">
        <f t="shared" si="197"/>
        <v>412385.16345388757</v>
      </c>
      <c r="Z213" s="43">
        <v>320687.49001128483</v>
      </c>
      <c r="AA213" s="43">
        <v>91697.673442602754</v>
      </c>
      <c r="AB213" s="44">
        <f t="shared" si="198"/>
        <v>113.43738592546333</v>
      </c>
      <c r="AC213" s="44">
        <f t="shared" si="199"/>
        <v>32.436389615352937</v>
      </c>
      <c r="AD213" s="44">
        <f t="shared" si="200"/>
        <v>145.87377554081627</v>
      </c>
      <c r="AE213" s="44">
        <v>138.66635060311552</v>
      </c>
      <c r="AF213" s="43">
        <v>4203216.1433542073</v>
      </c>
      <c r="AG213" s="43">
        <v>32074</v>
      </c>
      <c r="AH213" s="44">
        <f t="shared" si="201"/>
        <v>131.04745723496313</v>
      </c>
      <c r="AI213" s="45">
        <v>9</v>
      </c>
      <c r="AJ213" s="46">
        <v>12</v>
      </c>
      <c r="AK213" s="47">
        <f t="shared" si="202"/>
        <v>0.94505593220695028</v>
      </c>
      <c r="AL213" s="44">
        <f t="shared" si="203"/>
        <v>131.04745723496313</v>
      </c>
      <c r="AM213" s="43">
        <f t="shared" si="204"/>
        <v>370471.16160324076</v>
      </c>
      <c r="AN213" s="48">
        <f t="shared" si="205"/>
        <v>-45724.365655251058</v>
      </c>
      <c r="AO213" s="90">
        <f t="shared" si="206"/>
        <v>16536.805577522588</v>
      </c>
      <c r="AP213" s="97">
        <f t="shared" si="207"/>
        <v>285</v>
      </c>
      <c r="AQ213" s="165"/>
      <c r="AR213" s="164"/>
    </row>
    <row r="214" spans="1:44" s="3" customFormat="1" ht="12.75" hidden="1" customHeight="1" outlineLevel="2" x14ac:dyDescent="0.2">
      <c r="A214" s="10">
        <v>4050</v>
      </c>
      <c r="B214" s="11" t="s">
        <v>314</v>
      </c>
      <c r="C214" s="12">
        <v>75487</v>
      </c>
      <c r="D214" s="13" t="s">
        <v>23</v>
      </c>
      <c r="E214" s="14" t="s">
        <v>322</v>
      </c>
      <c r="F214" s="15" t="s">
        <v>219</v>
      </c>
      <c r="G214" s="42">
        <v>2514</v>
      </c>
      <c r="H214" s="43">
        <f t="shared" si="188"/>
        <v>98339.541119966088</v>
      </c>
      <c r="I214" s="43">
        <v>77570.000697601412</v>
      </c>
      <c r="J214" s="43">
        <v>20769.54042236468</v>
      </c>
      <c r="K214" s="44">
        <f t="shared" si="189"/>
        <v>30.855211096897936</v>
      </c>
      <c r="L214" s="44">
        <f t="shared" si="190"/>
        <v>8.2615514806542087</v>
      </c>
      <c r="M214" s="44">
        <f t="shared" si="191"/>
        <v>39.116762577552144</v>
      </c>
      <c r="N214" s="44">
        <v>28.964549364440995</v>
      </c>
      <c r="O214" s="43">
        <v>331712.66125001572</v>
      </c>
      <c r="P214" s="43">
        <v>9282</v>
      </c>
      <c r="Q214" s="44">
        <f t="shared" si="192"/>
        <v>35.737196859514732</v>
      </c>
      <c r="R214" s="45">
        <v>9</v>
      </c>
      <c r="S214" s="46">
        <v>12</v>
      </c>
      <c r="T214" s="47">
        <f t="shared" si="193"/>
        <v>1</v>
      </c>
      <c r="U214" s="44">
        <f t="shared" si="194"/>
        <v>28.964549364440995</v>
      </c>
      <c r="V214" s="43">
        <f t="shared" si="195"/>
        <v>72816.877102204657</v>
      </c>
      <c r="W214" s="48">
        <f t="shared" si="196"/>
        <v>-25522.664017761432</v>
      </c>
      <c r="X214" s="42">
        <v>2311</v>
      </c>
      <c r="Y214" s="43">
        <f t="shared" si="197"/>
        <v>90032.543642513978</v>
      </c>
      <c r="Z214" s="43">
        <v>70993.522088795173</v>
      </c>
      <c r="AA214" s="43">
        <v>19039.021553718798</v>
      </c>
      <c r="AB214" s="44">
        <f t="shared" si="198"/>
        <v>30.719827818604575</v>
      </c>
      <c r="AC214" s="44">
        <f t="shared" si="199"/>
        <v>8.2384342508519239</v>
      </c>
      <c r="AD214" s="44">
        <f t="shared" si="200"/>
        <v>38.958262069456502</v>
      </c>
      <c r="AE214" s="44">
        <v>29.015250158139651</v>
      </c>
      <c r="AF214" s="43">
        <v>297661.36226890935</v>
      </c>
      <c r="AG214" s="43">
        <v>8476</v>
      </c>
      <c r="AH214" s="44">
        <f t="shared" si="201"/>
        <v>35.118140900060091</v>
      </c>
      <c r="AI214" s="45">
        <v>10</v>
      </c>
      <c r="AJ214" s="46">
        <v>12</v>
      </c>
      <c r="AK214" s="47">
        <f t="shared" si="202"/>
        <v>1</v>
      </c>
      <c r="AL214" s="44">
        <f t="shared" si="203"/>
        <v>29.015250158139651</v>
      </c>
      <c r="AM214" s="43">
        <f t="shared" si="204"/>
        <v>67054.243115460733</v>
      </c>
      <c r="AN214" s="48">
        <f t="shared" si="205"/>
        <v>-25067.236938603539</v>
      </c>
      <c r="AO214" s="90">
        <f t="shared" si="206"/>
        <v>-455.42707915789288</v>
      </c>
      <c r="AP214" s="97">
        <f t="shared" si="207"/>
        <v>203</v>
      </c>
      <c r="AQ214" s="165"/>
      <c r="AR214" s="164"/>
    </row>
    <row r="215" spans="1:44" s="3" customFormat="1" ht="12.75" hidden="1" customHeight="1" outlineLevel="2" x14ac:dyDescent="0.2">
      <c r="A215" s="10">
        <v>4050</v>
      </c>
      <c r="B215" s="11" t="s">
        <v>314</v>
      </c>
      <c r="C215" s="12">
        <v>80553</v>
      </c>
      <c r="D215" s="13" t="s">
        <v>23</v>
      </c>
      <c r="E215" s="14" t="s">
        <v>336</v>
      </c>
      <c r="F215" s="15" t="s">
        <v>337</v>
      </c>
      <c r="G215" s="42">
        <v>3296</v>
      </c>
      <c r="H215" s="43">
        <f t="shared" si="188"/>
        <v>532715.19779080444</v>
      </c>
      <c r="I215" s="43">
        <v>448801.83603148011</v>
      </c>
      <c r="J215" s="43">
        <v>83913.361759324325</v>
      </c>
      <c r="K215" s="44">
        <f t="shared" si="189"/>
        <v>136.16560559207528</v>
      </c>
      <c r="L215" s="44">
        <f t="shared" si="190"/>
        <v>25.459151019212477</v>
      </c>
      <c r="M215" s="44">
        <f t="shared" si="191"/>
        <v>161.62475661128775</v>
      </c>
      <c r="N215" s="44">
        <v>167.69696949515316</v>
      </c>
      <c r="O215" s="43">
        <v>9214378.1706705894</v>
      </c>
      <c r="P215" s="43">
        <v>59724</v>
      </c>
      <c r="Q215" s="44">
        <f t="shared" si="192"/>
        <v>154.2826697922207</v>
      </c>
      <c r="R215" s="45">
        <v>6</v>
      </c>
      <c r="S215" s="46">
        <v>12</v>
      </c>
      <c r="T215" s="47">
        <f t="shared" si="193"/>
        <v>0.92000869339907687</v>
      </c>
      <c r="U215" s="44">
        <f t="shared" si="194"/>
        <v>154.2826697922207</v>
      </c>
      <c r="V215" s="43">
        <f t="shared" si="195"/>
        <v>508515.67963515944</v>
      </c>
      <c r="W215" s="48">
        <f t="shared" si="196"/>
        <v>-24199.518155644997</v>
      </c>
      <c r="X215" s="42">
        <v>3003</v>
      </c>
      <c r="Y215" s="43">
        <f t="shared" si="197"/>
        <v>488462.58938808239</v>
      </c>
      <c r="Z215" s="43">
        <v>410016.08587803715</v>
      </c>
      <c r="AA215" s="43">
        <v>78446.503510045208</v>
      </c>
      <c r="AB215" s="44">
        <f t="shared" si="198"/>
        <v>136.53549313287951</v>
      </c>
      <c r="AC215" s="44">
        <f t="shared" si="199"/>
        <v>26.122711791556846</v>
      </c>
      <c r="AD215" s="44">
        <f t="shared" si="200"/>
        <v>162.65820492443635</v>
      </c>
      <c r="AE215" s="44">
        <v>154.2682671867226</v>
      </c>
      <c r="AF215" s="43">
        <v>8078628.1605439102</v>
      </c>
      <c r="AG215" s="43">
        <v>54763</v>
      </c>
      <c r="AH215" s="44">
        <f t="shared" si="201"/>
        <v>147.51982470909027</v>
      </c>
      <c r="AI215" s="45">
        <v>7</v>
      </c>
      <c r="AJ215" s="46">
        <v>12</v>
      </c>
      <c r="AK215" s="47">
        <f t="shared" si="202"/>
        <v>0.95625514825116842</v>
      </c>
      <c r="AL215" s="44">
        <f t="shared" si="203"/>
        <v>147.51982470909027</v>
      </c>
      <c r="AM215" s="43">
        <f t="shared" si="204"/>
        <v>443002.03360139811</v>
      </c>
      <c r="AN215" s="48">
        <f t="shared" si="205"/>
        <v>-49593.333585473752</v>
      </c>
      <c r="AO215" s="90">
        <f t="shared" si="206"/>
        <v>25393.815429828755</v>
      </c>
      <c r="AP215" s="97">
        <f t="shared" si="207"/>
        <v>293</v>
      </c>
      <c r="AQ215" s="165"/>
      <c r="AR215" s="164"/>
    </row>
    <row r="216" spans="1:44" s="3" customFormat="1" ht="12.75" hidden="1" customHeight="1" outlineLevel="2" x14ac:dyDescent="0.2">
      <c r="A216" s="10">
        <v>4050</v>
      </c>
      <c r="B216" s="11" t="s">
        <v>314</v>
      </c>
      <c r="C216" s="12">
        <v>80492</v>
      </c>
      <c r="D216" s="13" t="s">
        <v>23</v>
      </c>
      <c r="E216" s="14" t="s">
        <v>327</v>
      </c>
      <c r="F216" s="15" t="s">
        <v>219</v>
      </c>
      <c r="G216" s="42">
        <v>6111</v>
      </c>
      <c r="H216" s="43">
        <f t="shared" si="188"/>
        <v>412295.55487671052</v>
      </c>
      <c r="I216" s="43">
        <v>328914.92966062634</v>
      </c>
      <c r="J216" s="43">
        <v>83380.625216084154</v>
      </c>
      <c r="K216" s="44">
        <f t="shared" si="189"/>
        <v>53.823421643041456</v>
      </c>
      <c r="L216" s="44">
        <f t="shared" si="190"/>
        <v>13.644350387184447</v>
      </c>
      <c r="M216" s="44">
        <f t="shared" si="191"/>
        <v>67.467772030225902</v>
      </c>
      <c r="N216" s="44">
        <v>67.022872257880039</v>
      </c>
      <c r="O216" s="43">
        <v>6186448.4728083592</v>
      </c>
      <c r="P216" s="43">
        <v>95712</v>
      </c>
      <c r="Q216" s="44">
        <f t="shared" si="192"/>
        <v>64.636079831247486</v>
      </c>
      <c r="R216" s="45">
        <v>8</v>
      </c>
      <c r="S216" s="46">
        <v>12</v>
      </c>
      <c r="T216" s="47">
        <f t="shared" si="193"/>
        <v>0.96438838942250893</v>
      </c>
      <c r="U216" s="44">
        <f t="shared" si="194"/>
        <v>64.636079831247486</v>
      </c>
      <c r="V216" s="43">
        <f t="shared" si="195"/>
        <v>394991.08384875336</v>
      </c>
      <c r="W216" s="48">
        <f t="shared" si="196"/>
        <v>-17304.471027957159</v>
      </c>
      <c r="X216" s="42">
        <v>5353</v>
      </c>
      <c r="Y216" s="43">
        <f t="shared" si="197"/>
        <v>378228.82457784022</v>
      </c>
      <c r="Z216" s="43">
        <v>301483.10491321114</v>
      </c>
      <c r="AA216" s="43">
        <v>76745.719664629083</v>
      </c>
      <c r="AB216" s="44">
        <f t="shared" si="198"/>
        <v>56.320400693669185</v>
      </c>
      <c r="AC216" s="44">
        <f t="shared" si="199"/>
        <v>14.336954915865698</v>
      </c>
      <c r="AD216" s="44">
        <f t="shared" si="200"/>
        <v>70.657355609534875</v>
      </c>
      <c r="AE216" s="44">
        <v>66.524725157974672</v>
      </c>
      <c r="AF216" s="43">
        <v>5496402.6580447592</v>
      </c>
      <c r="AG216" s="43">
        <v>88900</v>
      </c>
      <c r="AH216" s="44">
        <f t="shared" si="201"/>
        <v>61.826801552809442</v>
      </c>
      <c r="AI216" s="45">
        <v>9</v>
      </c>
      <c r="AJ216" s="46">
        <v>12</v>
      </c>
      <c r="AK216" s="47">
        <f t="shared" si="202"/>
        <v>0.92938078896216136</v>
      </c>
      <c r="AL216" s="44">
        <f t="shared" si="203"/>
        <v>61.826801552809442</v>
      </c>
      <c r="AM216" s="43">
        <f t="shared" si="204"/>
        <v>330958.86871218897</v>
      </c>
      <c r="AN216" s="48">
        <f t="shared" si="205"/>
        <v>-51567.224580710455</v>
      </c>
      <c r="AO216" s="90">
        <f t="shared" si="206"/>
        <v>34262.753552753296</v>
      </c>
      <c r="AP216" s="97">
        <f t="shared" si="207"/>
        <v>758</v>
      </c>
      <c r="AQ216" s="165"/>
      <c r="AR216" s="164"/>
    </row>
    <row r="217" spans="1:44" s="3" customFormat="1" ht="12.75" hidden="1" customHeight="1" outlineLevel="2" x14ac:dyDescent="0.2">
      <c r="A217" s="10">
        <v>4050</v>
      </c>
      <c r="B217" s="11" t="s">
        <v>314</v>
      </c>
      <c r="C217" s="12">
        <v>80550</v>
      </c>
      <c r="D217" s="13" t="s">
        <v>23</v>
      </c>
      <c r="E217" s="14" t="s">
        <v>333</v>
      </c>
      <c r="F217" s="15" t="s">
        <v>334</v>
      </c>
      <c r="G217" s="42">
        <v>5523</v>
      </c>
      <c r="H217" s="43">
        <f t="shared" si="188"/>
        <v>286055.08179055346</v>
      </c>
      <c r="I217" s="43">
        <v>254028.03726164013</v>
      </c>
      <c r="J217" s="43">
        <v>32027.044528913324</v>
      </c>
      <c r="K217" s="44">
        <f t="shared" si="189"/>
        <v>45.994574916103588</v>
      </c>
      <c r="L217" s="44">
        <f t="shared" si="190"/>
        <v>5.7988492719379545</v>
      </c>
      <c r="M217" s="44">
        <f t="shared" si="191"/>
        <v>51.793424188041548</v>
      </c>
      <c r="N217" s="44">
        <v>49.801191281172677</v>
      </c>
      <c r="O217" s="43">
        <v>4902125.1171532059</v>
      </c>
      <c r="P217" s="43">
        <v>96959</v>
      </c>
      <c r="Q217" s="44">
        <f t="shared" si="192"/>
        <v>50.55874253192799</v>
      </c>
      <c r="R217" s="45">
        <v>8</v>
      </c>
      <c r="S217" s="46">
        <v>12</v>
      </c>
      <c r="T217" s="47">
        <f t="shared" si="193"/>
        <v>1</v>
      </c>
      <c r="U217" s="44">
        <f t="shared" si="194"/>
        <v>49.801191281172677</v>
      </c>
      <c r="V217" s="43">
        <f t="shared" si="195"/>
        <v>275051.97944591672</v>
      </c>
      <c r="W217" s="48">
        <f t="shared" si="196"/>
        <v>-11003.102344636747</v>
      </c>
      <c r="X217" s="42">
        <v>4831</v>
      </c>
      <c r="Y217" s="43">
        <f t="shared" si="197"/>
        <v>264804.61863142671</v>
      </c>
      <c r="Z217" s="43">
        <v>234736.75028506157</v>
      </c>
      <c r="AA217" s="43">
        <v>30067.868346365132</v>
      </c>
      <c r="AB217" s="44">
        <f t="shared" si="198"/>
        <v>48.589681284425907</v>
      </c>
      <c r="AC217" s="44">
        <f t="shared" si="199"/>
        <v>6.223942940667591</v>
      </c>
      <c r="AD217" s="44">
        <f t="shared" si="200"/>
        <v>54.813624225093506</v>
      </c>
      <c r="AE217" s="44">
        <v>48.340773010500499</v>
      </c>
      <c r="AF217" s="43">
        <v>4293400.6827639164</v>
      </c>
      <c r="AG217" s="43">
        <v>88130</v>
      </c>
      <c r="AH217" s="44">
        <f t="shared" si="201"/>
        <v>48.716676305048409</v>
      </c>
      <c r="AI217" s="45">
        <v>9</v>
      </c>
      <c r="AJ217" s="46">
        <v>12</v>
      </c>
      <c r="AK217" s="47">
        <f t="shared" si="202"/>
        <v>1</v>
      </c>
      <c r="AL217" s="44">
        <f t="shared" si="203"/>
        <v>48.340773010500499</v>
      </c>
      <c r="AM217" s="43">
        <f t="shared" si="204"/>
        <v>233534.27441372792</v>
      </c>
      <c r="AN217" s="48">
        <f t="shared" si="205"/>
        <v>-34113.10278294413</v>
      </c>
      <c r="AO217" s="90">
        <f t="shared" si="206"/>
        <v>23110.000438307383</v>
      </c>
      <c r="AP217" s="97">
        <f t="shared" si="207"/>
        <v>692</v>
      </c>
      <c r="AQ217" s="165"/>
      <c r="AR217" s="164"/>
    </row>
    <row r="218" spans="1:44" s="3" customFormat="1" ht="12.75" hidden="1" customHeight="1" outlineLevel="2" x14ac:dyDescent="0.2">
      <c r="A218" s="10">
        <v>4050</v>
      </c>
      <c r="B218" s="11" t="s">
        <v>314</v>
      </c>
      <c r="C218" s="12">
        <v>65015</v>
      </c>
      <c r="D218" s="13" t="s">
        <v>23</v>
      </c>
      <c r="E218" s="14" t="s">
        <v>326</v>
      </c>
      <c r="F218" s="15" t="s">
        <v>127</v>
      </c>
      <c r="G218" s="42">
        <v>67</v>
      </c>
      <c r="H218" s="43">
        <f t="shared" si="188"/>
        <v>66531.311626772105</v>
      </c>
      <c r="I218" s="43">
        <v>55429.946078407658</v>
      </c>
      <c r="J218" s="43">
        <v>11101.365548364443</v>
      </c>
      <c r="K218" s="44">
        <f t="shared" si="189"/>
        <v>827.31262803593518</v>
      </c>
      <c r="L218" s="44">
        <f t="shared" si="190"/>
        <v>165.69202310991707</v>
      </c>
      <c r="M218" s="44">
        <f t="shared" si="191"/>
        <v>993.00465114585234</v>
      </c>
      <c r="N218" s="44">
        <v>904.25630298321403</v>
      </c>
      <c r="O218" s="43">
        <v>3371651.7637889814</v>
      </c>
      <c r="P218" s="43">
        <v>3432</v>
      </c>
      <c r="Q218" s="44">
        <f t="shared" si="192"/>
        <v>982.41601509002953</v>
      </c>
      <c r="R218" s="45">
        <v>8</v>
      </c>
      <c r="S218" s="46">
        <v>12</v>
      </c>
      <c r="T218" s="47">
        <f t="shared" si="193"/>
        <v>1</v>
      </c>
      <c r="U218" s="44">
        <f t="shared" si="194"/>
        <v>904.25630298321403</v>
      </c>
      <c r="V218" s="43">
        <f t="shared" si="195"/>
        <v>60585.172299875339</v>
      </c>
      <c r="W218" s="48">
        <f t="shared" si="196"/>
        <v>-5946.1393268967659</v>
      </c>
      <c r="X218" s="42">
        <v>53</v>
      </c>
      <c r="Y218" s="43">
        <f t="shared" si="197"/>
        <v>60699.784053605094</v>
      </c>
      <c r="Z218" s="43">
        <v>50450.092530487927</v>
      </c>
      <c r="AA218" s="43">
        <v>10249.69152311717</v>
      </c>
      <c r="AB218" s="44">
        <f t="shared" si="198"/>
        <v>951.88853831109293</v>
      </c>
      <c r="AC218" s="44">
        <f t="shared" si="199"/>
        <v>193.39040609655038</v>
      </c>
      <c r="AD218" s="44">
        <f t="shared" si="200"/>
        <v>1145.2789444076432</v>
      </c>
      <c r="AE218" s="44">
        <v>861.110754922561</v>
      </c>
      <c r="AF218" s="43">
        <v>2777911.7213350106</v>
      </c>
      <c r="AG218" s="43">
        <v>3091</v>
      </c>
      <c r="AH218" s="44">
        <f t="shared" si="201"/>
        <v>898.70971249919467</v>
      </c>
      <c r="AI218" s="45">
        <v>9</v>
      </c>
      <c r="AJ218" s="46">
        <v>12</v>
      </c>
      <c r="AK218" s="47">
        <f t="shared" si="202"/>
        <v>1</v>
      </c>
      <c r="AL218" s="44">
        <f t="shared" si="203"/>
        <v>861.110754922561</v>
      </c>
      <c r="AM218" s="43">
        <f t="shared" si="204"/>
        <v>45638.870010895735</v>
      </c>
      <c r="AN218" s="48">
        <f t="shared" si="205"/>
        <v>-16430.088046592027</v>
      </c>
      <c r="AO218" s="90">
        <f t="shared" si="206"/>
        <v>10483.948719695261</v>
      </c>
      <c r="AP218" s="97">
        <f t="shared" si="207"/>
        <v>14</v>
      </c>
      <c r="AQ218" s="165"/>
      <c r="AR218" s="164"/>
    </row>
    <row r="219" spans="1:44" s="3" customFormat="1" ht="12.75" hidden="1" customHeight="1" outlineLevel="2" x14ac:dyDescent="0.2">
      <c r="A219" s="10">
        <v>4050</v>
      </c>
      <c r="B219" s="11" t="s">
        <v>314</v>
      </c>
      <c r="C219" s="12">
        <v>80949</v>
      </c>
      <c r="D219" s="13" t="s">
        <v>23</v>
      </c>
      <c r="E219" s="14" t="s">
        <v>317</v>
      </c>
      <c r="F219" s="15" t="s">
        <v>318</v>
      </c>
      <c r="G219" s="42">
        <v>13254</v>
      </c>
      <c r="H219" s="43">
        <f t="shared" si="188"/>
        <v>98911.90185193182</v>
      </c>
      <c r="I219" s="43">
        <v>92430.097268147583</v>
      </c>
      <c r="J219" s="43">
        <v>6481.8045837842419</v>
      </c>
      <c r="K219" s="44">
        <f t="shared" si="189"/>
        <v>6.9737511142408017</v>
      </c>
      <c r="L219" s="44">
        <f t="shared" si="190"/>
        <v>0.48904516250069729</v>
      </c>
      <c r="M219" s="44">
        <f t="shared" si="191"/>
        <v>7.4627962767414981</v>
      </c>
      <c r="N219" s="44">
        <v>7.0312100211896986</v>
      </c>
      <c r="O219" s="43">
        <v>2328521.7563946699</v>
      </c>
      <c r="P219" s="43">
        <v>313519</v>
      </c>
      <c r="Q219" s="44">
        <f t="shared" si="192"/>
        <v>7.4270514909612171</v>
      </c>
      <c r="R219" s="45">
        <v>7</v>
      </c>
      <c r="S219" s="46">
        <v>12</v>
      </c>
      <c r="T219" s="47">
        <f t="shared" si="193"/>
        <v>1</v>
      </c>
      <c r="U219" s="44">
        <f t="shared" si="194"/>
        <v>7.0312100211896986</v>
      </c>
      <c r="V219" s="43">
        <f t="shared" si="195"/>
        <v>93191.657620848258</v>
      </c>
      <c r="W219" s="48">
        <f t="shared" si="196"/>
        <v>-5720.2442310835613</v>
      </c>
      <c r="X219" s="42">
        <v>12140</v>
      </c>
      <c r="Y219" s="43">
        <f t="shared" si="197"/>
        <v>88907.017764053089</v>
      </c>
      <c r="Z219" s="43">
        <v>82965.83007794134</v>
      </c>
      <c r="AA219" s="43">
        <v>5941.1876861117526</v>
      </c>
      <c r="AB219" s="44">
        <f t="shared" si="198"/>
        <v>6.8340881448057118</v>
      </c>
      <c r="AC219" s="44">
        <f t="shared" si="199"/>
        <v>0.48938943048696482</v>
      </c>
      <c r="AD219" s="44">
        <f t="shared" si="200"/>
        <v>7.3234775752926762</v>
      </c>
      <c r="AE219" s="44">
        <v>7.1167188159480244</v>
      </c>
      <c r="AF219" s="43">
        <v>2102986.2085867119</v>
      </c>
      <c r="AG219" s="43">
        <v>288589</v>
      </c>
      <c r="AH219" s="44">
        <f t="shared" si="201"/>
        <v>7.2871322489308739</v>
      </c>
      <c r="AI219" s="45">
        <v>7</v>
      </c>
      <c r="AJ219" s="46">
        <v>12</v>
      </c>
      <c r="AK219" s="47">
        <f t="shared" si="202"/>
        <v>1</v>
      </c>
      <c r="AL219" s="44">
        <f t="shared" si="203"/>
        <v>7.1167188159480244</v>
      </c>
      <c r="AM219" s="43">
        <f t="shared" si="204"/>
        <v>86396.966425609018</v>
      </c>
      <c r="AN219" s="48">
        <f t="shared" si="205"/>
        <v>-2738.2378237571684</v>
      </c>
      <c r="AO219" s="90">
        <f t="shared" si="206"/>
        <v>-2982.0064073263929</v>
      </c>
      <c r="AP219" s="97">
        <f t="shared" si="207"/>
        <v>1114</v>
      </c>
      <c r="AQ219" s="165"/>
      <c r="AR219" s="164"/>
    </row>
    <row r="220" spans="1:44" s="3" customFormat="1" ht="12.75" hidden="1" customHeight="1" outlineLevel="2" x14ac:dyDescent="0.2">
      <c r="A220" s="10">
        <v>4050</v>
      </c>
      <c r="B220" s="11" t="s">
        <v>314</v>
      </c>
      <c r="C220" s="12">
        <v>75486</v>
      </c>
      <c r="D220" s="13" t="s">
        <v>23</v>
      </c>
      <c r="E220" s="14" t="s">
        <v>321</v>
      </c>
      <c r="F220" s="15" t="s">
        <v>219</v>
      </c>
      <c r="G220" s="42">
        <v>1593</v>
      </c>
      <c r="H220" s="43">
        <f t="shared" si="188"/>
        <v>75449.678922669598</v>
      </c>
      <c r="I220" s="43">
        <v>62540.109837412376</v>
      </c>
      <c r="J220" s="43">
        <v>12909.569085257226</v>
      </c>
      <c r="K220" s="44">
        <f t="shared" si="189"/>
        <v>39.259328209298417</v>
      </c>
      <c r="L220" s="44">
        <f t="shared" si="190"/>
        <v>8.1039353956416988</v>
      </c>
      <c r="M220" s="44">
        <f t="shared" si="191"/>
        <v>47.363263604940109</v>
      </c>
      <c r="N220" s="44">
        <v>46.974836079569599</v>
      </c>
      <c r="O220" s="43">
        <v>267036.35009515041</v>
      </c>
      <c r="P220" s="43">
        <v>5772</v>
      </c>
      <c r="Q220" s="44">
        <f t="shared" si="192"/>
        <v>46.264093918078729</v>
      </c>
      <c r="R220" s="45">
        <v>7</v>
      </c>
      <c r="S220" s="46">
        <v>11</v>
      </c>
      <c r="T220" s="47">
        <f t="shared" si="193"/>
        <v>0.98486972556355579</v>
      </c>
      <c r="U220" s="44">
        <f t="shared" si="194"/>
        <v>46.264093918078729</v>
      </c>
      <c r="V220" s="43">
        <f t="shared" si="195"/>
        <v>73698.701611499419</v>
      </c>
      <c r="W220" s="48">
        <f t="shared" si="196"/>
        <v>-1750.9773111701797</v>
      </c>
      <c r="X220" s="42">
        <v>1451</v>
      </c>
      <c r="Y220" s="43">
        <f t="shared" si="197"/>
        <v>69114.34672155611</v>
      </c>
      <c r="Z220" s="43">
        <v>57265.047124769204</v>
      </c>
      <c r="AA220" s="43">
        <v>11849.29959678691</v>
      </c>
      <c r="AB220" s="44">
        <f t="shared" si="198"/>
        <v>39.46591807358319</v>
      </c>
      <c r="AC220" s="44">
        <f t="shared" si="199"/>
        <v>8.1662988261798137</v>
      </c>
      <c r="AD220" s="44">
        <f t="shared" si="200"/>
        <v>47.632216899763002</v>
      </c>
      <c r="AE220" s="44">
        <v>46.427599481233095</v>
      </c>
      <c r="AF220" s="43">
        <v>230873.69229884201</v>
      </c>
      <c r="AG220" s="43">
        <v>5298</v>
      </c>
      <c r="AH220" s="44">
        <f t="shared" si="201"/>
        <v>43.577518365202344</v>
      </c>
      <c r="AI220" s="45">
        <v>8</v>
      </c>
      <c r="AJ220" s="46">
        <v>11</v>
      </c>
      <c r="AK220" s="47">
        <f t="shared" si="202"/>
        <v>0.93861235239649199</v>
      </c>
      <c r="AL220" s="44">
        <f t="shared" si="203"/>
        <v>43.577518365202344</v>
      </c>
      <c r="AM220" s="43">
        <f t="shared" si="204"/>
        <v>63230.979147908605</v>
      </c>
      <c r="AN220" s="48">
        <f t="shared" si="205"/>
        <v>-6418.2191712518243</v>
      </c>
      <c r="AO220" s="90">
        <f t="shared" si="206"/>
        <v>4667.2418600816445</v>
      </c>
      <c r="AP220" s="97">
        <f t="shared" si="207"/>
        <v>142</v>
      </c>
      <c r="AQ220" s="165"/>
      <c r="AR220" s="164"/>
    </row>
    <row r="221" spans="1:44" s="3" customFormat="1" ht="12.75" hidden="1" customHeight="1" outlineLevel="2" x14ac:dyDescent="0.2">
      <c r="A221" s="10">
        <v>4050</v>
      </c>
      <c r="B221" s="11" t="s">
        <v>314</v>
      </c>
      <c r="C221" s="12">
        <v>76844</v>
      </c>
      <c r="D221" s="13" t="s">
        <v>23</v>
      </c>
      <c r="E221" s="14" t="s">
        <v>338</v>
      </c>
      <c r="F221" s="15" t="s">
        <v>339</v>
      </c>
      <c r="G221" s="42">
        <v>472</v>
      </c>
      <c r="H221" s="43">
        <f t="shared" si="188"/>
        <v>202448.76441320567</v>
      </c>
      <c r="I221" s="43">
        <v>181481.54387879712</v>
      </c>
      <c r="J221" s="43">
        <v>20967.220534408538</v>
      </c>
      <c r="K221" s="44">
        <f t="shared" si="189"/>
        <v>384.49479635338372</v>
      </c>
      <c r="L221" s="44">
        <f t="shared" si="190"/>
        <v>44.422077403407918</v>
      </c>
      <c r="M221" s="44">
        <f t="shared" si="191"/>
        <v>428.91687375679169</v>
      </c>
      <c r="N221" s="44">
        <v>426.6340455653318</v>
      </c>
      <c r="O221" s="43">
        <v>3399767.497282479</v>
      </c>
      <c r="P221" s="43">
        <v>7732</v>
      </c>
      <c r="Q221" s="44">
        <f t="shared" si="192"/>
        <v>439.70091791030507</v>
      </c>
      <c r="R221" s="45">
        <v>7</v>
      </c>
      <c r="S221" s="46">
        <v>12</v>
      </c>
      <c r="T221" s="47">
        <f t="shared" si="193"/>
        <v>1</v>
      </c>
      <c r="U221" s="44">
        <f t="shared" si="194"/>
        <v>426.6340455653318</v>
      </c>
      <c r="V221" s="43">
        <f t="shared" si="195"/>
        <v>201371.2695068366</v>
      </c>
      <c r="W221" s="48">
        <f t="shared" si="196"/>
        <v>-1077.4949063690729</v>
      </c>
      <c r="X221" s="42">
        <v>440</v>
      </c>
      <c r="Y221" s="43">
        <f t="shared" si="197"/>
        <v>184886.43968817242</v>
      </c>
      <c r="Z221" s="43">
        <v>165343.13763832123</v>
      </c>
      <c r="AA221" s="43">
        <v>19543.302049851191</v>
      </c>
      <c r="AB221" s="44">
        <f t="shared" si="198"/>
        <v>375.77985826891188</v>
      </c>
      <c r="AC221" s="44">
        <f t="shared" si="199"/>
        <v>44.416595567843615</v>
      </c>
      <c r="AD221" s="44">
        <f t="shared" si="200"/>
        <v>420.1964538367555</v>
      </c>
      <c r="AE221" s="44">
        <v>412.84493842374366</v>
      </c>
      <c r="AF221" s="43">
        <v>2862951.5658166786</v>
      </c>
      <c r="AG221" s="43">
        <v>6957</v>
      </c>
      <c r="AH221" s="44">
        <f t="shared" si="201"/>
        <v>411.52099551770573</v>
      </c>
      <c r="AI221" s="45">
        <v>8</v>
      </c>
      <c r="AJ221" s="46">
        <v>12</v>
      </c>
      <c r="AK221" s="47">
        <f t="shared" si="202"/>
        <v>0.99679312307644419</v>
      </c>
      <c r="AL221" s="44">
        <f t="shared" si="203"/>
        <v>411.52099551770573</v>
      </c>
      <c r="AM221" s="43">
        <f t="shared" si="204"/>
        <v>181069.23802779053</v>
      </c>
      <c r="AN221" s="48">
        <f t="shared" si="205"/>
        <v>-4164.2199931438818</v>
      </c>
      <c r="AO221" s="90">
        <f t="shared" si="206"/>
        <v>3086.7250867748089</v>
      </c>
      <c r="AP221" s="97">
        <f t="shared" si="207"/>
        <v>32</v>
      </c>
      <c r="AQ221" s="165"/>
      <c r="AR221" s="164"/>
    </row>
    <row r="222" spans="1:44" s="3" customFormat="1" ht="12.75" hidden="1" customHeight="1" outlineLevel="2" x14ac:dyDescent="0.2">
      <c r="A222" s="10">
        <v>4050</v>
      </c>
      <c r="B222" s="11" t="s">
        <v>314</v>
      </c>
      <c r="C222" s="12">
        <v>80950</v>
      </c>
      <c r="D222" s="13" t="s">
        <v>23</v>
      </c>
      <c r="E222" s="14" t="s">
        <v>328</v>
      </c>
      <c r="F222" s="15" t="s">
        <v>329</v>
      </c>
      <c r="G222" s="42">
        <v>256</v>
      </c>
      <c r="H222" s="43">
        <f t="shared" si="188"/>
        <v>46695.989552392843</v>
      </c>
      <c r="I222" s="43">
        <v>41135.493647944641</v>
      </c>
      <c r="J222" s="43">
        <v>5560.4959044482039</v>
      </c>
      <c r="K222" s="44">
        <f t="shared" si="189"/>
        <v>160.68552206228375</v>
      </c>
      <c r="L222" s="44">
        <f t="shared" si="190"/>
        <v>21.720687126750796</v>
      </c>
      <c r="M222" s="44">
        <f t="shared" si="191"/>
        <v>182.40620918903454</v>
      </c>
      <c r="N222" s="44">
        <v>247.21297656498933</v>
      </c>
      <c r="O222" s="43">
        <v>1811006.5338492575</v>
      </c>
      <c r="P222" s="43">
        <v>8912</v>
      </c>
      <c r="Q222" s="44">
        <f t="shared" si="192"/>
        <v>203.20988934574254</v>
      </c>
      <c r="R222" s="45">
        <v>5</v>
      </c>
      <c r="S222" s="46">
        <v>12</v>
      </c>
      <c r="T222" s="47">
        <f t="shared" si="193"/>
        <v>0.82200332753293426</v>
      </c>
      <c r="U222" s="44">
        <f t="shared" si="194"/>
        <v>203.20988934574254</v>
      </c>
      <c r="V222" s="43">
        <f t="shared" si="195"/>
        <v>52021.73167251009</v>
      </c>
      <c r="W222" s="48">
        <f t="shared" si="196"/>
        <v>5325.7421201172474</v>
      </c>
      <c r="X222" s="42">
        <v>244</v>
      </c>
      <c r="Y222" s="43">
        <f t="shared" si="197"/>
        <v>42828.928227911805</v>
      </c>
      <c r="Z222" s="43">
        <v>37677.799728471015</v>
      </c>
      <c r="AA222" s="43">
        <v>5151.1284994407897</v>
      </c>
      <c r="AB222" s="44">
        <f t="shared" si="198"/>
        <v>154.41721200193038</v>
      </c>
      <c r="AC222" s="44">
        <f t="shared" si="199"/>
        <v>21.111182374757334</v>
      </c>
      <c r="AD222" s="44">
        <f t="shared" si="200"/>
        <v>175.52839437668771</v>
      </c>
      <c r="AE222" s="44">
        <v>219.73154507933342</v>
      </c>
      <c r="AF222" s="43">
        <v>1701093.0475857651</v>
      </c>
      <c r="AG222" s="43">
        <v>8055</v>
      </c>
      <c r="AH222" s="44">
        <f t="shared" si="201"/>
        <v>211.18473588898388</v>
      </c>
      <c r="AI222" s="45">
        <v>4</v>
      </c>
      <c r="AJ222" s="46">
        <v>12</v>
      </c>
      <c r="AK222" s="47">
        <f t="shared" si="202"/>
        <v>0.96110340375905634</v>
      </c>
      <c r="AL222" s="44">
        <f t="shared" si="203"/>
        <v>211.18473588898388</v>
      </c>
      <c r="AM222" s="43">
        <f t="shared" si="204"/>
        <v>51529.075556912067</v>
      </c>
      <c r="AN222" s="48">
        <f t="shared" si="205"/>
        <v>9491.0698134548311</v>
      </c>
      <c r="AO222" s="90">
        <f t="shared" si="206"/>
        <v>-4165.3276933375837</v>
      </c>
      <c r="AP222" s="97">
        <f t="shared" si="207"/>
        <v>12</v>
      </c>
      <c r="AQ222" s="165"/>
      <c r="AR222" s="164"/>
    </row>
    <row r="223" spans="1:44" s="3" customFormat="1" ht="12.75" hidden="1" customHeight="1" outlineLevel="2" x14ac:dyDescent="0.2">
      <c r="A223" s="10">
        <v>4050</v>
      </c>
      <c r="B223" s="11" t="s">
        <v>314</v>
      </c>
      <c r="C223" s="12">
        <v>79093</v>
      </c>
      <c r="D223" s="13" t="s">
        <v>23</v>
      </c>
      <c r="E223" s="14" t="s">
        <v>331</v>
      </c>
      <c r="F223" s="15" t="s">
        <v>332</v>
      </c>
      <c r="G223" s="42">
        <v>1595</v>
      </c>
      <c r="H223" s="43">
        <f t="shared" si="188"/>
        <v>103473.92139684594</v>
      </c>
      <c r="I223" s="43">
        <v>93670.472470220557</v>
      </c>
      <c r="J223" s="43">
        <v>9803.448926625375</v>
      </c>
      <c r="K223" s="44">
        <f t="shared" si="189"/>
        <v>58.727568946846745</v>
      </c>
      <c r="L223" s="44">
        <f t="shared" si="190"/>
        <v>6.1463629634014891</v>
      </c>
      <c r="M223" s="44">
        <f t="shared" si="191"/>
        <v>64.873931910248231</v>
      </c>
      <c r="N223" s="44">
        <v>69.749539422268555</v>
      </c>
      <c r="O223" s="43">
        <v>1310308.9968267533</v>
      </c>
      <c r="P223" s="43">
        <v>18625</v>
      </c>
      <c r="Q223" s="44">
        <f t="shared" si="192"/>
        <v>70.352160903449843</v>
      </c>
      <c r="R223" s="45">
        <v>3</v>
      </c>
      <c r="S223" s="46">
        <v>12</v>
      </c>
      <c r="T223" s="47">
        <f t="shared" si="193"/>
        <v>1</v>
      </c>
      <c r="U223" s="44">
        <f t="shared" si="194"/>
        <v>69.749539422268555</v>
      </c>
      <c r="V223" s="43">
        <f t="shared" si="195"/>
        <v>111250.51537851835</v>
      </c>
      <c r="W223" s="48">
        <f t="shared" si="196"/>
        <v>7776.5939816724131</v>
      </c>
      <c r="X223" s="42">
        <v>1482</v>
      </c>
      <c r="Y223" s="43">
        <f t="shared" si="197"/>
        <v>95030.550207784167</v>
      </c>
      <c r="Z223" s="43">
        <v>85740.119158030298</v>
      </c>
      <c r="AA223" s="43">
        <v>9290.4310497538736</v>
      </c>
      <c r="AB223" s="44">
        <f t="shared" si="198"/>
        <v>57.854331415674963</v>
      </c>
      <c r="AC223" s="44">
        <f t="shared" si="199"/>
        <v>6.2688468621821007</v>
      </c>
      <c r="AD223" s="44">
        <f t="shared" si="200"/>
        <v>64.123178277857065</v>
      </c>
      <c r="AE223" s="44">
        <v>68.96690405631611</v>
      </c>
      <c r="AF223" s="43">
        <v>1181513.953892984</v>
      </c>
      <c r="AG223" s="43">
        <v>17247</v>
      </c>
      <c r="AH223" s="44">
        <f t="shared" si="201"/>
        <v>68.505476540440881</v>
      </c>
      <c r="AI223" s="45">
        <v>4</v>
      </c>
      <c r="AJ223" s="46">
        <v>12</v>
      </c>
      <c r="AK223" s="47">
        <f t="shared" si="202"/>
        <v>0.99330943555914231</v>
      </c>
      <c r="AL223" s="44">
        <f t="shared" si="203"/>
        <v>68.505476540440881</v>
      </c>
      <c r="AM223" s="43">
        <f t="shared" si="204"/>
        <v>101525.11623293339</v>
      </c>
      <c r="AN223" s="48">
        <f t="shared" si="205"/>
        <v>7084.9811183446063</v>
      </c>
      <c r="AO223" s="90">
        <f t="shared" si="206"/>
        <v>691.61286332780674</v>
      </c>
      <c r="AP223" s="97">
        <f t="shared" si="207"/>
        <v>113</v>
      </c>
      <c r="AQ223" s="165"/>
      <c r="AR223" s="164"/>
    </row>
    <row r="224" spans="1:44" s="3" customFormat="1" ht="12.75" hidden="1" customHeight="1" outlineLevel="2" x14ac:dyDescent="0.2">
      <c r="A224" s="10">
        <v>4050</v>
      </c>
      <c r="B224" s="11" t="s">
        <v>314</v>
      </c>
      <c r="C224" s="12">
        <v>80374</v>
      </c>
      <c r="D224" s="13" t="s">
        <v>23</v>
      </c>
      <c r="E224" s="14" t="s">
        <v>315</v>
      </c>
      <c r="F224" s="15" t="s">
        <v>316</v>
      </c>
      <c r="G224" s="42">
        <v>29293</v>
      </c>
      <c r="H224" s="43">
        <f t="shared" si="188"/>
        <v>2445088.337807219</v>
      </c>
      <c r="I224" s="43">
        <v>2352073.2275523213</v>
      </c>
      <c r="J224" s="43">
        <v>93015.110254897649</v>
      </c>
      <c r="K224" s="44">
        <f t="shared" si="189"/>
        <v>80.294719815393478</v>
      </c>
      <c r="L224" s="44">
        <f t="shared" si="190"/>
        <v>3.1753357544429606</v>
      </c>
      <c r="M224" s="44">
        <f t="shared" si="191"/>
        <v>83.470055569836447</v>
      </c>
      <c r="N224" s="44">
        <v>83.993495710926396</v>
      </c>
      <c r="O224" s="43">
        <v>38683341.018804714</v>
      </c>
      <c r="P224" s="43">
        <v>442425</v>
      </c>
      <c r="Q224" s="44">
        <f t="shared" si="192"/>
        <v>87.434799160998395</v>
      </c>
      <c r="R224" s="45">
        <v>6</v>
      </c>
      <c r="S224" s="46">
        <v>12</v>
      </c>
      <c r="T224" s="47">
        <f t="shared" si="193"/>
        <v>1</v>
      </c>
      <c r="U224" s="44">
        <f t="shared" si="194"/>
        <v>83.993495710926396</v>
      </c>
      <c r="V224" s="43">
        <f t="shared" si="195"/>
        <v>2460421.4698601668</v>
      </c>
      <c r="W224" s="48">
        <f t="shared" si="196"/>
        <v>15333.132052947767</v>
      </c>
      <c r="X224" s="42">
        <v>27089</v>
      </c>
      <c r="Y224" s="43">
        <f t="shared" si="197"/>
        <v>2199870.6108328276</v>
      </c>
      <c r="Z224" s="43">
        <v>2114456.1763564651</v>
      </c>
      <c r="AA224" s="43">
        <v>85414.434476362672</v>
      </c>
      <c r="AB224" s="44">
        <f t="shared" si="198"/>
        <v>78.055896354847548</v>
      </c>
      <c r="AC224" s="44">
        <f t="shared" si="199"/>
        <v>3.1531040081347657</v>
      </c>
      <c r="AD224" s="44">
        <f t="shared" si="200"/>
        <v>81.209000362982309</v>
      </c>
      <c r="AE224" s="44">
        <v>80.91680504372367</v>
      </c>
      <c r="AF224" s="43">
        <v>34169264.533274911</v>
      </c>
      <c r="AG224" s="43">
        <v>409677</v>
      </c>
      <c r="AH224" s="44">
        <f t="shared" si="201"/>
        <v>83.405376756017333</v>
      </c>
      <c r="AI224" s="45">
        <v>7</v>
      </c>
      <c r="AJ224" s="46">
        <v>12</v>
      </c>
      <c r="AK224" s="47">
        <f t="shared" si="202"/>
        <v>1</v>
      </c>
      <c r="AL224" s="44">
        <f t="shared" si="203"/>
        <v>80.91680504372367</v>
      </c>
      <c r="AM224" s="43">
        <f t="shared" si="204"/>
        <v>2191955.3318294305</v>
      </c>
      <c r="AN224" s="48">
        <f t="shared" si="205"/>
        <v>-8634.8498218877412</v>
      </c>
      <c r="AO224" s="90">
        <f t="shared" si="206"/>
        <v>23967.98187483551</v>
      </c>
      <c r="AP224" s="97">
        <f t="shared" si="207"/>
        <v>2204</v>
      </c>
      <c r="AQ224" s="165"/>
      <c r="AR224" s="164"/>
    </row>
    <row r="225" spans="1:44" s="3" customFormat="1" ht="12.75" hidden="1" customHeight="1" outlineLevel="2" x14ac:dyDescent="0.2">
      <c r="A225" s="10">
        <v>4050</v>
      </c>
      <c r="B225" s="11" t="s">
        <v>314</v>
      </c>
      <c r="C225" s="12">
        <v>75484</v>
      </c>
      <c r="D225" s="13" t="s">
        <v>23</v>
      </c>
      <c r="E225" s="14" t="s">
        <v>319</v>
      </c>
      <c r="F225" s="15" t="s">
        <v>320</v>
      </c>
      <c r="G225" s="42">
        <v>2841</v>
      </c>
      <c r="H225" s="43">
        <f t="shared" si="188"/>
        <v>188638.50190734991</v>
      </c>
      <c r="I225" s="43">
        <v>157388.28297848374</v>
      </c>
      <c r="J225" s="43">
        <v>31250.21892886619</v>
      </c>
      <c r="K225" s="44">
        <f t="shared" si="189"/>
        <v>55.398902843535282</v>
      </c>
      <c r="L225" s="44">
        <f t="shared" si="190"/>
        <v>10.999725071758602</v>
      </c>
      <c r="M225" s="44">
        <f t="shared" si="191"/>
        <v>66.398627915293886</v>
      </c>
      <c r="N225" s="44">
        <v>74.089195497695812</v>
      </c>
      <c r="O225" s="43">
        <v>2624084.2983500902</v>
      </c>
      <c r="P225" s="43">
        <v>35554</v>
      </c>
      <c r="Q225" s="44">
        <f t="shared" si="192"/>
        <v>73.805599886091301</v>
      </c>
      <c r="R225" s="45">
        <v>4</v>
      </c>
      <c r="S225" s="46">
        <v>12</v>
      </c>
      <c r="T225" s="47">
        <f t="shared" si="193"/>
        <v>0.99617224063914511</v>
      </c>
      <c r="U225" s="44">
        <f t="shared" si="194"/>
        <v>73.805599886091301</v>
      </c>
      <c r="V225" s="43">
        <f t="shared" si="195"/>
        <v>209681.70927638537</v>
      </c>
      <c r="W225" s="48">
        <f t="shared" si="196"/>
        <v>21043.207369035459</v>
      </c>
      <c r="X225" s="42">
        <v>2616</v>
      </c>
      <c r="Y225" s="43">
        <f t="shared" si="197"/>
        <v>172733.31567365082</v>
      </c>
      <c r="Z225" s="43">
        <v>144114.40252091654</v>
      </c>
      <c r="AA225" s="43">
        <v>28618.913152734294</v>
      </c>
      <c r="AB225" s="44">
        <f t="shared" si="198"/>
        <v>55.089603410136291</v>
      </c>
      <c r="AC225" s="44">
        <f t="shared" si="199"/>
        <v>10.939951510984057</v>
      </c>
      <c r="AD225" s="44">
        <f t="shared" si="200"/>
        <v>66.029554921120351</v>
      </c>
      <c r="AE225" s="44">
        <v>70.013923392040979</v>
      </c>
      <c r="AF225" s="43">
        <v>2413108.5446930267</v>
      </c>
      <c r="AG225" s="43">
        <v>32920</v>
      </c>
      <c r="AH225" s="44">
        <f t="shared" si="201"/>
        <v>73.302203666252325</v>
      </c>
      <c r="AI225" s="45">
        <v>4</v>
      </c>
      <c r="AJ225" s="46">
        <v>12</v>
      </c>
      <c r="AK225" s="47">
        <f t="shared" si="202"/>
        <v>1</v>
      </c>
      <c r="AL225" s="44">
        <f t="shared" si="203"/>
        <v>70.013923392040979</v>
      </c>
      <c r="AM225" s="43">
        <f t="shared" si="204"/>
        <v>183156.42359357921</v>
      </c>
      <c r="AN225" s="48">
        <f t="shared" si="205"/>
        <v>11370.663185376419</v>
      </c>
      <c r="AO225" s="90">
        <f t="shared" si="206"/>
        <v>9672.5441836590398</v>
      </c>
      <c r="AP225" s="97">
        <f t="shared" si="207"/>
        <v>225</v>
      </c>
      <c r="AQ225" s="165"/>
      <c r="AR225" s="164"/>
    </row>
    <row r="226" spans="1:44" s="3" customFormat="1" ht="12.75" hidden="1" customHeight="1" outlineLevel="2" x14ac:dyDescent="0.2">
      <c r="A226" s="10">
        <v>4050</v>
      </c>
      <c r="B226" s="11" t="s">
        <v>314</v>
      </c>
      <c r="C226" s="12">
        <v>79022</v>
      </c>
      <c r="D226" s="13" t="s">
        <v>23</v>
      </c>
      <c r="E226" s="14" t="s">
        <v>323</v>
      </c>
      <c r="F226" s="15" t="s">
        <v>219</v>
      </c>
      <c r="G226" s="42">
        <v>3593</v>
      </c>
      <c r="H226" s="43">
        <f t="shared" si="188"/>
        <v>157713.31591455921</v>
      </c>
      <c r="I226" s="43">
        <v>130046.68201797958</v>
      </c>
      <c r="J226" s="43">
        <v>27666.633896579628</v>
      </c>
      <c r="K226" s="44">
        <f t="shared" si="189"/>
        <v>36.194456448087834</v>
      </c>
      <c r="L226" s="44">
        <f t="shared" si="190"/>
        <v>7.7001485935373299</v>
      </c>
      <c r="M226" s="44">
        <f t="shared" si="191"/>
        <v>43.894605041625162</v>
      </c>
      <c r="N226" s="44">
        <v>53.194819253852721</v>
      </c>
      <c r="O226" s="43">
        <v>1817412.4830369218</v>
      </c>
      <c r="P226" s="43">
        <v>32119</v>
      </c>
      <c r="Q226" s="44">
        <f t="shared" si="192"/>
        <v>56.583719388428094</v>
      </c>
      <c r="R226" s="45">
        <v>3</v>
      </c>
      <c r="S226" s="46">
        <v>12</v>
      </c>
      <c r="T226" s="47">
        <f t="shared" si="193"/>
        <v>1</v>
      </c>
      <c r="U226" s="44">
        <f t="shared" si="194"/>
        <v>53.194819253852721</v>
      </c>
      <c r="V226" s="43">
        <f t="shared" si="195"/>
        <v>191128.98557909281</v>
      </c>
      <c r="W226" s="48">
        <f t="shared" si="196"/>
        <v>33415.669664533605</v>
      </c>
      <c r="X226" s="42">
        <v>3247</v>
      </c>
      <c r="Y226" s="43">
        <f t="shared" si="197"/>
        <v>144730.99608442979</v>
      </c>
      <c r="Z226" s="43">
        <v>119381.24221684718</v>
      </c>
      <c r="AA226" s="43">
        <v>25349.753867582593</v>
      </c>
      <c r="AB226" s="44">
        <f t="shared" si="198"/>
        <v>36.766628339035165</v>
      </c>
      <c r="AC226" s="44">
        <f t="shared" si="199"/>
        <v>7.8071308492708935</v>
      </c>
      <c r="AD226" s="44">
        <f t="shared" si="200"/>
        <v>44.573759188306063</v>
      </c>
      <c r="AE226" s="44">
        <v>49.476295672391146</v>
      </c>
      <c r="AF226" s="43">
        <v>1631433.3795213238</v>
      </c>
      <c r="AG226" s="43">
        <v>29935</v>
      </c>
      <c r="AH226" s="44">
        <f t="shared" si="201"/>
        <v>54.499194238226956</v>
      </c>
      <c r="AI226" s="45">
        <v>5</v>
      </c>
      <c r="AJ226" s="46">
        <v>12</v>
      </c>
      <c r="AK226" s="47">
        <f t="shared" si="202"/>
        <v>1</v>
      </c>
      <c r="AL226" s="44">
        <f t="shared" si="203"/>
        <v>49.476295672391146</v>
      </c>
      <c r="AM226" s="43">
        <f t="shared" si="204"/>
        <v>160649.53204825404</v>
      </c>
      <c r="AN226" s="48">
        <f t="shared" si="205"/>
        <v>17365.675596899182</v>
      </c>
      <c r="AO226" s="90">
        <f t="shared" si="206"/>
        <v>16049.994067634423</v>
      </c>
      <c r="AP226" s="97">
        <f t="shared" si="207"/>
        <v>346</v>
      </c>
      <c r="AQ226" s="165"/>
      <c r="AR226" s="164"/>
    </row>
    <row r="227" spans="1:44" s="3" customFormat="1" ht="17.25" customHeight="1" outlineLevel="1" collapsed="1" x14ac:dyDescent="0.2">
      <c r="A227" s="49"/>
      <c r="B227" s="50" t="s">
        <v>340</v>
      </c>
      <c r="C227" s="51"/>
      <c r="D227" s="52"/>
      <c r="E227" s="53"/>
      <c r="F227" s="52"/>
      <c r="G227" s="54"/>
      <c r="H227" s="55"/>
      <c r="I227" s="55"/>
      <c r="J227" s="55"/>
      <c r="K227" s="56"/>
      <c r="L227" s="56"/>
      <c r="M227" s="56"/>
      <c r="N227" s="56"/>
      <c r="O227" s="55"/>
      <c r="P227" s="55"/>
      <c r="Q227" s="56"/>
      <c r="R227" s="57"/>
      <c r="S227" s="58"/>
      <c r="T227" s="59"/>
      <c r="U227" s="44"/>
      <c r="V227" s="44"/>
      <c r="W227" s="60">
        <f>SUBTOTAL(9,W211:W226)</f>
        <v>-113028.00655788687</v>
      </c>
      <c r="X227" s="54"/>
      <c r="Y227" s="55"/>
      <c r="Z227" s="55"/>
      <c r="AA227" s="55"/>
      <c r="AB227" s="56"/>
      <c r="AC227" s="56"/>
      <c r="AD227" s="56"/>
      <c r="AE227" s="56"/>
      <c r="AF227" s="55"/>
      <c r="AG227" s="55"/>
      <c r="AH227" s="56"/>
      <c r="AI227" s="57"/>
      <c r="AJ227" s="58"/>
      <c r="AK227" s="59"/>
      <c r="AL227" s="44"/>
      <c r="AM227" s="44"/>
      <c r="AN227" s="60">
        <f>SUBTOTAL(9,AN211:AN226)</f>
        <v>-285007.25627082557</v>
      </c>
      <c r="AO227" s="91">
        <f>SUBTOTAL(9,AO211:AO226)</f>
        <v>171979.24971293876</v>
      </c>
      <c r="AP227" s="98">
        <v>9.9999999999999995E-8</v>
      </c>
      <c r="AQ227" s="165"/>
      <c r="AR227" s="164"/>
    </row>
    <row r="228" spans="1:44" s="3" customFormat="1" ht="12.75" customHeight="1" outlineLevel="2" x14ac:dyDescent="0.2">
      <c r="A228" s="10">
        <v>5000</v>
      </c>
      <c r="B228" s="11" t="s">
        <v>721</v>
      </c>
      <c r="C228" s="12">
        <v>81115</v>
      </c>
      <c r="D228" s="13" t="s">
        <v>23</v>
      </c>
      <c r="E228" s="14" t="s">
        <v>722</v>
      </c>
      <c r="F228" s="15" t="s">
        <v>723</v>
      </c>
      <c r="G228" s="42">
        <v>129</v>
      </c>
      <c r="H228" s="43">
        <f t="shared" ref="H228" si="208">I228+J228</f>
        <v>134578.08342673947</v>
      </c>
      <c r="I228" s="43">
        <v>131530.20706909909</v>
      </c>
      <c r="J228" s="43">
        <v>3047.8763576403676</v>
      </c>
      <c r="K228" s="44">
        <f t="shared" ref="K228" si="209">I228/G228</f>
        <v>1019.6140082875899</v>
      </c>
      <c r="L228" s="44">
        <f t="shared" ref="L228" si="210">J228/G228</f>
        <v>23.626948508840059</v>
      </c>
      <c r="M228" s="44">
        <f t="shared" ref="M228" si="211">H228/G228</f>
        <v>1043.2409567964301</v>
      </c>
      <c r="N228" s="44">
        <v>999.95065998983762</v>
      </c>
      <c r="O228" s="43">
        <v>2237227.0999461557</v>
      </c>
      <c r="P228" s="43">
        <v>2638</v>
      </c>
      <c r="Q228" s="44">
        <f t="shared" ref="Q228" si="212">O228/P228</f>
        <v>848.07699012363753</v>
      </c>
      <c r="R228" s="45">
        <v>11</v>
      </c>
      <c r="S228" s="46">
        <v>11</v>
      </c>
      <c r="T228" s="47">
        <f t="shared" ref="T228" si="213">IF(N228=0,1,MIN(Q228/N228,1))</f>
        <v>0.84811883631564022</v>
      </c>
      <c r="U228" s="44">
        <f t="shared" ref="U228" si="214">T228*N228</f>
        <v>848.07699012363753</v>
      </c>
      <c r="V228" s="43">
        <f t="shared" ref="V228" si="215">IF(U228&lt;0,0,G228*U228)</f>
        <v>109401.93172594924</v>
      </c>
      <c r="W228" s="48">
        <f t="shared" ref="W228" si="216">IF(G228=0,-H228*12/12,(V228-H228)*12/12)</f>
        <v>-25176.151700790229</v>
      </c>
      <c r="X228" s="42">
        <v>119</v>
      </c>
      <c r="Y228" s="43">
        <f t="shared" ref="Y228" si="217">Z228+AA228</f>
        <v>123573.27788983592</v>
      </c>
      <c r="Z228" s="43">
        <v>120803.28921866558</v>
      </c>
      <c r="AA228" s="43">
        <v>2769.9886711703371</v>
      </c>
      <c r="AB228" s="44">
        <f t="shared" ref="AB228" si="218">Z228/X228</f>
        <v>1015.1536909131562</v>
      </c>
      <c r="AC228" s="44">
        <f t="shared" ref="AC228" si="219">AA228/X228</f>
        <v>23.277215724120481</v>
      </c>
      <c r="AD228" s="44">
        <f t="shared" ref="AD228" si="220">Y228/X228</f>
        <v>1038.4309066372766</v>
      </c>
      <c r="AE228" s="44">
        <v>1004.8371918448654</v>
      </c>
      <c r="AF228" s="43">
        <v>1704650.7535894758</v>
      </c>
      <c r="AG228" s="43">
        <v>2127</v>
      </c>
      <c r="AH228" s="44">
        <f t="shared" ref="AH228" si="221">AF228/AG228</f>
        <v>801.43429881968768</v>
      </c>
      <c r="AI228" s="45">
        <v>9</v>
      </c>
      <c r="AJ228" s="46">
        <v>10</v>
      </c>
      <c r="AK228" s="47">
        <f t="shared" ref="AK228" si="222">IF(AE228=0,1,MIN(AH228/AE228,1))</f>
        <v>0.79757626939371817</v>
      </c>
      <c r="AL228" s="44">
        <f t="shared" ref="AL228" si="223">AK228*AE228</f>
        <v>801.43429881968768</v>
      </c>
      <c r="AM228" s="43">
        <f t="shared" ref="AM228" si="224">IF(AL228&lt;0,0,X228*AL228)</f>
        <v>95370.681559542834</v>
      </c>
      <c r="AN228" s="48">
        <f t="shared" ref="AN228" si="225">IF(X228=0,-Y228*12/11,(AM228-Y228)*12/11)</f>
        <v>-30766.468723956099</v>
      </c>
      <c r="AO228" s="90">
        <f>W228-AN228</f>
        <v>5590.3170231658696</v>
      </c>
      <c r="AP228" s="97">
        <f>G228-X228</f>
        <v>10</v>
      </c>
      <c r="AQ228" s="165"/>
      <c r="AR228" s="164"/>
    </row>
    <row r="229" spans="1:44" s="3" customFormat="1" ht="17.25" customHeight="1" outlineLevel="1" x14ac:dyDescent="0.2">
      <c r="A229" s="49"/>
      <c r="B229" s="50" t="s">
        <v>730</v>
      </c>
      <c r="C229" s="51"/>
      <c r="D229" s="52"/>
      <c r="E229" s="53"/>
      <c r="F229" s="52"/>
      <c r="G229" s="54"/>
      <c r="H229" s="55"/>
      <c r="I229" s="55"/>
      <c r="J229" s="55"/>
      <c r="K229" s="56"/>
      <c r="L229" s="56"/>
      <c r="M229" s="56"/>
      <c r="N229" s="56"/>
      <c r="O229" s="55"/>
      <c r="P229" s="55"/>
      <c r="Q229" s="56"/>
      <c r="R229" s="57"/>
      <c r="S229" s="58"/>
      <c r="T229" s="59"/>
      <c r="U229" s="44"/>
      <c r="V229" s="44"/>
      <c r="W229" s="60">
        <f>SUBTOTAL(9,W228:W228)</f>
        <v>-25176.151700790229</v>
      </c>
      <c r="X229" s="54"/>
      <c r="Y229" s="55"/>
      <c r="Z229" s="55"/>
      <c r="AA229" s="55"/>
      <c r="AB229" s="56"/>
      <c r="AC229" s="56"/>
      <c r="AD229" s="56"/>
      <c r="AE229" s="56"/>
      <c r="AF229" s="55"/>
      <c r="AG229" s="55"/>
      <c r="AH229" s="56"/>
      <c r="AI229" s="57"/>
      <c r="AJ229" s="58"/>
      <c r="AK229" s="59"/>
      <c r="AL229" s="44"/>
      <c r="AM229" s="44"/>
      <c r="AN229" s="60">
        <f>SUBTOTAL(9,AN228:AN228)</f>
        <v>-30766.468723956099</v>
      </c>
      <c r="AO229" s="91">
        <f>SUBTOTAL(9,AO228:AO228)</f>
        <v>5590.3170231658696</v>
      </c>
      <c r="AP229" s="98">
        <v>9.9999999999999995E-8</v>
      </c>
      <c r="AQ229" s="165"/>
      <c r="AR229" s="164"/>
    </row>
    <row r="230" spans="1:44" s="3" customFormat="1" ht="12.75" hidden="1" customHeight="1" outlineLevel="2" x14ac:dyDescent="0.2">
      <c r="A230" s="10">
        <v>5121</v>
      </c>
      <c r="B230" s="11" t="s">
        <v>341</v>
      </c>
      <c r="C230" s="12">
        <v>79026</v>
      </c>
      <c r="D230" s="13" t="s">
        <v>23</v>
      </c>
      <c r="E230" s="14" t="s">
        <v>342</v>
      </c>
      <c r="F230" s="15" t="s">
        <v>343</v>
      </c>
      <c r="G230" s="42">
        <v>22010</v>
      </c>
      <c r="H230" s="43">
        <f>I230+J230</f>
        <v>3112376.5537023628</v>
      </c>
      <c r="I230" s="43">
        <v>2851308.1315319794</v>
      </c>
      <c r="J230" s="43">
        <v>261068.4221703833</v>
      </c>
      <c r="K230" s="44">
        <f>I230/G230</f>
        <v>129.54603051031256</v>
      </c>
      <c r="L230" s="44">
        <f>J230/G230</f>
        <v>11.861354937318641</v>
      </c>
      <c r="M230" s="44">
        <f>H230/G230</f>
        <v>141.40738544763121</v>
      </c>
      <c r="N230" s="44">
        <v>128.7133865347011</v>
      </c>
      <c r="O230" s="43">
        <v>33744080.404329397</v>
      </c>
      <c r="P230" s="43">
        <v>279399</v>
      </c>
      <c r="Q230" s="44">
        <f>O230/P230</f>
        <v>120.77380521880679</v>
      </c>
      <c r="R230" s="45">
        <v>10</v>
      </c>
      <c r="S230" s="46">
        <v>12</v>
      </c>
      <c r="T230" s="47">
        <f>IF(N230=0,1,MIN(Q230/N230,1))</f>
        <v>0.93831580747233467</v>
      </c>
      <c r="U230" s="44">
        <f>T230*N230</f>
        <v>120.77380521880679</v>
      </c>
      <c r="V230" s="43">
        <f>IF(U230&lt;0,0,G230*U230)</f>
        <v>2658231.4528659373</v>
      </c>
      <c r="W230" s="48">
        <f>IF(G230=0,-H230*12/12,(V230-H230)*12/12)</f>
        <v>-454145.10083642555</v>
      </c>
      <c r="X230" s="42">
        <v>20093</v>
      </c>
      <c r="Y230" s="43">
        <f>Z230+AA230</f>
        <v>2534782.7749542496</v>
      </c>
      <c r="Z230" s="43">
        <v>2295870.8429944101</v>
      </c>
      <c r="AA230" s="43">
        <v>238911.93195983948</v>
      </c>
      <c r="AB230" s="44">
        <f>Z230/X230</f>
        <v>114.26222281363709</v>
      </c>
      <c r="AC230" s="44">
        <f>AA230/X230</f>
        <v>11.890306671967325</v>
      </c>
      <c r="AD230" s="44">
        <f>Y230/X230</f>
        <v>126.15252948560442</v>
      </c>
      <c r="AE230" s="44">
        <v>108.73892039976209</v>
      </c>
      <c r="AF230" s="43">
        <v>28383955.875963729</v>
      </c>
      <c r="AG230" s="43">
        <v>257373</v>
      </c>
      <c r="AH230" s="44">
        <f>AF230/AG230</f>
        <v>110.28334703315316</v>
      </c>
      <c r="AI230" s="45">
        <v>9</v>
      </c>
      <c r="AJ230" s="46">
        <v>12</v>
      </c>
      <c r="AK230" s="47">
        <f>IF(AE230=0,1,MIN(AH230/AE230,1))</f>
        <v>1</v>
      </c>
      <c r="AL230" s="44">
        <f>AK230*AE230</f>
        <v>108.73892039976209</v>
      </c>
      <c r="AM230" s="43">
        <f>IF(AL230&lt;0,0,X230*AL230)</f>
        <v>2184891.1275924197</v>
      </c>
      <c r="AN230" s="48">
        <f>IF(X230=0,-Y230*12/11,(AM230-Y230)*12/11)</f>
        <v>-381699.97894017806</v>
      </c>
      <c r="AO230" s="90">
        <f>W230-AN230</f>
        <v>-72445.121896247496</v>
      </c>
      <c r="AP230" s="97">
        <f>G230-X230</f>
        <v>1917</v>
      </c>
      <c r="AQ230" s="165"/>
      <c r="AR230" s="164"/>
    </row>
    <row r="231" spans="1:44" s="3" customFormat="1" ht="12.75" hidden="1" customHeight="1" outlineLevel="2" x14ac:dyDescent="0.2">
      <c r="A231" s="10">
        <v>5121</v>
      </c>
      <c r="B231" s="11" t="s">
        <v>341</v>
      </c>
      <c r="C231" s="12">
        <v>79869</v>
      </c>
      <c r="D231" s="13" t="s">
        <v>23</v>
      </c>
      <c r="E231" s="14" t="s">
        <v>344</v>
      </c>
      <c r="F231" s="15" t="s">
        <v>345</v>
      </c>
      <c r="G231" s="42">
        <v>13946</v>
      </c>
      <c r="H231" s="43">
        <f>I231+J231</f>
        <v>1702908.9442132919</v>
      </c>
      <c r="I231" s="43">
        <v>1604903.6320546542</v>
      </c>
      <c r="J231" s="43">
        <v>98005.312158637753</v>
      </c>
      <c r="K231" s="44">
        <f>I231/G231</f>
        <v>115.079853151775</v>
      </c>
      <c r="L231" s="44">
        <f>J231/G231</f>
        <v>7.0274854552300123</v>
      </c>
      <c r="M231" s="44">
        <f>H231/G231</f>
        <v>122.107338607005</v>
      </c>
      <c r="N231" s="44">
        <v>100.17864548879022</v>
      </c>
      <c r="O231" s="43">
        <v>20821471.038142268</v>
      </c>
      <c r="P231" s="43">
        <v>211143</v>
      </c>
      <c r="Q231" s="44">
        <f>O231/P231</f>
        <v>98.613124934960041</v>
      </c>
      <c r="R231" s="45">
        <v>11</v>
      </c>
      <c r="S231" s="46">
        <v>12</v>
      </c>
      <c r="T231" s="47">
        <f>IF(N231=0,1,MIN(Q231/N231,1))</f>
        <v>0.98437271190689679</v>
      </c>
      <c r="U231" s="44">
        <f>T231*N231</f>
        <v>98.613124934960041</v>
      </c>
      <c r="V231" s="43">
        <f>IF(U231&lt;0,0,G231*U231)</f>
        <v>1375258.6403429527</v>
      </c>
      <c r="W231" s="48">
        <f>IF(G231=0,-H231*12/12,(V231-H231)*12/12)</f>
        <v>-327650.30387033918</v>
      </c>
      <c r="X231" s="42">
        <v>11728</v>
      </c>
      <c r="Y231" s="43">
        <f>Z231+AA231</f>
        <v>1438881.5678533851</v>
      </c>
      <c r="Z231" s="43">
        <v>1349119.5041310361</v>
      </c>
      <c r="AA231" s="43">
        <v>89762.063722349121</v>
      </c>
      <c r="AB231" s="44">
        <f>Z231/X231</f>
        <v>115.0340641312275</v>
      </c>
      <c r="AC231" s="44">
        <f>AA231/X231</f>
        <v>7.6536548194363165</v>
      </c>
      <c r="AD231" s="44">
        <f>Y231/X231</f>
        <v>122.68771895066381</v>
      </c>
      <c r="AE231" s="44">
        <v>88.694041368943687</v>
      </c>
      <c r="AF231" s="43">
        <v>17825358.761046074</v>
      </c>
      <c r="AG231" s="43">
        <v>198317</v>
      </c>
      <c r="AH231" s="44">
        <f>AF231/AG231</f>
        <v>89.883160601693618</v>
      </c>
      <c r="AI231" s="45">
        <v>11</v>
      </c>
      <c r="AJ231" s="46">
        <v>12</v>
      </c>
      <c r="AK231" s="47">
        <f>IF(AE231=0,1,MIN(AH231/AE231,1))</f>
        <v>1</v>
      </c>
      <c r="AL231" s="44">
        <f>AK231*AE231</f>
        <v>88.694041368943687</v>
      </c>
      <c r="AM231" s="43">
        <f>IF(AL231&lt;0,0,X231*AL231)</f>
        <v>1040203.7171749716</v>
      </c>
      <c r="AN231" s="48">
        <f>IF(X231=0,-Y231*12/11,(AM231-Y231)*12/11)</f>
        <v>-434921.29164917837</v>
      </c>
      <c r="AO231" s="90">
        <f>W231-AN231</f>
        <v>107270.98777883919</v>
      </c>
      <c r="AP231" s="97">
        <f>G231-X231</f>
        <v>2218</v>
      </c>
      <c r="AQ231" s="165"/>
      <c r="AR231" s="164"/>
    </row>
    <row r="232" spans="1:44" s="3" customFormat="1" ht="12.75" hidden="1" customHeight="1" outlineLevel="2" x14ac:dyDescent="0.2">
      <c r="A232" s="10">
        <v>5121</v>
      </c>
      <c r="B232" s="11" t="s">
        <v>341</v>
      </c>
      <c r="C232" s="12">
        <v>79870</v>
      </c>
      <c r="D232" s="13" t="s">
        <v>23</v>
      </c>
      <c r="E232" s="14" t="s">
        <v>346</v>
      </c>
      <c r="F232" s="15" t="s">
        <v>345</v>
      </c>
      <c r="G232" s="42">
        <v>1195</v>
      </c>
      <c r="H232" s="43">
        <f>I232+J232</f>
        <v>95514.526368503852</v>
      </c>
      <c r="I232" s="43">
        <v>91404.318783793118</v>
      </c>
      <c r="J232" s="43">
        <v>4110.2075847107353</v>
      </c>
      <c r="K232" s="44">
        <f>I232/G232</f>
        <v>76.488969693550729</v>
      </c>
      <c r="L232" s="44">
        <f>J232/G232</f>
        <v>3.439504254988063</v>
      </c>
      <c r="M232" s="44">
        <f>H232/G232</f>
        <v>79.928473948538795</v>
      </c>
      <c r="N232" s="44">
        <v>79.1246362843101</v>
      </c>
      <c r="O232" s="43">
        <v>5343444.7795348475</v>
      </c>
      <c r="P232" s="43">
        <v>70127</v>
      </c>
      <c r="Q232" s="44">
        <f>O232/P232</f>
        <v>76.196682868721709</v>
      </c>
      <c r="R232" s="45">
        <v>6</v>
      </c>
      <c r="S232" s="46">
        <v>9</v>
      </c>
      <c r="T232" s="47">
        <f>IF(N232=0,1,MIN(Q232/N232,1))</f>
        <v>0.96299567930944174</v>
      </c>
      <c r="U232" s="44">
        <f>T232*N232</f>
        <v>76.196682868721709</v>
      </c>
      <c r="V232" s="43">
        <f>IF(U232&lt;0,0,G232*U232)</f>
        <v>91055.036028122442</v>
      </c>
      <c r="W232" s="48">
        <f>IF(G232=0,-H232*12/12,(V232-H232)*12/12)</f>
        <v>-4459.4903403814096</v>
      </c>
      <c r="X232" s="42">
        <v>1051</v>
      </c>
      <c r="Y232" s="43">
        <f>Z232+AA232</f>
        <v>86506.516813310416</v>
      </c>
      <c r="Z232" s="43">
        <v>82969.193151102081</v>
      </c>
      <c r="AA232" s="43">
        <v>3537.3236622083373</v>
      </c>
      <c r="AB232" s="44">
        <f>Z232/X232</f>
        <v>78.943095291248412</v>
      </c>
      <c r="AC232" s="44">
        <f>AA232/X232</f>
        <v>3.3656742742229659</v>
      </c>
      <c r="AD232" s="44">
        <f>Y232/X232</f>
        <v>82.30876956547138</v>
      </c>
      <c r="AE232" s="44">
        <v>71.635938448094748</v>
      </c>
      <c r="AF232" s="43">
        <v>4496942.1652217014</v>
      </c>
      <c r="AG232" s="43">
        <v>67705</v>
      </c>
      <c r="AH232" s="44">
        <f>AF232/AG232</f>
        <v>66.419646484332048</v>
      </c>
      <c r="AI232" s="45">
        <v>8</v>
      </c>
      <c r="AJ232" s="46">
        <v>9</v>
      </c>
      <c r="AK232" s="47">
        <f>IF(AE232=0,1,MIN(AH232/AE232,1))</f>
        <v>0.92718330942865679</v>
      </c>
      <c r="AL232" s="44">
        <f>AK232*AE232</f>
        <v>66.419646484332048</v>
      </c>
      <c r="AM232" s="43">
        <f>IF(AL232&lt;0,0,X232*AL232)</f>
        <v>69807.048455032986</v>
      </c>
      <c r="AN232" s="48">
        <f>IF(X232=0,-Y232*12/11,(AM232-Y232)*12/11)</f>
        <v>-18217.601845393561</v>
      </c>
      <c r="AO232" s="90">
        <f>W232-AN232</f>
        <v>13758.111505012152</v>
      </c>
      <c r="AP232" s="97">
        <f>G232-X232</f>
        <v>144</v>
      </c>
      <c r="AQ232" s="165"/>
      <c r="AR232" s="164"/>
    </row>
    <row r="233" spans="1:44" s="3" customFormat="1" ht="12.75" hidden="1" customHeight="1" outlineLevel="2" x14ac:dyDescent="0.2">
      <c r="A233" s="10">
        <v>5121</v>
      </c>
      <c r="B233" s="11" t="s">
        <v>341</v>
      </c>
      <c r="C233" s="12">
        <v>80755</v>
      </c>
      <c r="D233" s="13" t="s">
        <v>23</v>
      </c>
      <c r="E233" s="14" t="s">
        <v>628</v>
      </c>
      <c r="F233" s="15" t="s">
        <v>343</v>
      </c>
      <c r="G233" s="42">
        <v>4178</v>
      </c>
      <c r="H233" s="43">
        <f>I233+J233</f>
        <v>157076.91059374571</v>
      </c>
      <c r="I233" s="43">
        <v>143278.41986238761</v>
      </c>
      <c r="J233" s="43">
        <v>13798.490731358081</v>
      </c>
      <c r="K233" s="44">
        <f>I233/G233</f>
        <v>34.293542331830452</v>
      </c>
      <c r="L233" s="44">
        <f>J233/G233</f>
        <v>3.3026545551359696</v>
      </c>
      <c r="M233" s="44">
        <f>H233/G233</f>
        <v>37.596196886966418</v>
      </c>
      <c r="N233" s="44">
        <v>39.31531896208385</v>
      </c>
      <c r="O233" s="43">
        <v>3138399.2873724131</v>
      </c>
      <c r="P233" s="43">
        <v>76815</v>
      </c>
      <c r="Q233" s="44">
        <f>O233/P233</f>
        <v>40.856594250763692</v>
      </c>
      <c r="R233" s="45">
        <v>6</v>
      </c>
      <c r="S233" s="46">
        <v>12</v>
      </c>
      <c r="T233" s="47">
        <f>IF(N233=0,1,MIN(Q233/N233,1))</f>
        <v>1</v>
      </c>
      <c r="U233" s="44">
        <f>T233*N233</f>
        <v>39.31531896208385</v>
      </c>
      <c r="V233" s="43">
        <f>IF(U233&lt;0,0,G233*U233)</f>
        <v>164259.40262358633</v>
      </c>
      <c r="W233" s="48">
        <f>IF(G233=0,-H233*12/12,(V233-H233)*12/12)</f>
        <v>7182.4920298406214</v>
      </c>
      <c r="X233" s="42">
        <v>3504</v>
      </c>
      <c r="Y233" s="43">
        <f>Z233+AA233</f>
        <v>139660.31891604967</v>
      </c>
      <c r="Z233" s="43">
        <v>127025.80266996313</v>
      </c>
      <c r="AA233" s="43">
        <v>12634.516246086545</v>
      </c>
      <c r="AB233" s="44">
        <f>Z233/X233</f>
        <v>36.251656013117334</v>
      </c>
      <c r="AC233" s="44">
        <f>AA233/X233</f>
        <v>3.6057409378100869</v>
      </c>
      <c r="AD233" s="44">
        <f>Y233/X233</f>
        <v>39.857396950927416</v>
      </c>
      <c r="AE233" s="44">
        <v>39.364366141886691</v>
      </c>
      <c r="AF233" s="43">
        <v>2708504.8059402518</v>
      </c>
      <c r="AG233" s="43">
        <v>69622</v>
      </c>
      <c r="AH233" s="44">
        <f>AF233/AG233</f>
        <v>38.903002010000456</v>
      </c>
      <c r="AI233" s="45">
        <v>7</v>
      </c>
      <c r="AJ233" s="46">
        <v>12</v>
      </c>
      <c r="AK233" s="47">
        <f>IF(AE233=0,1,MIN(AH233/AE233,1))</f>
        <v>0.98827965042741261</v>
      </c>
      <c r="AL233" s="44">
        <f>AK233*AE233</f>
        <v>38.903002010000456</v>
      </c>
      <c r="AM233" s="43">
        <f>IF(AL233&lt;0,0,X233*AL233)</f>
        <v>136316.1190430416</v>
      </c>
      <c r="AN233" s="48">
        <f>IF(X233=0,-Y233*12/11,(AM233-Y233)*12/11)</f>
        <v>-3648.2180432815276</v>
      </c>
      <c r="AO233" s="90">
        <f>W233-AN233</f>
        <v>10830.710073122149</v>
      </c>
      <c r="AP233" s="97">
        <f>G233-X233</f>
        <v>674</v>
      </c>
      <c r="AQ233" s="165"/>
      <c r="AR233" s="164"/>
    </row>
    <row r="234" spans="1:44" s="3" customFormat="1" ht="12.75" hidden="1" customHeight="1" outlineLevel="2" x14ac:dyDescent="0.2">
      <c r="A234" s="10">
        <v>5121</v>
      </c>
      <c r="B234" s="11" t="s">
        <v>341</v>
      </c>
      <c r="C234" s="12">
        <v>79728</v>
      </c>
      <c r="D234" s="13" t="s">
        <v>23</v>
      </c>
      <c r="E234" s="14" t="s">
        <v>347</v>
      </c>
      <c r="F234" s="15" t="s">
        <v>348</v>
      </c>
      <c r="G234" s="42">
        <v>1481</v>
      </c>
      <c r="H234" s="43">
        <f>I234+J234</f>
        <v>157180.03377747227</v>
      </c>
      <c r="I234" s="43">
        <v>109188.33965975273</v>
      </c>
      <c r="J234" s="43">
        <v>47991.694117719548</v>
      </c>
      <c r="K234" s="44">
        <f>I234/G234</f>
        <v>73.726090249664239</v>
      </c>
      <c r="L234" s="44">
        <f>J234/G234</f>
        <v>32.404925130127985</v>
      </c>
      <c r="M234" s="44">
        <f>H234/G234</f>
        <v>106.13101537979222</v>
      </c>
      <c r="N234" s="44">
        <v>132.69693694432345</v>
      </c>
      <c r="O234" s="43">
        <v>4191624.231058449</v>
      </c>
      <c r="P234" s="43">
        <v>31616</v>
      </c>
      <c r="Q234" s="44">
        <f>O234/P234</f>
        <v>132.57920771313414</v>
      </c>
      <c r="R234" s="45">
        <v>2</v>
      </c>
      <c r="S234" s="46">
        <v>9</v>
      </c>
      <c r="T234" s="47">
        <f>IF(N234=0,1,MIN(Q234/N234,1))</f>
        <v>0.99911279616620907</v>
      </c>
      <c r="U234" s="44">
        <f>T234*N234</f>
        <v>132.57920771313414</v>
      </c>
      <c r="V234" s="43">
        <f>IF(U234&lt;0,0,G234*U234)</f>
        <v>196349.80662315167</v>
      </c>
      <c r="W234" s="48">
        <f>IF(G234=0,-H234*12/12,(V234-H234)*12/12)</f>
        <v>39169.772845679399</v>
      </c>
      <c r="X234" s="42">
        <v>1364</v>
      </c>
      <c r="Y234" s="43">
        <f>Z234+AA234</f>
        <v>129145.22512964968</v>
      </c>
      <c r="Z234" s="43">
        <v>85163.097980338731</v>
      </c>
      <c r="AA234" s="43">
        <v>43982.12714931096</v>
      </c>
      <c r="AB234" s="44">
        <f>Z234/X234</f>
        <v>62.436288841890565</v>
      </c>
      <c r="AC234" s="44">
        <f>AA234/X234</f>
        <v>32.244961253160525</v>
      </c>
      <c r="AD234" s="44">
        <f>Y234/X234</f>
        <v>94.681250095051084</v>
      </c>
      <c r="AE234" s="44">
        <v>124.29979003230957</v>
      </c>
      <c r="AF234" s="43">
        <v>3281190.2258459479</v>
      </c>
      <c r="AG234" s="43">
        <v>28070</v>
      </c>
      <c r="AH234" s="44">
        <f>AF234/AG234</f>
        <v>116.89313237783925</v>
      </c>
      <c r="AI234" s="45">
        <v>3</v>
      </c>
      <c r="AJ234" s="46">
        <v>9</v>
      </c>
      <c r="AK234" s="47">
        <f>IF(AE234=0,1,MIN(AH234/AE234,1))</f>
        <v>0.94041295120011792</v>
      </c>
      <c r="AL234" s="44">
        <f>AK234*AE234</f>
        <v>116.89313237783925</v>
      </c>
      <c r="AM234" s="43">
        <f>IF(AL234&lt;0,0,X234*AL234)</f>
        <v>159442.23256337273</v>
      </c>
      <c r="AN234" s="48">
        <f>IF(X234=0,-Y234*12/11,(AM234-Y234)*12/11)</f>
        <v>33051.280836788777</v>
      </c>
      <c r="AO234" s="90">
        <f>W234-AN234</f>
        <v>6118.4920088906219</v>
      </c>
      <c r="AP234" s="97">
        <f>G234-X234</f>
        <v>117</v>
      </c>
      <c r="AQ234" s="165"/>
      <c r="AR234" s="164"/>
    </row>
    <row r="235" spans="1:44" s="3" customFormat="1" ht="12.75" hidden="1" customHeight="1" outlineLevel="2" x14ac:dyDescent="0.2">
      <c r="A235" s="10">
        <v>5122</v>
      </c>
      <c r="B235" s="11" t="s">
        <v>349</v>
      </c>
      <c r="C235" s="12">
        <v>79395</v>
      </c>
      <c r="D235" s="13" t="s">
        <v>23</v>
      </c>
      <c r="E235" s="14" t="s">
        <v>629</v>
      </c>
      <c r="F235" s="15" t="s">
        <v>350</v>
      </c>
      <c r="G235" s="42">
        <v>131839</v>
      </c>
      <c r="H235" s="43">
        <f t="shared" ref="H235" si="226">I235+J235</f>
        <v>7901711.856747739</v>
      </c>
      <c r="I235" s="43">
        <v>7454050.90295777</v>
      </c>
      <c r="J235" s="43">
        <v>447660.95378996944</v>
      </c>
      <c r="K235" s="44">
        <f t="shared" ref="K235" si="227">I235/G235</f>
        <v>56.539043097700755</v>
      </c>
      <c r="L235" s="44">
        <f t="shared" ref="L235" si="228">J235/G235</f>
        <v>3.3955123581790625</v>
      </c>
      <c r="M235" s="44">
        <f t="shared" ref="M235" si="229">H235/G235</f>
        <v>59.934555455879817</v>
      </c>
      <c r="N235" s="44">
        <v>66.602449910228827</v>
      </c>
      <c r="O235" s="43">
        <v>70559118.027535036</v>
      </c>
      <c r="P235" s="43">
        <v>1079998</v>
      </c>
      <c r="Q235" s="44">
        <f t="shared" ref="Q235" si="230">O235/P235</f>
        <v>65.332637678528144</v>
      </c>
      <c r="R235" s="45">
        <v>2</v>
      </c>
      <c r="S235" s="46">
        <v>12</v>
      </c>
      <c r="T235" s="47">
        <f t="shared" ref="T235" si="231">IF(N235=0,1,MIN(Q235/N235,1))</f>
        <v>0.98093445160932935</v>
      </c>
      <c r="U235" s="44">
        <f t="shared" ref="U235" si="232">T235*N235</f>
        <v>65.332637678528144</v>
      </c>
      <c r="V235" s="43">
        <f t="shared" ref="V235" si="233">IF(U235&lt;0,0,G235*U235)</f>
        <v>8613389.6188994721</v>
      </c>
      <c r="W235" s="48">
        <f t="shared" ref="W235" si="234">IF(G235=0,-H235*12/12,(V235-H235)*12/12)</f>
        <v>711677.76215173304</v>
      </c>
      <c r="X235" s="42">
        <v>116564</v>
      </c>
      <c r="Y235" s="43">
        <f t="shared" ref="Y235" si="235">Z235+AA235</f>
        <v>7014062.4744943185</v>
      </c>
      <c r="Z235" s="43">
        <v>6605702.2526724711</v>
      </c>
      <c r="AA235" s="43">
        <v>408360.2218218476</v>
      </c>
      <c r="AB235" s="44">
        <f t="shared" ref="AB235" si="236">Z235/X235</f>
        <v>56.670174776710404</v>
      </c>
      <c r="AC235" s="44">
        <f t="shared" ref="AC235" si="237">AA235/X235</f>
        <v>3.5033133885406094</v>
      </c>
      <c r="AD235" s="44">
        <f t="shared" ref="AD235" si="238">Y235/X235</f>
        <v>60.173488165251008</v>
      </c>
      <c r="AE235" s="44">
        <v>67.671411917371998</v>
      </c>
      <c r="AF235" s="43">
        <v>60293314.109381177</v>
      </c>
      <c r="AG235" s="43">
        <v>947886</v>
      </c>
      <c r="AH235" s="44">
        <f t="shared" ref="AH235" si="239">AF235/AG235</f>
        <v>63.608191395780899</v>
      </c>
      <c r="AI235" s="45">
        <v>2</v>
      </c>
      <c r="AJ235" s="46">
        <v>12</v>
      </c>
      <c r="AK235" s="47">
        <f t="shared" ref="AK235" si="240">IF(AE235=0,1,MIN(AH235/AE235,1))</f>
        <v>0.93995661673865527</v>
      </c>
      <c r="AL235" s="44">
        <f t="shared" ref="AL235" si="241">AK235*AE235</f>
        <v>63.608191395780899</v>
      </c>
      <c r="AM235" s="43">
        <f t="shared" ref="AM235" si="242">IF(AL235&lt;0,0,X235*AL235)</f>
        <v>7414425.2218578048</v>
      </c>
      <c r="AN235" s="48">
        <f t="shared" ref="AN235" si="243">IF(X235=0,-Y235*12/11,(AM235-Y235)*12/11)</f>
        <v>436759.36076016689</v>
      </c>
      <c r="AO235" s="90">
        <f t="shared" ref="AO235" si="244">W235-AN235</f>
        <v>274918.40139156615</v>
      </c>
      <c r="AP235" s="97">
        <f t="shared" ref="AP235" si="245">G235-X235</f>
        <v>15275</v>
      </c>
      <c r="AQ235" s="165"/>
      <c r="AR235" s="164"/>
    </row>
    <row r="236" spans="1:44" s="3" customFormat="1" ht="12.75" hidden="1" customHeight="1" outlineLevel="2" x14ac:dyDescent="0.2">
      <c r="A236" s="10">
        <v>5123</v>
      </c>
      <c r="B236" s="11" t="s">
        <v>351</v>
      </c>
      <c r="C236" s="12">
        <v>79402</v>
      </c>
      <c r="D236" s="13" t="s">
        <v>23</v>
      </c>
      <c r="E236" s="14" t="s">
        <v>355</v>
      </c>
      <c r="F236" s="15" t="s">
        <v>354</v>
      </c>
      <c r="G236" s="42">
        <v>2550</v>
      </c>
      <c r="H236" s="43">
        <f t="shared" ref="H236:H243" si="246">I236+J236</f>
        <v>331244.33464573551</v>
      </c>
      <c r="I236" s="43">
        <v>170728.03366369422</v>
      </c>
      <c r="J236" s="43">
        <v>160516.30098204128</v>
      </c>
      <c r="K236" s="44">
        <f t="shared" ref="K236:K243" si="247">I236/G236</f>
        <v>66.952170064193808</v>
      </c>
      <c r="L236" s="44">
        <f t="shared" ref="L236:L243" si="248">J236/G236</f>
        <v>62.947569012565211</v>
      </c>
      <c r="M236" s="44">
        <f t="shared" ref="M236:M243" si="249">H236/G236</f>
        <v>129.89973907675903</v>
      </c>
      <c r="N236" s="44">
        <v>114.76677790203458</v>
      </c>
      <c r="O236" s="43">
        <v>3034440.0206769723</v>
      </c>
      <c r="P236" s="43">
        <v>27684</v>
      </c>
      <c r="Q236" s="44">
        <f t="shared" ref="Q236:Q243" si="250">O236/P236</f>
        <v>109.60988371178198</v>
      </c>
      <c r="R236" s="45">
        <v>9</v>
      </c>
      <c r="S236" s="46">
        <v>10</v>
      </c>
      <c r="T236" s="47">
        <f t="shared" ref="T236:T243" si="251">IF(N236=0,1,MIN(Q236/N236,1))</f>
        <v>0.95506631549197496</v>
      </c>
      <c r="U236" s="44">
        <f t="shared" ref="U236:U243" si="252">T236*N236</f>
        <v>109.60988371178198</v>
      </c>
      <c r="V236" s="43">
        <f t="shared" ref="V236:V243" si="253">IF(U236&lt;0,0,G236*U236)</f>
        <v>279505.20346504403</v>
      </c>
      <c r="W236" s="48">
        <f t="shared" ref="W236:W243" si="254">IF(G236=0,-H236*12/12,(V236-H236)*12/12)</f>
        <v>-51739.131180691475</v>
      </c>
      <c r="X236" s="42">
        <v>2226</v>
      </c>
      <c r="Y236" s="43">
        <f t="shared" ref="Y236:Y243" si="255">Z236+AA236</f>
        <v>300709.4835995282</v>
      </c>
      <c r="Z236" s="43">
        <v>153695.92507326233</v>
      </c>
      <c r="AA236" s="43">
        <v>147013.55852626584</v>
      </c>
      <c r="AB236" s="44">
        <f t="shared" ref="AB236:AB243" si="256">Z236/X236</f>
        <v>69.045788442615603</v>
      </c>
      <c r="AC236" s="44">
        <f t="shared" ref="AC236:AC243" si="257">AA236/X236</f>
        <v>66.043826831206573</v>
      </c>
      <c r="AD236" s="44">
        <f t="shared" ref="AD236:AD243" si="258">Y236/X236</f>
        <v>135.0896152738222</v>
      </c>
      <c r="AE236" s="44">
        <v>113.96109436522026</v>
      </c>
      <c r="AF236" s="43">
        <v>2654801.7253544587</v>
      </c>
      <c r="AG236" s="43">
        <v>24280</v>
      </c>
      <c r="AH236" s="44">
        <f t="shared" ref="AH236:AH243" si="259">AF236/AG236</f>
        <v>109.34109247753125</v>
      </c>
      <c r="AI236" s="45">
        <v>9</v>
      </c>
      <c r="AJ236" s="46">
        <v>10</v>
      </c>
      <c r="AK236" s="47">
        <f t="shared" ref="AK236:AK243" si="260">IF(AE236=0,1,MIN(AH236/AE236,1))</f>
        <v>0.95945983220481434</v>
      </c>
      <c r="AL236" s="44">
        <f t="shared" ref="AL236:AL243" si="261">AK236*AE236</f>
        <v>109.34109247753125</v>
      </c>
      <c r="AM236" s="43">
        <f t="shared" ref="AM236:AM243" si="262">IF(AL236&lt;0,0,X236*AL236)</f>
        <v>243393.27185498454</v>
      </c>
      <c r="AN236" s="48">
        <f t="shared" ref="AN236:AN243" si="263">IF(X236=0,-Y236*12/11,(AM236-Y236)*12/11)</f>
        <v>-62526.776448593082</v>
      </c>
      <c r="AO236" s="90">
        <f t="shared" ref="AO236:AO243" si="264">W236-AN236</f>
        <v>10787.645267901607</v>
      </c>
      <c r="AP236" s="97">
        <f t="shared" ref="AP236:AP243" si="265">G236-X236</f>
        <v>324</v>
      </c>
      <c r="AQ236" s="165"/>
      <c r="AR236" s="164"/>
    </row>
    <row r="237" spans="1:44" s="3" customFormat="1" ht="12.75" hidden="1" customHeight="1" outlineLevel="2" x14ac:dyDescent="0.2">
      <c r="A237" s="10">
        <v>5123</v>
      </c>
      <c r="B237" s="11" t="s">
        <v>351</v>
      </c>
      <c r="C237" s="12">
        <v>81116</v>
      </c>
      <c r="D237" s="13" t="s">
        <v>23</v>
      </c>
      <c r="E237" s="14" t="s">
        <v>724</v>
      </c>
      <c r="F237" s="15" t="s">
        <v>352</v>
      </c>
      <c r="G237" s="42">
        <v>196500</v>
      </c>
      <c r="H237" s="43">
        <f t="shared" si="246"/>
        <v>207110.80881191924</v>
      </c>
      <c r="I237" s="43">
        <v>205562.02821498064</v>
      </c>
      <c r="J237" s="43">
        <v>1548.780596938599</v>
      </c>
      <c r="K237" s="44">
        <f t="shared" si="247"/>
        <v>1.0461171919337438</v>
      </c>
      <c r="L237" s="44">
        <f t="shared" si="248"/>
        <v>7.8818350989241677E-3</v>
      </c>
      <c r="M237" s="44">
        <f t="shared" si="249"/>
        <v>1.0539990270326678</v>
      </c>
      <c r="N237" s="44">
        <v>1.2572089459362004</v>
      </c>
      <c r="O237" s="43">
        <v>2318963.1383608291</v>
      </c>
      <c r="P237" s="43">
        <v>1859311</v>
      </c>
      <c r="Q237" s="44">
        <f t="shared" si="250"/>
        <v>1.2472163819612905</v>
      </c>
      <c r="R237" s="45">
        <v>3</v>
      </c>
      <c r="S237" s="46">
        <v>12</v>
      </c>
      <c r="T237" s="47">
        <f t="shared" si="251"/>
        <v>0.9920517874079644</v>
      </c>
      <c r="U237" s="44">
        <f t="shared" si="252"/>
        <v>1.2472163819612905</v>
      </c>
      <c r="V237" s="43">
        <f t="shared" si="253"/>
        <v>245078.01905539358</v>
      </c>
      <c r="W237" s="48">
        <f t="shared" si="254"/>
        <v>37967.210243474343</v>
      </c>
      <c r="X237" s="42">
        <v>174000</v>
      </c>
      <c r="Y237" s="43">
        <f t="shared" si="255"/>
        <v>183652.8413868869</v>
      </c>
      <c r="Z237" s="43">
        <v>182164.50519962815</v>
      </c>
      <c r="AA237" s="43">
        <v>1488.3361872587461</v>
      </c>
      <c r="AB237" s="44">
        <f t="shared" si="256"/>
        <v>1.0469224436760238</v>
      </c>
      <c r="AC237" s="44">
        <f t="shared" si="257"/>
        <v>8.5536562486134837E-3</v>
      </c>
      <c r="AD237" s="44">
        <f t="shared" si="258"/>
        <v>1.0554760999246373</v>
      </c>
      <c r="AE237" s="44">
        <v>1.3256894709758329</v>
      </c>
      <c r="AF237" s="43">
        <v>2019806.8317999493</v>
      </c>
      <c r="AG237" s="43">
        <v>1592025</v>
      </c>
      <c r="AH237" s="44">
        <f t="shared" si="259"/>
        <v>1.2687029611971856</v>
      </c>
      <c r="AI237" s="45">
        <v>1</v>
      </c>
      <c r="AJ237" s="46">
        <v>12</v>
      </c>
      <c r="AK237" s="47">
        <f t="shared" si="260"/>
        <v>0.95701368153984068</v>
      </c>
      <c r="AL237" s="44">
        <f t="shared" si="261"/>
        <v>1.2687029611971856</v>
      </c>
      <c r="AM237" s="43">
        <f t="shared" si="262"/>
        <v>220754.3152483103</v>
      </c>
      <c r="AN237" s="48">
        <f t="shared" si="263"/>
        <v>40474.335121552809</v>
      </c>
      <c r="AO237" s="90">
        <f t="shared" si="264"/>
        <v>-2507.1248780784663</v>
      </c>
      <c r="AP237" s="97">
        <f t="shared" si="265"/>
        <v>22500</v>
      </c>
      <c r="AQ237" s="165"/>
      <c r="AR237" s="164"/>
    </row>
    <row r="238" spans="1:44" s="3" customFormat="1" ht="12.75" hidden="1" customHeight="1" outlineLevel="2" x14ac:dyDescent="0.2">
      <c r="A238" s="10">
        <v>5123</v>
      </c>
      <c r="B238" s="11" t="s">
        <v>351</v>
      </c>
      <c r="C238" s="12">
        <v>81117</v>
      </c>
      <c r="D238" s="13" t="s">
        <v>23</v>
      </c>
      <c r="E238" s="14" t="s">
        <v>725</v>
      </c>
      <c r="F238" s="15" t="s">
        <v>352</v>
      </c>
      <c r="G238" s="42">
        <v>431107</v>
      </c>
      <c r="H238" s="43">
        <f t="shared" si="246"/>
        <v>32347.826816949728</v>
      </c>
      <c r="I238" s="43">
        <v>27251.115616440071</v>
      </c>
      <c r="J238" s="43">
        <v>5096.7112005096578</v>
      </c>
      <c r="K238" s="44">
        <f t="shared" si="247"/>
        <v>6.3211953451092359E-2</v>
      </c>
      <c r="L238" s="44">
        <f t="shared" si="248"/>
        <v>1.1822380987805017E-2</v>
      </c>
      <c r="M238" s="44">
        <f t="shared" si="249"/>
        <v>7.5034334438897371E-2</v>
      </c>
      <c r="N238" s="44">
        <v>0.29956361601020909</v>
      </c>
      <c r="O238" s="43">
        <v>679250.11821592122</v>
      </c>
      <c r="P238" s="43">
        <v>2946172</v>
      </c>
      <c r="Q238" s="44">
        <f t="shared" si="250"/>
        <v>0.2305534497700478</v>
      </c>
      <c r="R238" s="45">
        <v>2</v>
      </c>
      <c r="S238" s="46">
        <v>12</v>
      </c>
      <c r="T238" s="47">
        <f t="shared" si="251"/>
        <v>0.76963101474309403</v>
      </c>
      <c r="U238" s="44">
        <f t="shared" si="252"/>
        <v>0.2305534497700478</v>
      </c>
      <c r="V238" s="43">
        <f t="shared" si="253"/>
        <v>99393.206070015993</v>
      </c>
      <c r="W238" s="48">
        <f t="shared" si="254"/>
        <v>67045.379253066261</v>
      </c>
      <c r="X238" s="42">
        <v>384255</v>
      </c>
      <c r="Y238" s="43">
        <f t="shared" si="255"/>
        <v>29312.043799349405</v>
      </c>
      <c r="Z238" s="43">
        <v>24402.710268847291</v>
      </c>
      <c r="AA238" s="43">
        <v>4909.3335305021146</v>
      </c>
      <c r="AB238" s="44">
        <f t="shared" si="256"/>
        <v>6.3506552338544173E-2</v>
      </c>
      <c r="AC238" s="44">
        <f t="shared" si="257"/>
        <v>1.2776238514793859E-2</v>
      </c>
      <c r="AD238" s="44">
        <f t="shared" si="258"/>
        <v>7.6282790853338028E-2</v>
      </c>
      <c r="AE238" s="44">
        <v>0.30706991544503115</v>
      </c>
      <c r="AF238" s="43">
        <v>609413.31186901126</v>
      </c>
      <c r="AG238" s="43">
        <v>2575791</v>
      </c>
      <c r="AH238" s="44">
        <f t="shared" si="259"/>
        <v>0.23659268623464064</v>
      </c>
      <c r="AI238" s="45">
        <v>2</v>
      </c>
      <c r="AJ238" s="46">
        <v>12</v>
      </c>
      <c r="AK238" s="47">
        <f t="shared" si="260"/>
        <v>0.77048474739621076</v>
      </c>
      <c r="AL238" s="44">
        <f t="shared" si="261"/>
        <v>0.23659268623464061</v>
      </c>
      <c r="AM238" s="43">
        <f t="shared" si="262"/>
        <v>90911.922649091823</v>
      </c>
      <c r="AN238" s="48">
        <f t="shared" si="263"/>
        <v>67199.867836082645</v>
      </c>
      <c r="AO238" s="90">
        <f t="shared" si="264"/>
        <v>-154.48858301638393</v>
      </c>
      <c r="AP238" s="97">
        <f t="shared" si="265"/>
        <v>46852</v>
      </c>
      <c r="AQ238" s="165"/>
      <c r="AR238" s="164"/>
    </row>
    <row r="239" spans="1:44" s="3" customFormat="1" ht="12.75" hidden="1" customHeight="1" outlineLevel="2" x14ac:dyDescent="0.2">
      <c r="A239" s="10">
        <v>5123</v>
      </c>
      <c r="B239" s="11" t="s">
        <v>351</v>
      </c>
      <c r="C239" s="12">
        <v>79404</v>
      </c>
      <c r="D239" s="13" t="s">
        <v>23</v>
      </c>
      <c r="E239" s="14" t="s">
        <v>356</v>
      </c>
      <c r="F239" s="15" t="s">
        <v>357</v>
      </c>
      <c r="G239" s="42">
        <v>4851</v>
      </c>
      <c r="H239" s="43">
        <f t="shared" si="246"/>
        <v>596344.4056569488</v>
      </c>
      <c r="I239" s="43">
        <v>511050.66819583304</v>
      </c>
      <c r="J239" s="43">
        <v>85293.737461115757</v>
      </c>
      <c r="K239" s="44">
        <f t="shared" si="247"/>
        <v>105.34955023620553</v>
      </c>
      <c r="L239" s="44">
        <f t="shared" si="248"/>
        <v>17.582712319339468</v>
      </c>
      <c r="M239" s="44">
        <f t="shared" si="249"/>
        <v>122.93226255554499</v>
      </c>
      <c r="N239" s="44">
        <v>156.10023008984541</v>
      </c>
      <c r="O239" s="43">
        <v>16291356.525924789</v>
      </c>
      <c r="P239" s="43">
        <v>102216</v>
      </c>
      <c r="Q239" s="44">
        <f t="shared" si="250"/>
        <v>159.38166750728641</v>
      </c>
      <c r="R239" s="45">
        <v>2</v>
      </c>
      <c r="S239" s="46">
        <v>12</v>
      </c>
      <c r="T239" s="47">
        <f t="shared" si="251"/>
        <v>1</v>
      </c>
      <c r="U239" s="44">
        <f t="shared" si="252"/>
        <v>156.10023008984541</v>
      </c>
      <c r="V239" s="43">
        <f t="shared" si="253"/>
        <v>757242.21616584004</v>
      </c>
      <c r="W239" s="48">
        <f t="shared" si="254"/>
        <v>160897.81050889124</v>
      </c>
      <c r="X239" s="42">
        <v>4137</v>
      </c>
      <c r="Y239" s="43">
        <f t="shared" si="255"/>
        <v>535795.72746674321</v>
      </c>
      <c r="Z239" s="43">
        <v>457511.87995631294</v>
      </c>
      <c r="AA239" s="43">
        <v>78283.847510430307</v>
      </c>
      <c r="AB239" s="44">
        <f t="shared" si="256"/>
        <v>110.59025379654652</v>
      </c>
      <c r="AC239" s="44">
        <f t="shared" si="257"/>
        <v>18.922854123865193</v>
      </c>
      <c r="AD239" s="44">
        <f t="shared" si="258"/>
        <v>129.5131079204117</v>
      </c>
      <c r="AE239" s="44">
        <v>140.81378527770565</v>
      </c>
      <c r="AF239" s="43">
        <v>13548929.029998204</v>
      </c>
      <c r="AG239" s="43">
        <v>87592</v>
      </c>
      <c r="AH239" s="44">
        <f t="shared" si="259"/>
        <v>154.68226584617548</v>
      </c>
      <c r="AI239" s="45">
        <v>4</v>
      </c>
      <c r="AJ239" s="46">
        <v>12</v>
      </c>
      <c r="AK239" s="47">
        <f t="shared" si="260"/>
        <v>1</v>
      </c>
      <c r="AL239" s="44">
        <f t="shared" si="261"/>
        <v>140.81378527770565</v>
      </c>
      <c r="AM239" s="43">
        <f t="shared" si="262"/>
        <v>582546.62969386822</v>
      </c>
      <c r="AN239" s="48">
        <f t="shared" si="263"/>
        <v>51000.984247772743</v>
      </c>
      <c r="AO239" s="90">
        <f t="shared" si="264"/>
        <v>109896.82626111849</v>
      </c>
      <c r="AP239" s="97">
        <f t="shared" si="265"/>
        <v>714</v>
      </c>
      <c r="AQ239" s="165"/>
      <c r="AR239" s="164"/>
    </row>
    <row r="240" spans="1:44" s="3" customFormat="1" ht="12.75" hidden="1" customHeight="1" outlineLevel="2" x14ac:dyDescent="0.2">
      <c r="A240" s="10">
        <v>5123</v>
      </c>
      <c r="B240" s="11" t="s">
        <v>351</v>
      </c>
      <c r="C240" s="12">
        <v>79403</v>
      </c>
      <c r="D240" s="13" t="s">
        <v>23</v>
      </c>
      <c r="E240" s="14" t="s">
        <v>353</v>
      </c>
      <c r="F240" s="15" t="s">
        <v>354</v>
      </c>
      <c r="G240" s="42">
        <v>4210</v>
      </c>
      <c r="H240" s="43">
        <f t="shared" si="246"/>
        <v>290365.51211717934</v>
      </c>
      <c r="I240" s="43">
        <v>240170.72710283627</v>
      </c>
      <c r="J240" s="43">
        <v>50194.78501434307</v>
      </c>
      <c r="K240" s="44">
        <f t="shared" si="247"/>
        <v>57.047678646754463</v>
      </c>
      <c r="L240" s="44">
        <f t="shared" si="248"/>
        <v>11.922751784879589</v>
      </c>
      <c r="M240" s="44">
        <f t="shared" si="249"/>
        <v>68.970430431634043</v>
      </c>
      <c r="N240" s="44">
        <v>110.25952832077817</v>
      </c>
      <c r="O240" s="43">
        <v>8971841.9146553036</v>
      </c>
      <c r="P240" s="43">
        <v>79178</v>
      </c>
      <c r="Q240" s="44">
        <f t="shared" si="250"/>
        <v>113.31230789683124</v>
      </c>
      <c r="R240" s="45">
        <v>1</v>
      </c>
      <c r="S240" s="46">
        <v>12</v>
      </c>
      <c r="T240" s="47">
        <f t="shared" si="251"/>
        <v>1</v>
      </c>
      <c r="U240" s="44">
        <f t="shared" si="252"/>
        <v>110.25952832077817</v>
      </c>
      <c r="V240" s="43">
        <f t="shared" si="253"/>
        <v>464192.61423047609</v>
      </c>
      <c r="W240" s="48">
        <f t="shared" si="254"/>
        <v>173827.10211329674</v>
      </c>
      <c r="X240" s="42">
        <v>3309</v>
      </c>
      <c r="Y240" s="43">
        <f t="shared" si="255"/>
        <v>265298.00513374835</v>
      </c>
      <c r="Z240" s="43">
        <v>219239.42553183765</v>
      </c>
      <c r="AA240" s="43">
        <v>46058.5796019107</v>
      </c>
      <c r="AB240" s="44">
        <f t="shared" si="256"/>
        <v>66.255492756675025</v>
      </c>
      <c r="AC240" s="44">
        <f t="shared" si="257"/>
        <v>13.919183923212662</v>
      </c>
      <c r="AD240" s="44">
        <f t="shared" si="258"/>
        <v>80.174676679887682</v>
      </c>
      <c r="AE240" s="44">
        <v>108.59963992889692</v>
      </c>
      <c r="AF240" s="43">
        <v>7441785.1230231421</v>
      </c>
      <c r="AG240" s="43">
        <v>69618</v>
      </c>
      <c r="AH240" s="44">
        <f t="shared" si="259"/>
        <v>106.89455489992734</v>
      </c>
      <c r="AI240" s="45">
        <v>3</v>
      </c>
      <c r="AJ240" s="46">
        <v>12</v>
      </c>
      <c r="AK240" s="47">
        <f t="shared" si="260"/>
        <v>0.98429934914990569</v>
      </c>
      <c r="AL240" s="44">
        <f t="shared" si="261"/>
        <v>106.89455489992734</v>
      </c>
      <c r="AM240" s="43">
        <f t="shared" si="262"/>
        <v>353714.08216385957</v>
      </c>
      <c r="AN240" s="48">
        <f t="shared" si="263"/>
        <v>96453.902214666785</v>
      </c>
      <c r="AO240" s="90">
        <f t="shared" si="264"/>
        <v>77373.199898629959</v>
      </c>
      <c r="AP240" s="97">
        <f t="shared" si="265"/>
        <v>901</v>
      </c>
      <c r="AQ240" s="165"/>
      <c r="AR240" s="164"/>
    </row>
    <row r="241" spans="1:44" s="3" customFormat="1" ht="12.75" hidden="1" customHeight="1" outlineLevel="2" x14ac:dyDescent="0.2">
      <c r="A241" s="10">
        <v>5124</v>
      </c>
      <c r="B241" s="11" t="s">
        <v>358</v>
      </c>
      <c r="C241" s="12">
        <v>80008</v>
      </c>
      <c r="D241" s="13" t="s">
        <v>23</v>
      </c>
      <c r="E241" s="14" t="s">
        <v>361</v>
      </c>
      <c r="F241" s="15" t="s">
        <v>362</v>
      </c>
      <c r="G241" s="42">
        <v>310801</v>
      </c>
      <c r="H241" s="43">
        <f t="shared" si="246"/>
        <v>1554840.3537518065</v>
      </c>
      <c r="I241" s="43">
        <v>1322021.2466720617</v>
      </c>
      <c r="J241" s="43">
        <v>232819.10707974486</v>
      </c>
      <c r="K241" s="44">
        <f t="shared" si="247"/>
        <v>4.2535939288228217</v>
      </c>
      <c r="L241" s="44">
        <f t="shared" si="248"/>
        <v>0.74909381591354229</v>
      </c>
      <c r="M241" s="44">
        <f t="shared" si="249"/>
        <v>5.002687744736364</v>
      </c>
      <c r="N241" s="44">
        <v>5.1015847217479706</v>
      </c>
      <c r="O241" s="43">
        <v>18120847.530554958</v>
      </c>
      <c r="P241" s="43">
        <v>3566397</v>
      </c>
      <c r="Q241" s="44">
        <f t="shared" si="250"/>
        <v>5.0809956184224463</v>
      </c>
      <c r="R241" s="45">
        <v>4</v>
      </c>
      <c r="S241" s="46">
        <v>12</v>
      </c>
      <c r="T241" s="47">
        <f t="shared" si="251"/>
        <v>0.99596417496748546</v>
      </c>
      <c r="U241" s="44">
        <f t="shared" si="252"/>
        <v>5.0809956184224463</v>
      </c>
      <c r="V241" s="43">
        <f t="shared" si="253"/>
        <v>1579178.5192013148</v>
      </c>
      <c r="W241" s="48">
        <f t="shared" si="254"/>
        <v>24338.165449508233</v>
      </c>
      <c r="X241" s="42">
        <v>283201</v>
      </c>
      <c r="Y241" s="43">
        <f t="shared" si="255"/>
        <v>1416667.3188238863</v>
      </c>
      <c r="Z241" s="43">
        <v>1202363.0864359848</v>
      </c>
      <c r="AA241" s="43">
        <v>214304.2323879016</v>
      </c>
      <c r="AB241" s="44">
        <f t="shared" si="256"/>
        <v>4.2456173757719249</v>
      </c>
      <c r="AC241" s="44">
        <f t="shared" si="257"/>
        <v>0.75672131238202411</v>
      </c>
      <c r="AD241" s="44">
        <f t="shared" si="258"/>
        <v>5.002338688153948</v>
      </c>
      <c r="AE241" s="44">
        <v>5.0966354001108094</v>
      </c>
      <c r="AF241" s="43">
        <v>15825722.263278643</v>
      </c>
      <c r="AG241" s="43">
        <v>3231564</v>
      </c>
      <c r="AH241" s="44">
        <f t="shared" si="259"/>
        <v>4.8972331240472551</v>
      </c>
      <c r="AI241" s="45">
        <v>4</v>
      </c>
      <c r="AJ241" s="46">
        <v>12</v>
      </c>
      <c r="AK241" s="47">
        <f t="shared" si="260"/>
        <v>0.96087570320230897</v>
      </c>
      <c r="AL241" s="44">
        <f t="shared" si="261"/>
        <v>4.8972331240472551</v>
      </c>
      <c r="AM241" s="43">
        <f t="shared" si="262"/>
        <v>1386901.3179633068</v>
      </c>
      <c r="AN241" s="48">
        <f t="shared" si="263"/>
        <v>-32472.00093881405</v>
      </c>
      <c r="AO241" s="90">
        <f t="shared" si="264"/>
        <v>56810.166388322279</v>
      </c>
      <c r="AP241" s="97">
        <f t="shared" si="265"/>
        <v>27600</v>
      </c>
      <c r="AQ241" s="165"/>
      <c r="AR241" s="164"/>
    </row>
    <row r="242" spans="1:44" s="3" customFormat="1" ht="12.75" hidden="1" customHeight="1" outlineLevel="2" x14ac:dyDescent="0.2">
      <c r="A242" s="10">
        <v>5124</v>
      </c>
      <c r="B242" s="11" t="s">
        <v>358</v>
      </c>
      <c r="C242" s="12">
        <v>80035</v>
      </c>
      <c r="D242" s="13" t="s">
        <v>23</v>
      </c>
      <c r="E242" s="14" t="s">
        <v>359</v>
      </c>
      <c r="F242" s="15" t="s">
        <v>360</v>
      </c>
      <c r="G242" s="42">
        <v>12793</v>
      </c>
      <c r="H242" s="43">
        <f t="shared" si="246"/>
        <v>235842.38835413678</v>
      </c>
      <c r="I242" s="43">
        <v>197267.79562699801</v>
      </c>
      <c r="J242" s="43">
        <v>38574.592727138763</v>
      </c>
      <c r="K242" s="44">
        <f t="shared" si="247"/>
        <v>15.419979334557805</v>
      </c>
      <c r="L242" s="44">
        <f t="shared" si="248"/>
        <v>3.0152890430031083</v>
      </c>
      <c r="M242" s="44">
        <f t="shared" si="249"/>
        <v>18.435268377560917</v>
      </c>
      <c r="N242" s="44">
        <v>26.841456192183323</v>
      </c>
      <c r="O242" s="43">
        <v>4553868.0333435377</v>
      </c>
      <c r="P242" s="43">
        <v>159863</v>
      </c>
      <c r="Q242" s="44">
        <f t="shared" si="250"/>
        <v>28.486066402754471</v>
      </c>
      <c r="R242" s="45">
        <v>1</v>
      </c>
      <c r="S242" s="46">
        <v>12</v>
      </c>
      <c r="T242" s="47">
        <f t="shared" si="251"/>
        <v>1</v>
      </c>
      <c r="U242" s="44">
        <f t="shared" si="252"/>
        <v>26.841456192183323</v>
      </c>
      <c r="V242" s="43">
        <f t="shared" si="253"/>
        <v>343382.74906660127</v>
      </c>
      <c r="W242" s="48">
        <f t="shared" si="254"/>
        <v>107540.36071246449</v>
      </c>
      <c r="X242" s="42">
        <v>11909</v>
      </c>
      <c r="Y242" s="43">
        <f t="shared" si="255"/>
        <v>202594.15746726346</v>
      </c>
      <c r="Z242" s="43">
        <v>167830.34798555556</v>
      </c>
      <c r="AA242" s="43">
        <v>34763.809481707911</v>
      </c>
      <c r="AB242" s="44">
        <f t="shared" si="256"/>
        <v>14.092732218117018</v>
      </c>
      <c r="AC242" s="44">
        <f t="shared" si="257"/>
        <v>2.9191207894624158</v>
      </c>
      <c r="AD242" s="44">
        <f t="shared" si="258"/>
        <v>17.011853007579433</v>
      </c>
      <c r="AE242" s="44">
        <v>25.429203878418637</v>
      </c>
      <c r="AF242" s="43">
        <v>3940973.963324198</v>
      </c>
      <c r="AG242" s="43">
        <v>143552</v>
      </c>
      <c r="AH242" s="44">
        <f t="shared" si="259"/>
        <v>27.453284965198659</v>
      </c>
      <c r="AI242" s="45">
        <v>2</v>
      </c>
      <c r="AJ242" s="46">
        <v>12</v>
      </c>
      <c r="AK242" s="47">
        <f t="shared" si="260"/>
        <v>1</v>
      </c>
      <c r="AL242" s="44">
        <f t="shared" si="261"/>
        <v>25.429203878418637</v>
      </c>
      <c r="AM242" s="43">
        <f t="shared" si="262"/>
        <v>302836.38898808754</v>
      </c>
      <c r="AN242" s="48">
        <f t="shared" si="263"/>
        <v>109355.16165908081</v>
      </c>
      <c r="AO242" s="90">
        <f t="shared" si="264"/>
        <v>-1814.8009466163203</v>
      </c>
      <c r="AP242" s="97">
        <f t="shared" si="265"/>
        <v>884</v>
      </c>
      <c r="AQ242" s="165"/>
      <c r="AR242" s="164"/>
    </row>
    <row r="243" spans="1:44" s="3" customFormat="1" ht="12.75" hidden="1" customHeight="1" outlineLevel="2" x14ac:dyDescent="0.2">
      <c r="A243" s="10">
        <v>5124</v>
      </c>
      <c r="B243" s="11" t="s">
        <v>358</v>
      </c>
      <c r="C243" s="12">
        <v>80007</v>
      </c>
      <c r="D243" s="13" t="s">
        <v>23</v>
      </c>
      <c r="E243" s="14" t="s">
        <v>363</v>
      </c>
      <c r="F243" s="15" t="s">
        <v>364</v>
      </c>
      <c r="G243" s="42">
        <v>1767986</v>
      </c>
      <c r="H243" s="43">
        <f t="shared" si="246"/>
        <v>4410863.0741125774</v>
      </c>
      <c r="I243" s="43">
        <v>3944215.5643689972</v>
      </c>
      <c r="J243" s="43">
        <v>466647.50974358042</v>
      </c>
      <c r="K243" s="44">
        <f t="shared" si="247"/>
        <v>2.2309088218849</v>
      </c>
      <c r="L243" s="44">
        <f t="shared" si="248"/>
        <v>0.26394298922252801</v>
      </c>
      <c r="M243" s="44">
        <f t="shared" si="249"/>
        <v>2.494851811107428</v>
      </c>
      <c r="N243" s="44">
        <v>3.6242389383532005</v>
      </c>
      <c r="O243" s="43">
        <v>45331855.451948337</v>
      </c>
      <c r="P243" s="43">
        <v>13415967</v>
      </c>
      <c r="Q243" s="44">
        <f t="shared" si="250"/>
        <v>3.3789480439202286</v>
      </c>
      <c r="R243" s="45">
        <v>1</v>
      </c>
      <c r="S243" s="46">
        <v>12</v>
      </c>
      <c r="T243" s="47">
        <f t="shared" si="251"/>
        <v>0.93231933694072933</v>
      </c>
      <c r="U243" s="44">
        <f t="shared" si="252"/>
        <v>3.3789480439202286</v>
      </c>
      <c r="V243" s="43">
        <f t="shared" si="253"/>
        <v>5973932.836378349</v>
      </c>
      <c r="W243" s="48">
        <f t="shared" si="254"/>
        <v>1563069.7622657716</v>
      </c>
      <c r="X243" s="42">
        <v>1627636</v>
      </c>
      <c r="Y243" s="43">
        <f t="shared" si="255"/>
        <v>3982365.1860138243</v>
      </c>
      <c r="Z243" s="43">
        <v>3555708.1989439246</v>
      </c>
      <c r="AA243" s="43">
        <v>426656.98706989957</v>
      </c>
      <c r="AB243" s="44">
        <f t="shared" si="256"/>
        <v>2.1845843904558051</v>
      </c>
      <c r="AC243" s="44">
        <f t="shared" si="257"/>
        <v>0.26213292595512727</v>
      </c>
      <c r="AD243" s="44">
        <f t="shared" si="258"/>
        <v>2.4467173164109322</v>
      </c>
      <c r="AE243" s="44">
        <v>3.5728233623685082</v>
      </c>
      <c r="AF243" s="43">
        <v>39726397.096149489</v>
      </c>
      <c r="AG243" s="43">
        <v>12209985</v>
      </c>
      <c r="AH243" s="44">
        <f t="shared" si="259"/>
        <v>3.2535991728203997</v>
      </c>
      <c r="AI243" s="45">
        <v>2</v>
      </c>
      <c r="AJ243" s="46">
        <v>12</v>
      </c>
      <c r="AK243" s="47">
        <f t="shared" si="260"/>
        <v>0.91065212097793513</v>
      </c>
      <c r="AL243" s="44">
        <f t="shared" si="261"/>
        <v>3.2535991728203997</v>
      </c>
      <c r="AM243" s="43">
        <f t="shared" si="262"/>
        <v>5295675.1432527043</v>
      </c>
      <c r="AN243" s="48">
        <f t="shared" si="263"/>
        <v>1432701.7715333237</v>
      </c>
      <c r="AO243" s="90">
        <f t="shared" si="264"/>
        <v>130367.99073244794</v>
      </c>
      <c r="AP243" s="97">
        <f t="shared" si="265"/>
        <v>140350</v>
      </c>
      <c r="AQ243" s="165"/>
      <c r="AR243" s="164"/>
    </row>
    <row r="244" spans="1:44" s="3" customFormat="1" ht="17.25" customHeight="1" outlineLevel="1" collapsed="1" x14ac:dyDescent="0.2">
      <c r="A244" s="49"/>
      <c r="B244" s="50" t="s">
        <v>365</v>
      </c>
      <c r="C244" s="51"/>
      <c r="D244" s="52"/>
      <c r="E244" s="53"/>
      <c r="F244" s="52"/>
      <c r="G244" s="54"/>
      <c r="H244" s="55"/>
      <c r="I244" s="55"/>
      <c r="J244" s="55"/>
      <c r="K244" s="56"/>
      <c r="L244" s="56"/>
      <c r="M244" s="56"/>
      <c r="N244" s="56"/>
      <c r="O244" s="55"/>
      <c r="P244" s="55"/>
      <c r="Q244" s="56"/>
      <c r="R244" s="57"/>
      <c r="S244" s="58"/>
      <c r="T244" s="59"/>
      <c r="U244" s="44"/>
      <c r="V244" s="44"/>
      <c r="W244" s="60">
        <f>SUBTOTAL(9,W230:W243)</f>
        <v>2054721.7913458883</v>
      </c>
      <c r="X244" s="54"/>
      <c r="Y244" s="55"/>
      <c r="Z244" s="55"/>
      <c r="AA244" s="55"/>
      <c r="AB244" s="56"/>
      <c r="AC244" s="56"/>
      <c r="AD244" s="56"/>
      <c r="AE244" s="56"/>
      <c r="AF244" s="55"/>
      <c r="AG244" s="55"/>
      <c r="AH244" s="56"/>
      <c r="AI244" s="57"/>
      <c r="AJ244" s="58"/>
      <c r="AK244" s="59"/>
      <c r="AL244" s="44"/>
      <c r="AM244" s="44"/>
      <c r="AN244" s="60">
        <f>SUBTOTAL(9,AN230:AN243)</f>
        <v>1333510.7963439964</v>
      </c>
      <c r="AO244" s="91">
        <f>SUBTOTAL(9,AO230:AO243)</f>
        <v>721210.99500189174</v>
      </c>
      <c r="AP244" s="98">
        <v>9.9999999999999995E-8</v>
      </c>
      <c r="AQ244" s="165"/>
      <c r="AR244" s="164"/>
    </row>
    <row r="245" spans="1:44" s="3" customFormat="1" ht="12.75" hidden="1" customHeight="1" outlineLevel="2" x14ac:dyDescent="0.2">
      <c r="A245" s="10">
        <v>5141</v>
      </c>
      <c r="B245" s="11" t="s">
        <v>366</v>
      </c>
      <c r="C245" s="12">
        <v>78458</v>
      </c>
      <c r="D245" s="13" t="s">
        <v>23</v>
      </c>
      <c r="E245" s="14" t="s">
        <v>387</v>
      </c>
      <c r="F245" s="15" t="s">
        <v>370</v>
      </c>
      <c r="G245" s="42">
        <v>141323</v>
      </c>
      <c r="H245" s="43">
        <f t="shared" ref="H245:H272" si="266">I245+J245</f>
        <v>16891799.532930743</v>
      </c>
      <c r="I245" s="43">
        <v>10660045.730420025</v>
      </c>
      <c r="J245" s="43">
        <v>6231753.802510717</v>
      </c>
      <c r="K245" s="44">
        <f t="shared" ref="K245:K272" si="267">I245/G245</f>
        <v>75.430366822244252</v>
      </c>
      <c r="L245" s="44">
        <f t="shared" ref="L245:L272" si="268">J245/G245</f>
        <v>44.095821646233922</v>
      </c>
      <c r="M245" s="44">
        <f t="shared" ref="M245:M272" si="269">H245/G245</f>
        <v>119.52618846847818</v>
      </c>
      <c r="N245" s="44">
        <v>109.74611577365135</v>
      </c>
      <c r="O245" s="43">
        <v>188647549.72556594</v>
      </c>
      <c r="P245" s="43">
        <v>1701256</v>
      </c>
      <c r="Q245" s="44">
        <f t="shared" ref="Q245:Q272" si="270">O245/P245</f>
        <v>110.88722080954656</v>
      </c>
      <c r="R245" s="45">
        <v>9</v>
      </c>
      <c r="S245" s="46">
        <v>12</v>
      </c>
      <c r="T245" s="47">
        <f t="shared" ref="T245:T272" si="271">IF(N245=0,1,MIN(Q245/N245,1))</f>
        <v>1</v>
      </c>
      <c r="U245" s="44">
        <f t="shared" ref="U245:U272" si="272">T245*N245</f>
        <v>109.74611577365135</v>
      </c>
      <c r="V245" s="43">
        <f t="shared" ref="V245:V272" si="273">IF(U245&lt;0,0,G245*U245)</f>
        <v>15509650.31947973</v>
      </c>
      <c r="W245" s="48">
        <f t="shared" ref="W245:W272" si="274">IF(G245=0,-H245*12/12,(V245-H245)*12/12)</f>
        <v>-1382149.213451013</v>
      </c>
      <c r="X245" s="42">
        <v>129507</v>
      </c>
      <c r="Y245" s="43">
        <f t="shared" ref="Y245:Y272" si="275">Z245+AA245</f>
        <v>15172376.416894887</v>
      </c>
      <c r="Z245" s="43">
        <v>9763441.4857492074</v>
      </c>
      <c r="AA245" s="43">
        <v>5408934.9311456783</v>
      </c>
      <c r="AB245" s="44">
        <f t="shared" ref="AB245:AB272" si="276">Z245/X245</f>
        <v>75.389295449274613</v>
      </c>
      <c r="AC245" s="44">
        <f t="shared" ref="AC245:AC272" si="277">AA245/X245</f>
        <v>41.765579707241137</v>
      </c>
      <c r="AD245" s="44">
        <f t="shared" ref="AD245:AD272" si="278">Y245/X245</f>
        <v>117.15487515651576</v>
      </c>
      <c r="AE245" s="44">
        <v>110.06742672514108</v>
      </c>
      <c r="AF245" s="43">
        <v>164345974.45093739</v>
      </c>
      <c r="AG245" s="43">
        <v>1557019</v>
      </c>
      <c r="AH245" s="44">
        <f t="shared" ref="AH245:AH272" si="279">AF245/AG245</f>
        <v>105.55168206100079</v>
      </c>
      <c r="AI245" s="45">
        <v>9</v>
      </c>
      <c r="AJ245" s="46">
        <v>12</v>
      </c>
      <c r="AK245" s="47">
        <f t="shared" ref="AK245:AK272" si="280">IF(AE245=0,1,MIN(AH245/AE245,1))</f>
        <v>0.95897292415659952</v>
      </c>
      <c r="AL245" s="44">
        <f t="shared" ref="AL245:AL272" si="281">AK245*AE245</f>
        <v>105.55168206100079</v>
      </c>
      <c r="AM245" s="43">
        <f t="shared" ref="AM245:AM272" si="282">IF(AL245&lt;0,0,X245*AL245)</f>
        <v>13669681.688674029</v>
      </c>
      <c r="AN245" s="48">
        <f t="shared" ref="AN245:AN272" si="283">IF(X245=0,-Y245*12/11,(AM245-Y245)*12/11)</f>
        <v>-1639303.3398772993</v>
      </c>
      <c r="AO245" s="90">
        <f t="shared" ref="AO245:AO272" si="284">W245-AN245</f>
        <v>257154.1264262863</v>
      </c>
      <c r="AP245" s="97">
        <f t="shared" ref="AP245:AP272" si="285">G245-X245</f>
        <v>11816</v>
      </c>
      <c r="AQ245" s="165"/>
      <c r="AR245" s="164"/>
    </row>
    <row r="246" spans="1:44" s="3" customFormat="1" ht="12.75" hidden="1" customHeight="1" outlineLevel="2" x14ac:dyDescent="0.2">
      <c r="A246" s="10">
        <v>5141</v>
      </c>
      <c r="B246" s="11" t="s">
        <v>366</v>
      </c>
      <c r="C246" s="12">
        <v>79043</v>
      </c>
      <c r="D246" s="13" t="s">
        <v>23</v>
      </c>
      <c r="E246" s="14" t="s">
        <v>378</v>
      </c>
      <c r="F246" s="15" t="s">
        <v>379</v>
      </c>
      <c r="G246" s="42">
        <v>4436</v>
      </c>
      <c r="H246" s="43">
        <f t="shared" si="266"/>
        <v>2817432.3432794749</v>
      </c>
      <c r="I246" s="43">
        <v>2805324.174113486</v>
      </c>
      <c r="J246" s="43">
        <v>12108.169165989024</v>
      </c>
      <c r="K246" s="44">
        <f t="shared" si="267"/>
        <v>632.39949822215647</v>
      </c>
      <c r="L246" s="44">
        <f t="shared" si="268"/>
        <v>2.7295241582482022</v>
      </c>
      <c r="M246" s="44">
        <f t="shared" si="269"/>
        <v>635.12902238040465</v>
      </c>
      <c r="N246" s="44">
        <v>466.82854683351809</v>
      </c>
      <c r="O246" s="43">
        <v>16347257.614047833</v>
      </c>
      <c r="P246" s="43">
        <v>34157</v>
      </c>
      <c r="Q246" s="44">
        <f t="shared" si="270"/>
        <v>478.59172685094808</v>
      </c>
      <c r="R246" s="45">
        <v>12</v>
      </c>
      <c r="S246" s="46">
        <v>12</v>
      </c>
      <c r="T246" s="47">
        <f t="shared" si="271"/>
        <v>1</v>
      </c>
      <c r="U246" s="44">
        <f t="shared" si="272"/>
        <v>466.82854683351809</v>
      </c>
      <c r="V246" s="43">
        <f t="shared" si="273"/>
        <v>2070851.4337534863</v>
      </c>
      <c r="W246" s="48">
        <f t="shared" si="274"/>
        <v>-746580.90952598862</v>
      </c>
      <c r="X246" s="42">
        <v>3991</v>
      </c>
      <c r="Y246" s="43">
        <f t="shared" si="275"/>
        <v>2396079.1988017457</v>
      </c>
      <c r="Z246" s="43">
        <v>2385177.1788844555</v>
      </c>
      <c r="AA246" s="43">
        <v>10902.01991729009</v>
      </c>
      <c r="AB246" s="44">
        <f t="shared" si="276"/>
        <v>597.63898243158496</v>
      </c>
      <c r="AC246" s="44">
        <f t="shared" si="277"/>
        <v>2.7316511945101705</v>
      </c>
      <c r="AD246" s="44">
        <f t="shared" si="278"/>
        <v>600.37063362609513</v>
      </c>
      <c r="AE246" s="44">
        <v>438.36843195491372</v>
      </c>
      <c r="AF246" s="43">
        <v>14127275.542700896</v>
      </c>
      <c r="AG246" s="43">
        <v>29707</v>
      </c>
      <c r="AH246" s="44">
        <f t="shared" si="279"/>
        <v>475.55375981084916</v>
      </c>
      <c r="AI246" s="45">
        <v>11</v>
      </c>
      <c r="AJ246" s="46">
        <v>12</v>
      </c>
      <c r="AK246" s="47">
        <f t="shared" si="280"/>
        <v>1</v>
      </c>
      <c r="AL246" s="44">
        <f t="shared" si="281"/>
        <v>438.36843195491372</v>
      </c>
      <c r="AM246" s="43">
        <f t="shared" si="282"/>
        <v>1749528.4119320607</v>
      </c>
      <c r="AN246" s="48">
        <f t="shared" si="283"/>
        <v>-705328.13113056542</v>
      </c>
      <c r="AO246" s="90">
        <f t="shared" si="284"/>
        <v>-41252.7783954232</v>
      </c>
      <c r="AP246" s="97">
        <f t="shared" si="285"/>
        <v>445</v>
      </c>
      <c r="AQ246" s="165"/>
      <c r="AR246" s="164"/>
    </row>
    <row r="247" spans="1:44" s="3" customFormat="1" ht="12.75" hidden="1" customHeight="1" outlineLevel="2" x14ac:dyDescent="0.2">
      <c r="A247" s="10">
        <v>5141</v>
      </c>
      <c r="B247" s="11" t="s">
        <v>366</v>
      </c>
      <c r="C247" s="12">
        <v>79388</v>
      </c>
      <c r="D247" s="13" t="s">
        <v>23</v>
      </c>
      <c r="E247" s="14" t="s">
        <v>385</v>
      </c>
      <c r="F247" s="15" t="s">
        <v>386</v>
      </c>
      <c r="G247" s="42">
        <v>7498</v>
      </c>
      <c r="H247" s="43">
        <f t="shared" si="266"/>
        <v>247964.47723817214</v>
      </c>
      <c r="I247" s="43">
        <v>211690.20230019916</v>
      </c>
      <c r="J247" s="43">
        <v>36274.274937972994</v>
      </c>
      <c r="K247" s="44">
        <f t="shared" si="267"/>
        <v>28.232889077113786</v>
      </c>
      <c r="L247" s="44">
        <f t="shared" si="268"/>
        <v>4.8378600877531337</v>
      </c>
      <c r="M247" s="44">
        <f t="shared" si="269"/>
        <v>33.070749164866918</v>
      </c>
      <c r="N247" s="44">
        <v>10.074199176532694</v>
      </c>
      <c r="O247" s="43">
        <v>1998271.9261965638</v>
      </c>
      <c r="P247" s="43">
        <v>149622</v>
      </c>
      <c r="Q247" s="44">
        <f t="shared" si="270"/>
        <v>13.355468622238465</v>
      </c>
      <c r="R247" s="45">
        <v>11</v>
      </c>
      <c r="S247" s="46">
        <v>12</v>
      </c>
      <c r="T247" s="47">
        <f t="shared" si="271"/>
        <v>1</v>
      </c>
      <c r="U247" s="44">
        <f t="shared" si="272"/>
        <v>10.074199176532694</v>
      </c>
      <c r="V247" s="43">
        <f t="shared" si="273"/>
        <v>75536.345425642139</v>
      </c>
      <c r="W247" s="48">
        <f t="shared" si="274"/>
        <v>-172428.13181252999</v>
      </c>
      <c r="X247" s="42">
        <v>7498</v>
      </c>
      <c r="Y247" s="43">
        <f t="shared" si="275"/>
        <v>217034.58190497704</v>
      </c>
      <c r="Z247" s="43">
        <v>182293.90032952887</v>
      </c>
      <c r="AA247" s="43">
        <v>34740.681575448165</v>
      </c>
      <c r="AB247" s="44">
        <f t="shared" si="276"/>
        <v>24.312336667048395</v>
      </c>
      <c r="AC247" s="44">
        <f t="shared" si="277"/>
        <v>4.6333264304412065</v>
      </c>
      <c r="AD247" s="44">
        <f t="shared" si="278"/>
        <v>28.945663097489604</v>
      </c>
      <c r="AE247" s="44">
        <v>7.9229858732922542</v>
      </c>
      <c r="AF247" s="43">
        <v>1690556.8121536225</v>
      </c>
      <c r="AG247" s="43">
        <v>138785</v>
      </c>
      <c r="AH247" s="44">
        <f t="shared" si="279"/>
        <v>12.181120525659276</v>
      </c>
      <c r="AI247" s="45">
        <v>11</v>
      </c>
      <c r="AJ247" s="46">
        <v>12</v>
      </c>
      <c r="AK247" s="47">
        <f t="shared" si="280"/>
        <v>1</v>
      </c>
      <c r="AL247" s="44">
        <f t="shared" si="281"/>
        <v>7.9229858732922542</v>
      </c>
      <c r="AM247" s="43">
        <f t="shared" si="282"/>
        <v>59406.548077945321</v>
      </c>
      <c r="AN247" s="48">
        <f t="shared" si="283"/>
        <v>-171957.85508403461</v>
      </c>
      <c r="AO247" s="90">
        <f t="shared" si="284"/>
        <v>-470.27672849537339</v>
      </c>
      <c r="AP247" s="97">
        <f t="shared" si="285"/>
        <v>0</v>
      </c>
      <c r="AQ247" s="165"/>
      <c r="AR247" s="164"/>
    </row>
    <row r="248" spans="1:44" s="3" customFormat="1" ht="12.75" hidden="1" customHeight="1" outlineLevel="2" x14ac:dyDescent="0.2">
      <c r="A248" s="10">
        <v>5141</v>
      </c>
      <c r="B248" s="11" t="s">
        <v>366</v>
      </c>
      <c r="C248" s="12">
        <v>78817</v>
      </c>
      <c r="D248" s="13" t="s">
        <v>23</v>
      </c>
      <c r="E248" s="14" t="s">
        <v>375</v>
      </c>
      <c r="F248" s="15" t="s">
        <v>370</v>
      </c>
      <c r="G248" s="42">
        <v>7623</v>
      </c>
      <c r="H248" s="43">
        <f t="shared" si="266"/>
        <v>1142294.2525233771</v>
      </c>
      <c r="I248" s="43">
        <v>690286.52465906378</v>
      </c>
      <c r="J248" s="43">
        <v>452007.72786431341</v>
      </c>
      <c r="K248" s="44">
        <f t="shared" si="267"/>
        <v>90.553131924316389</v>
      </c>
      <c r="L248" s="44">
        <f t="shared" si="268"/>
        <v>59.29525486872798</v>
      </c>
      <c r="M248" s="44">
        <f t="shared" si="269"/>
        <v>149.84838679304434</v>
      </c>
      <c r="N248" s="44">
        <v>133.44908504253658</v>
      </c>
      <c r="O248" s="43">
        <v>40178319.079354033</v>
      </c>
      <c r="P248" s="43">
        <v>282403</v>
      </c>
      <c r="Q248" s="44">
        <f t="shared" si="270"/>
        <v>142.27298959059937</v>
      </c>
      <c r="R248" s="45">
        <v>9</v>
      </c>
      <c r="S248" s="46">
        <v>12</v>
      </c>
      <c r="T248" s="47">
        <f t="shared" si="271"/>
        <v>1</v>
      </c>
      <c r="U248" s="44">
        <f t="shared" si="272"/>
        <v>133.44908504253658</v>
      </c>
      <c r="V248" s="43">
        <f t="shared" si="273"/>
        <v>1017282.3752792564</v>
      </c>
      <c r="W248" s="48">
        <f t="shared" si="274"/>
        <v>-125011.8772441207</v>
      </c>
      <c r="X248" s="42">
        <v>6965</v>
      </c>
      <c r="Y248" s="43">
        <f t="shared" si="275"/>
        <v>1030569.1866273242</v>
      </c>
      <c r="Z248" s="43">
        <v>616318.81657448551</v>
      </c>
      <c r="AA248" s="43">
        <v>414250.3700528387</v>
      </c>
      <c r="AB248" s="44">
        <f t="shared" si="276"/>
        <v>88.487985150679904</v>
      </c>
      <c r="AC248" s="44">
        <f t="shared" si="277"/>
        <v>59.476004314836857</v>
      </c>
      <c r="AD248" s="44">
        <f t="shared" si="278"/>
        <v>147.96398946551676</v>
      </c>
      <c r="AE248" s="44">
        <v>137.30278647810678</v>
      </c>
      <c r="AF248" s="43">
        <v>33694470.395398587</v>
      </c>
      <c r="AG248" s="43">
        <v>258905</v>
      </c>
      <c r="AH248" s="44">
        <f t="shared" si="279"/>
        <v>130.14221585291358</v>
      </c>
      <c r="AI248" s="45">
        <v>8</v>
      </c>
      <c r="AJ248" s="46">
        <v>12</v>
      </c>
      <c r="AK248" s="47">
        <f t="shared" si="280"/>
        <v>0.94784832260971652</v>
      </c>
      <c r="AL248" s="44">
        <f t="shared" si="281"/>
        <v>130.14221585291358</v>
      </c>
      <c r="AM248" s="43">
        <f t="shared" si="282"/>
        <v>906440.53341554303</v>
      </c>
      <c r="AN248" s="48">
        <f t="shared" si="283"/>
        <v>-135413.07623103401</v>
      </c>
      <c r="AO248" s="90">
        <f t="shared" si="284"/>
        <v>10401.19898691331</v>
      </c>
      <c r="AP248" s="97">
        <f t="shared" si="285"/>
        <v>658</v>
      </c>
      <c r="AQ248" s="165"/>
      <c r="AR248" s="164"/>
    </row>
    <row r="249" spans="1:44" s="3" customFormat="1" ht="12.75" hidden="1" customHeight="1" outlineLevel="2" x14ac:dyDescent="0.2">
      <c r="A249" s="10">
        <v>5141</v>
      </c>
      <c r="B249" s="11" t="s">
        <v>366</v>
      </c>
      <c r="C249" s="12">
        <v>79434</v>
      </c>
      <c r="D249" s="13" t="s">
        <v>23</v>
      </c>
      <c r="E249" s="14" t="s">
        <v>367</v>
      </c>
      <c r="F249" s="15" t="s">
        <v>368</v>
      </c>
      <c r="G249" s="42">
        <v>1602850</v>
      </c>
      <c r="H249" s="43">
        <f t="shared" si="266"/>
        <v>6916030.6063102232</v>
      </c>
      <c r="I249" s="43">
        <v>6905625.3796488494</v>
      </c>
      <c r="J249" s="43">
        <v>10405.226661374094</v>
      </c>
      <c r="K249" s="44">
        <f t="shared" si="267"/>
        <v>4.3083416287543121</v>
      </c>
      <c r="L249" s="44">
        <f t="shared" si="268"/>
        <v>6.4917033168257129E-3</v>
      </c>
      <c r="M249" s="44">
        <f t="shared" si="269"/>
        <v>4.3148333320711378</v>
      </c>
      <c r="N249" s="44">
        <v>4.2835202173277036</v>
      </c>
      <c r="O249" s="43">
        <v>101942032.00814949</v>
      </c>
      <c r="P249" s="43">
        <v>23817726</v>
      </c>
      <c r="Q249" s="44">
        <f t="shared" si="270"/>
        <v>4.2800908872723404</v>
      </c>
      <c r="R249" s="45">
        <v>9</v>
      </c>
      <c r="S249" s="46">
        <v>12</v>
      </c>
      <c r="T249" s="47">
        <f t="shared" si="271"/>
        <v>0.99919941312720062</v>
      </c>
      <c r="U249" s="44">
        <f t="shared" si="272"/>
        <v>4.2800908872723404</v>
      </c>
      <c r="V249" s="43">
        <f t="shared" si="273"/>
        <v>6860343.678664471</v>
      </c>
      <c r="W249" s="48">
        <f t="shared" si="274"/>
        <v>-55686.927645752206</v>
      </c>
      <c r="X249" s="42">
        <v>1345722</v>
      </c>
      <c r="Y249" s="43">
        <f t="shared" si="275"/>
        <v>5785268.718224803</v>
      </c>
      <c r="Z249" s="43">
        <v>5775985.7593210842</v>
      </c>
      <c r="AA249" s="43">
        <v>9282.9589037191581</v>
      </c>
      <c r="AB249" s="44">
        <f t="shared" si="276"/>
        <v>4.2921091869799888</v>
      </c>
      <c r="AC249" s="44">
        <f t="shared" si="277"/>
        <v>6.8981252470563447E-3</v>
      </c>
      <c r="AD249" s="44">
        <f t="shared" si="278"/>
        <v>4.2990073122270447</v>
      </c>
      <c r="AE249" s="44">
        <v>4.251620838457832</v>
      </c>
      <c r="AF249" s="43">
        <v>85457120.791020632</v>
      </c>
      <c r="AG249" s="43">
        <v>20257731</v>
      </c>
      <c r="AH249" s="44">
        <f t="shared" si="279"/>
        <v>4.2184942030783521</v>
      </c>
      <c r="AI249" s="45">
        <v>8</v>
      </c>
      <c r="AJ249" s="46">
        <v>12</v>
      </c>
      <c r="AK249" s="47">
        <f t="shared" si="280"/>
        <v>0.99220846904318594</v>
      </c>
      <c r="AL249" s="44">
        <f t="shared" si="281"/>
        <v>4.2184942030783521</v>
      </c>
      <c r="AM249" s="43">
        <f t="shared" si="282"/>
        <v>5676920.4559550062</v>
      </c>
      <c r="AN249" s="48">
        <f t="shared" si="283"/>
        <v>-118198.10429432378</v>
      </c>
      <c r="AO249" s="90">
        <f t="shared" si="284"/>
        <v>62511.176648571578</v>
      </c>
      <c r="AP249" s="97">
        <f t="shared" si="285"/>
        <v>257128</v>
      </c>
      <c r="AQ249" s="165"/>
      <c r="AR249" s="164"/>
    </row>
    <row r="250" spans="1:44" s="3" customFormat="1" ht="12.75" hidden="1" customHeight="1" outlineLevel="2" x14ac:dyDescent="0.2">
      <c r="A250" s="10">
        <v>5141</v>
      </c>
      <c r="B250" s="11" t="s">
        <v>366</v>
      </c>
      <c r="C250" s="12">
        <v>80686</v>
      </c>
      <c r="D250" s="13" t="s">
        <v>23</v>
      </c>
      <c r="E250" s="14" t="s">
        <v>635</v>
      </c>
      <c r="F250" s="15" t="s">
        <v>370</v>
      </c>
      <c r="G250" s="42">
        <v>3655</v>
      </c>
      <c r="H250" s="43">
        <f t="shared" si="266"/>
        <v>859305.51903720293</v>
      </c>
      <c r="I250" s="43">
        <v>495701.99667280709</v>
      </c>
      <c r="J250" s="43">
        <v>363603.52236439579</v>
      </c>
      <c r="K250" s="44">
        <f t="shared" si="267"/>
        <v>135.62298130582957</v>
      </c>
      <c r="L250" s="44">
        <f t="shared" si="268"/>
        <v>99.481127869875735</v>
      </c>
      <c r="M250" s="44">
        <f t="shared" si="269"/>
        <v>235.1041091757053</v>
      </c>
      <c r="N250" s="44">
        <v>232.02704345906722</v>
      </c>
      <c r="O250" s="43">
        <v>12677973.38724266</v>
      </c>
      <c r="P250" s="43">
        <v>56762</v>
      </c>
      <c r="Q250" s="44">
        <f t="shared" si="270"/>
        <v>223.35318324306155</v>
      </c>
      <c r="R250" s="45">
        <v>7</v>
      </c>
      <c r="S250" s="46">
        <v>12</v>
      </c>
      <c r="T250" s="47">
        <f t="shared" si="271"/>
        <v>0.96261702908981872</v>
      </c>
      <c r="U250" s="44">
        <f t="shared" si="272"/>
        <v>223.35318324306155</v>
      </c>
      <c r="V250" s="43">
        <f t="shared" si="273"/>
        <v>816355.88475338998</v>
      </c>
      <c r="W250" s="48">
        <f t="shared" si="274"/>
        <v>-42949.634283812949</v>
      </c>
      <c r="X250" s="42">
        <v>3366</v>
      </c>
      <c r="Y250" s="43">
        <f t="shared" si="275"/>
        <v>742882.21887790156</v>
      </c>
      <c r="Z250" s="43">
        <v>415627.88986571843</v>
      </c>
      <c r="AA250" s="43">
        <v>327254.32901218318</v>
      </c>
      <c r="AB250" s="44">
        <f t="shared" si="276"/>
        <v>123.47827981750399</v>
      </c>
      <c r="AC250" s="44">
        <f t="shared" si="277"/>
        <v>97.223508322098397</v>
      </c>
      <c r="AD250" s="44">
        <f t="shared" si="278"/>
        <v>220.70178813960237</v>
      </c>
      <c r="AE250" s="44">
        <v>232.13855419374522</v>
      </c>
      <c r="AF250" s="43">
        <v>10270563.995118061</v>
      </c>
      <c r="AG250" s="43">
        <v>51190</v>
      </c>
      <c r="AH250" s="44">
        <f t="shared" si="279"/>
        <v>200.63613977569958</v>
      </c>
      <c r="AI250" s="45">
        <v>5</v>
      </c>
      <c r="AJ250" s="46">
        <v>12</v>
      </c>
      <c r="AK250" s="47">
        <f t="shared" si="280"/>
        <v>0.86429477633537166</v>
      </c>
      <c r="AL250" s="44">
        <f t="shared" si="281"/>
        <v>200.63613977569958</v>
      </c>
      <c r="AM250" s="43">
        <f t="shared" si="282"/>
        <v>675341.24648500478</v>
      </c>
      <c r="AN250" s="48">
        <f t="shared" si="283"/>
        <v>-73681.060792251024</v>
      </c>
      <c r="AO250" s="90">
        <f t="shared" si="284"/>
        <v>30731.426508438075</v>
      </c>
      <c r="AP250" s="97">
        <f t="shared" si="285"/>
        <v>289</v>
      </c>
      <c r="AQ250" s="165"/>
      <c r="AR250" s="164"/>
    </row>
    <row r="251" spans="1:44" s="3" customFormat="1" ht="12.75" hidden="1" customHeight="1" outlineLevel="2" x14ac:dyDescent="0.2">
      <c r="A251" s="10">
        <v>5141</v>
      </c>
      <c r="B251" s="11" t="s">
        <v>366</v>
      </c>
      <c r="C251" s="12">
        <v>80194</v>
      </c>
      <c r="D251" s="13" t="s">
        <v>23</v>
      </c>
      <c r="E251" s="14" t="s">
        <v>390</v>
      </c>
      <c r="F251" s="15" t="s">
        <v>370</v>
      </c>
      <c r="G251" s="42">
        <v>52359</v>
      </c>
      <c r="H251" s="43">
        <f t="shared" si="266"/>
        <v>7116697.3635668177</v>
      </c>
      <c r="I251" s="43">
        <v>4247268.5097727207</v>
      </c>
      <c r="J251" s="43">
        <v>2869428.853794097</v>
      </c>
      <c r="K251" s="44">
        <f t="shared" si="267"/>
        <v>81.118212910344369</v>
      </c>
      <c r="L251" s="44">
        <f t="shared" si="268"/>
        <v>54.80297281831389</v>
      </c>
      <c r="M251" s="44">
        <f t="shared" si="269"/>
        <v>135.92118572865826</v>
      </c>
      <c r="N251" s="44">
        <v>135.79209869033838</v>
      </c>
      <c r="O251" s="43">
        <v>94611163.746571779</v>
      </c>
      <c r="P251" s="43">
        <v>696175</v>
      </c>
      <c r="Q251" s="44">
        <f t="shared" si="270"/>
        <v>135.90140948263263</v>
      </c>
      <c r="R251" s="45">
        <v>7</v>
      </c>
      <c r="S251" s="46">
        <v>12</v>
      </c>
      <c r="T251" s="47">
        <f t="shared" si="271"/>
        <v>1</v>
      </c>
      <c r="U251" s="44">
        <f t="shared" si="272"/>
        <v>135.79209869033838</v>
      </c>
      <c r="V251" s="43">
        <f t="shared" si="273"/>
        <v>7109938.4953274271</v>
      </c>
      <c r="W251" s="48">
        <f t="shared" si="274"/>
        <v>-6758.8682393906638</v>
      </c>
      <c r="X251" s="42">
        <v>47945</v>
      </c>
      <c r="Y251" s="43">
        <f t="shared" si="275"/>
        <v>6177651.6117810672</v>
      </c>
      <c r="Z251" s="43">
        <v>3568342.4154369524</v>
      </c>
      <c r="AA251" s="43">
        <v>2609309.1963441148</v>
      </c>
      <c r="AB251" s="44">
        <f t="shared" si="276"/>
        <v>74.425746489455676</v>
      </c>
      <c r="AC251" s="44">
        <f t="shared" si="277"/>
        <v>54.422967907896854</v>
      </c>
      <c r="AD251" s="44">
        <f t="shared" si="278"/>
        <v>128.84871439735252</v>
      </c>
      <c r="AE251" s="44">
        <v>131.35326706923072</v>
      </c>
      <c r="AF251" s="43">
        <v>80599413.106552973</v>
      </c>
      <c r="AG251" s="43">
        <v>636042</v>
      </c>
      <c r="AH251" s="44">
        <f t="shared" si="279"/>
        <v>126.72026864036175</v>
      </c>
      <c r="AI251" s="45">
        <v>5</v>
      </c>
      <c r="AJ251" s="46">
        <v>12</v>
      </c>
      <c r="AK251" s="47">
        <f t="shared" si="280"/>
        <v>0.96472871568221352</v>
      </c>
      <c r="AL251" s="44">
        <f t="shared" si="281"/>
        <v>126.72026864036175</v>
      </c>
      <c r="AM251" s="43">
        <f t="shared" si="282"/>
        <v>6075603.2799621439</v>
      </c>
      <c r="AN251" s="48">
        <f t="shared" si="283"/>
        <v>-111325.45289337094</v>
      </c>
      <c r="AO251" s="90">
        <f t="shared" si="284"/>
        <v>104566.58465398027</v>
      </c>
      <c r="AP251" s="97">
        <f t="shared" si="285"/>
        <v>4414</v>
      </c>
      <c r="AQ251" s="165"/>
      <c r="AR251" s="164"/>
    </row>
    <row r="252" spans="1:44" s="3" customFormat="1" ht="12.75" hidden="1" customHeight="1" outlineLevel="2" x14ac:dyDescent="0.2">
      <c r="A252" s="10">
        <v>5141</v>
      </c>
      <c r="B252" s="11" t="s">
        <v>366</v>
      </c>
      <c r="C252" s="12">
        <v>80627</v>
      </c>
      <c r="D252" s="13" t="s">
        <v>51</v>
      </c>
      <c r="E252" s="14" t="s">
        <v>380</v>
      </c>
      <c r="F252" s="15" t="s">
        <v>381</v>
      </c>
      <c r="G252" s="42">
        <v>17714</v>
      </c>
      <c r="H252" s="43">
        <f t="shared" si="266"/>
        <v>118075.49841095475</v>
      </c>
      <c r="I252" s="43">
        <v>60475.262934156177</v>
      </c>
      <c r="J252" s="43">
        <v>57600.235476798567</v>
      </c>
      <c r="K252" s="44">
        <f t="shared" si="267"/>
        <v>3.4139811975926486</v>
      </c>
      <c r="L252" s="44">
        <f t="shared" si="268"/>
        <v>3.2516786427006079</v>
      </c>
      <c r="M252" s="44">
        <f t="shared" si="269"/>
        <v>6.665659840293257</v>
      </c>
      <c r="N252" s="44">
        <v>6.4520606561418976</v>
      </c>
      <c r="O252" s="43">
        <v>1238543.1331222851</v>
      </c>
      <c r="P252" s="43">
        <v>195902</v>
      </c>
      <c r="Q252" s="44">
        <f t="shared" si="270"/>
        <v>6.3222587473445149</v>
      </c>
      <c r="R252" s="45">
        <v>7</v>
      </c>
      <c r="S252" s="46">
        <v>12</v>
      </c>
      <c r="T252" s="47">
        <f t="shared" si="271"/>
        <v>0.9798821003528817</v>
      </c>
      <c r="U252" s="44">
        <f t="shared" si="272"/>
        <v>6.3222587473445149</v>
      </c>
      <c r="V252" s="43">
        <f t="shared" si="273"/>
        <v>111992.49145046073</v>
      </c>
      <c r="W252" s="48">
        <f t="shared" si="274"/>
        <v>-6083.0069604940218</v>
      </c>
      <c r="X252" s="42">
        <v>15744</v>
      </c>
      <c r="Y252" s="43">
        <f t="shared" si="275"/>
        <v>102637.774190528</v>
      </c>
      <c r="Z252" s="43">
        <v>51998.74147614689</v>
      </c>
      <c r="AA252" s="43">
        <v>50639.032714381116</v>
      </c>
      <c r="AB252" s="44">
        <f t="shared" si="276"/>
        <v>3.3027655917268097</v>
      </c>
      <c r="AC252" s="44">
        <f t="shared" si="277"/>
        <v>3.2164019762691258</v>
      </c>
      <c r="AD252" s="44">
        <f t="shared" si="278"/>
        <v>6.5191675679959351</v>
      </c>
      <c r="AE252" s="44">
        <v>6.2537179399089808</v>
      </c>
      <c r="AF252" s="43">
        <v>1065265.0099892532</v>
      </c>
      <c r="AG252" s="43">
        <v>179083</v>
      </c>
      <c r="AH252" s="44">
        <f t="shared" si="279"/>
        <v>5.9484429565578711</v>
      </c>
      <c r="AI252" s="45">
        <v>7</v>
      </c>
      <c r="AJ252" s="46">
        <v>12</v>
      </c>
      <c r="AK252" s="47">
        <f t="shared" si="280"/>
        <v>0.95118504123715675</v>
      </c>
      <c r="AL252" s="44">
        <f t="shared" si="281"/>
        <v>5.9484429565578711</v>
      </c>
      <c r="AM252" s="43">
        <f t="shared" si="282"/>
        <v>93652.285908047124</v>
      </c>
      <c r="AN252" s="48">
        <f t="shared" si="283"/>
        <v>-9802.3508536154986</v>
      </c>
      <c r="AO252" s="90">
        <f t="shared" si="284"/>
        <v>3719.3438931214769</v>
      </c>
      <c r="AP252" s="97">
        <f t="shared" si="285"/>
        <v>1970</v>
      </c>
      <c r="AQ252" s="165"/>
      <c r="AR252" s="164"/>
    </row>
    <row r="253" spans="1:44" s="3" customFormat="1" ht="12.75" hidden="1" customHeight="1" outlineLevel="2" x14ac:dyDescent="0.2">
      <c r="A253" s="10">
        <v>5141</v>
      </c>
      <c r="B253" s="11" t="s">
        <v>366</v>
      </c>
      <c r="C253" s="12">
        <v>80927</v>
      </c>
      <c r="D253" s="13" t="s">
        <v>23</v>
      </c>
      <c r="E253" s="14" t="s">
        <v>371</v>
      </c>
      <c r="F253" s="15" t="s">
        <v>372</v>
      </c>
      <c r="G253" s="42">
        <v>1439</v>
      </c>
      <c r="H253" s="43">
        <f t="shared" si="266"/>
        <v>142212.79785999065</v>
      </c>
      <c r="I253" s="43">
        <v>115801.50348142638</v>
      </c>
      <c r="J253" s="43">
        <v>26411.294378564282</v>
      </c>
      <c r="K253" s="44">
        <f t="shared" si="267"/>
        <v>80.47359519209617</v>
      </c>
      <c r="L253" s="44">
        <f t="shared" si="268"/>
        <v>18.353922431246897</v>
      </c>
      <c r="M253" s="44">
        <f t="shared" si="269"/>
        <v>98.827517623343056</v>
      </c>
      <c r="N253" s="44">
        <v>104.82990025198654</v>
      </c>
      <c r="O253" s="43">
        <v>3832342.6666006772</v>
      </c>
      <c r="P253" s="43">
        <v>39774</v>
      </c>
      <c r="Q253" s="44">
        <f t="shared" si="270"/>
        <v>96.352960894068417</v>
      </c>
      <c r="R253" s="45">
        <v>5</v>
      </c>
      <c r="S253" s="46">
        <v>12</v>
      </c>
      <c r="T253" s="47">
        <f t="shared" si="271"/>
        <v>0.91913624512146297</v>
      </c>
      <c r="U253" s="44">
        <f t="shared" si="272"/>
        <v>96.352960894068417</v>
      </c>
      <c r="V253" s="43">
        <f t="shared" si="273"/>
        <v>138651.91072656444</v>
      </c>
      <c r="W253" s="48">
        <f t="shared" si="274"/>
        <v>-3560.8871334262076</v>
      </c>
      <c r="X253" s="42">
        <v>1242</v>
      </c>
      <c r="Y253" s="43">
        <f t="shared" si="275"/>
        <v>129101.70862873878</v>
      </c>
      <c r="Z253" s="43">
        <v>104938.21406301761</v>
      </c>
      <c r="AA253" s="43">
        <v>24163.494565721168</v>
      </c>
      <c r="AB253" s="44">
        <f t="shared" si="276"/>
        <v>84.491315670706612</v>
      </c>
      <c r="AC253" s="44">
        <f t="shared" si="277"/>
        <v>19.455309634236045</v>
      </c>
      <c r="AD253" s="44">
        <f t="shared" si="278"/>
        <v>103.94662530494266</v>
      </c>
      <c r="AE253" s="44">
        <v>106.76270526708824</v>
      </c>
      <c r="AF253" s="43">
        <v>3155568.8332536644</v>
      </c>
      <c r="AG253" s="43">
        <v>29597</v>
      </c>
      <c r="AH253" s="44">
        <f t="shared" si="279"/>
        <v>106.61786104178344</v>
      </c>
      <c r="AI253" s="45">
        <v>6</v>
      </c>
      <c r="AJ253" s="46">
        <v>12</v>
      </c>
      <c r="AK253" s="47">
        <f t="shared" si="280"/>
        <v>0.99864330690251402</v>
      </c>
      <c r="AL253" s="44">
        <f t="shared" si="281"/>
        <v>106.61786104178344</v>
      </c>
      <c r="AM253" s="43">
        <f t="shared" si="282"/>
        <v>132419.38341389503</v>
      </c>
      <c r="AN253" s="48">
        <f t="shared" si="283"/>
        <v>3619.2815838068227</v>
      </c>
      <c r="AO253" s="90">
        <f t="shared" si="284"/>
        <v>-7180.1687172330303</v>
      </c>
      <c r="AP253" s="97">
        <f t="shared" si="285"/>
        <v>197</v>
      </c>
      <c r="AQ253" s="165"/>
      <c r="AR253" s="164"/>
    </row>
    <row r="254" spans="1:44" s="3" customFormat="1" ht="12.75" hidden="1" customHeight="1" outlineLevel="2" x14ac:dyDescent="0.2">
      <c r="A254" s="10">
        <v>5141</v>
      </c>
      <c r="B254" s="11" t="s">
        <v>366</v>
      </c>
      <c r="C254" s="12">
        <v>80494</v>
      </c>
      <c r="D254" s="13" t="s">
        <v>23</v>
      </c>
      <c r="E254" s="14" t="s">
        <v>373</v>
      </c>
      <c r="F254" s="15" t="s">
        <v>374</v>
      </c>
      <c r="G254" s="42">
        <v>49613</v>
      </c>
      <c r="H254" s="43">
        <f t="shared" si="266"/>
        <v>32454.873587881848</v>
      </c>
      <c r="I254" s="43">
        <v>29767.571965534316</v>
      </c>
      <c r="J254" s="43">
        <v>2687.3016223475306</v>
      </c>
      <c r="K254" s="44">
        <f t="shared" si="267"/>
        <v>0.5999954037355999</v>
      </c>
      <c r="L254" s="44">
        <f t="shared" si="268"/>
        <v>5.4165271649517878E-2</v>
      </c>
      <c r="M254" s="44">
        <f t="shared" si="269"/>
        <v>0.6541606753851178</v>
      </c>
      <c r="N254" s="44">
        <v>0.58558389392950394</v>
      </c>
      <c r="O254" s="43">
        <v>1027069.4527644205</v>
      </c>
      <c r="P254" s="43">
        <v>1370739</v>
      </c>
      <c r="Q254" s="44">
        <f t="shared" si="270"/>
        <v>0.74928155744049052</v>
      </c>
      <c r="R254" s="45">
        <v>8</v>
      </c>
      <c r="S254" s="46">
        <v>12</v>
      </c>
      <c r="T254" s="47">
        <f t="shared" si="271"/>
        <v>1</v>
      </c>
      <c r="U254" s="44">
        <f t="shared" si="272"/>
        <v>0.58558389392950394</v>
      </c>
      <c r="V254" s="43">
        <f t="shared" si="273"/>
        <v>29052.57372952448</v>
      </c>
      <c r="W254" s="48">
        <f t="shared" si="274"/>
        <v>-3402.2998583573681</v>
      </c>
      <c r="X254" s="42">
        <v>45681</v>
      </c>
      <c r="Y254" s="43">
        <f t="shared" si="275"/>
        <v>29466.651030392743</v>
      </c>
      <c r="Z254" s="43">
        <v>27032.214769002472</v>
      </c>
      <c r="AA254" s="43">
        <v>2434.4362613902704</v>
      </c>
      <c r="AB254" s="44">
        <f t="shared" si="276"/>
        <v>0.59176057373968327</v>
      </c>
      <c r="AC254" s="44">
        <f t="shared" si="277"/>
        <v>5.3292096525694936E-2</v>
      </c>
      <c r="AD254" s="44">
        <f t="shared" si="278"/>
        <v>0.64505267026537827</v>
      </c>
      <c r="AE254" s="44">
        <v>0.59817025857067918</v>
      </c>
      <c r="AF254" s="43">
        <v>919912.54290750576</v>
      </c>
      <c r="AG254" s="43">
        <v>1192109</v>
      </c>
      <c r="AH254" s="44">
        <f t="shared" si="279"/>
        <v>0.77166814687877183</v>
      </c>
      <c r="AI254" s="45">
        <v>8</v>
      </c>
      <c r="AJ254" s="46">
        <v>12</v>
      </c>
      <c r="AK254" s="47">
        <f t="shared" si="280"/>
        <v>1</v>
      </c>
      <c r="AL254" s="44">
        <f t="shared" si="281"/>
        <v>0.59817025857067918</v>
      </c>
      <c r="AM254" s="43">
        <f t="shared" si="282"/>
        <v>27325.015581767195</v>
      </c>
      <c r="AN254" s="48">
        <f t="shared" si="283"/>
        <v>-2336.3295803187793</v>
      </c>
      <c r="AO254" s="90">
        <f t="shared" si="284"/>
        <v>-1065.9702780385887</v>
      </c>
      <c r="AP254" s="97">
        <f t="shared" si="285"/>
        <v>3932</v>
      </c>
      <c r="AQ254" s="165"/>
      <c r="AR254" s="164"/>
    </row>
    <row r="255" spans="1:44" s="3" customFormat="1" ht="12.75" hidden="1" customHeight="1" outlineLevel="2" x14ac:dyDescent="0.2">
      <c r="A255" s="10">
        <v>5141</v>
      </c>
      <c r="B255" s="11" t="s">
        <v>366</v>
      </c>
      <c r="C255" s="12">
        <v>80424</v>
      </c>
      <c r="D255" s="13" t="s">
        <v>23</v>
      </c>
      <c r="E255" s="14" t="s">
        <v>633</v>
      </c>
      <c r="F255" s="15" t="s">
        <v>634</v>
      </c>
      <c r="G255" s="42">
        <v>5469</v>
      </c>
      <c r="H255" s="43">
        <f t="shared" si="266"/>
        <v>23322.579999999998</v>
      </c>
      <c r="I255" s="43">
        <v>23322.579999999998</v>
      </c>
      <c r="J255" s="43">
        <v>0</v>
      </c>
      <c r="K255" s="44">
        <f t="shared" si="267"/>
        <v>4.2645053940391291</v>
      </c>
      <c r="L255" s="44">
        <f t="shared" si="268"/>
        <v>0</v>
      </c>
      <c r="M255" s="44">
        <f t="shared" si="269"/>
        <v>4.2645053940391291</v>
      </c>
      <c r="N255" s="44">
        <v>4.0525930268546473</v>
      </c>
      <c r="O255" s="43">
        <v>1456069.03</v>
      </c>
      <c r="P255" s="43">
        <v>366976</v>
      </c>
      <c r="Q255" s="44">
        <f t="shared" si="270"/>
        <v>3.9677500163498429</v>
      </c>
      <c r="R255" s="45">
        <v>7</v>
      </c>
      <c r="S255" s="46">
        <v>12</v>
      </c>
      <c r="T255" s="47">
        <f t="shared" si="271"/>
        <v>0.97906451253738302</v>
      </c>
      <c r="U255" s="44">
        <f t="shared" si="272"/>
        <v>3.9677500163498429</v>
      </c>
      <c r="V255" s="43">
        <f t="shared" si="273"/>
        <v>21699.624839417291</v>
      </c>
      <c r="W255" s="48">
        <f t="shared" si="274"/>
        <v>-1622.9551605827073</v>
      </c>
      <c r="X255" s="42">
        <v>4537</v>
      </c>
      <c r="Y255" s="43">
        <f t="shared" si="275"/>
        <v>18621.020000000004</v>
      </c>
      <c r="Z255" s="43">
        <v>18621.020000000004</v>
      </c>
      <c r="AA255" s="43">
        <v>0</v>
      </c>
      <c r="AB255" s="44">
        <f t="shared" si="276"/>
        <v>4.1042583204760863</v>
      </c>
      <c r="AC255" s="44">
        <f t="shared" si="277"/>
        <v>0</v>
      </c>
      <c r="AD255" s="44">
        <f t="shared" si="278"/>
        <v>4.1042583204760863</v>
      </c>
      <c r="AE255" s="44">
        <v>3.9863768947396334</v>
      </c>
      <c r="AF255" s="43">
        <v>1161634.5000000002</v>
      </c>
      <c r="AG255" s="43">
        <v>296377</v>
      </c>
      <c r="AH255" s="44">
        <f t="shared" si="279"/>
        <v>3.9194488776119614</v>
      </c>
      <c r="AI255" s="45">
        <v>7</v>
      </c>
      <c r="AJ255" s="46">
        <v>12</v>
      </c>
      <c r="AK255" s="47">
        <f t="shared" si="280"/>
        <v>0.98321081551120038</v>
      </c>
      <c r="AL255" s="44">
        <f t="shared" si="281"/>
        <v>3.9194488776119614</v>
      </c>
      <c r="AM255" s="43">
        <f t="shared" si="282"/>
        <v>17782.539557725468</v>
      </c>
      <c r="AN255" s="48">
        <f t="shared" si="283"/>
        <v>-914.70593702676706</v>
      </c>
      <c r="AO255" s="90">
        <f t="shared" si="284"/>
        <v>-708.24922355594026</v>
      </c>
      <c r="AP255" s="97">
        <f t="shared" si="285"/>
        <v>932</v>
      </c>
      <c r="AQ255" s="165"/>
      <c r="AR255" s="164"/>
    </row>
    <row r="256" spans="1:44" s="3" customFormat="1" ht="12.75" hidden="1" customHeight="1" outlineLevel="2" x14ac:dyDescent="0.2">
      <c r="A256" s="10">
        <v>5141</v>
      </c>
      <c r="B256" s="11" t="s">
        <v>366</v>
      </c>
      <c r="C256" s="12">
        <v>79876</v>
      </c>
      <c r="D256" s="13" t="s">
        <v>23</v>
      </c>
      <c r="E256" s="14" t="s">
        <v>369</v>
      </c>
      <c r="F256" s="15" t="s">
        <v>370</v>
      </c>
      <c r="G256" s="42">
        <v>76295</v>
      </c>
      <c r="H256" s="43">
        <f t="shared" si="266"/>
        <v>256127.11408260543</v>
      </c>
      <c r="I256" s="43">
        <v>253634.68842657338</v>
      </c>
      <c r="J256" s="43">
        <v>2492.4256560320532</v>
      </c>
      <c r="K256" s="44">
        <f t="shared" si="267"/>
        <v>3.3243946317133939</v>
      </c>
      <c r="L256" s="44">
        <f t="shared" si="268"/>
        <v>3.2668269952579501E-2</v>
      </c>
      <c r="M256" s="44">
        <f t="shared" si="269"/>
        <v>3.3570629016659734</v>
      </c>
      <c r="N256" s="44">
        <v>3.3421499194267534</v>
      </c>
      <c r="O256" s="43">
        <v>1937436.2251334584</v>
      </c>
      <c r="P256" s="43">
        <v>510889</v>
      </c>
      <c r="Q256" s="44">
        <f t="shared" si="270"/>
        <v>3.7922840874112742</v>
      </c>
      <c r="R256" s="45">
        <v>7</v>
      </c>
      <c r="S256" s="46">
        <v>12</v>
      </c>
      <c r="T256" s="47">
        <f t="shared" si="271"/>
        <v>1</v>
      </c>
      <c r="U256" s="44">
        <f t="shared" si="272"/>
        <v>3.3421499194267534</v>
      </c>
      <c r="V256" s="43">
        <f t="shared" si="273"/>
        <v>254989.32810266415</v>
      </c>
      <c r="W256" s="48">
        <f t="shared" si="274"/>
        <v>-1137.7859799412836</v>
      </c>
      <c r="X256" s="42">
        <v>69940</v>
      </c>
      <c r="Y256" s="43">
        <f t="shared" si="275"/>
        <v>234771.72479353703</v>
      </c>
      <c r="Z256" s="43">
        <v>232470.48950985319</v>
      </c>
      <c r="AA256" s="43">
        <v>2301.235283683844</v>
      </c>
      <c r="AB256" s="44">
        <f t="shared" si="276"/>
        <v>3.3238560124371346</v>
      </c>
      <c r="AC256" s="44">
        <f t="shared" si="277"/>
        <v>3.2902992331767862E-2</v>
      </c>
      <c r="AD256" s="44">
        <f t="shared" si="278"/>
        <v>3.3567590047689024</v>
      </c>
      <c r="AE256" s="44">
        <v>3.4907360163842589</v>
      </c>
      <c r="AF256" s="43">
        <v>1777734.3650828777</v>
      </c>
      <c r="AG256" s="43">
        <v>464809</v>
      </c>
      <c r="AH256" s="44">
        <f t="shared" si="279"/>
        <v>3.8246556436791836</v>
      </c>
      <c r="AI256" s="45">
        <v>6</v>
      </c>
      <c r="AJ256" s="46">
        <v>12</v>
      </c>
      <c r="AK256" s="47">
        <f t="shared" si="280"/>
        <v>1</v>
      </c>
      <c r="AL256" s="44">
        <f t="shared" si="281"/>
        <v>3.4907360163842589</v>
      </c>
      <c r="AM256" s="43">
        <f t="shared" si="282"/>
        <v>244142.07698591508</v>
      </c>
      <c r="AN256" s="48">
        <f t="shared" si="283"/>
        <v>10222.202391685145</v>
      </c>
      <c r="AO256" s="90">
        <f t="shared" si="284"/>
        <v>-11359.988371626428</v>
      </c>
      <c r="AP256" s="97">
        <f t="shared" si="285"/>
        <v>6355</v>
      </c>
      <c r="AQ256" s="165"/>
      <c r="AR256" s="164"/>
    </row>
    <row r="257" spans="1:44" s="3" customFormat="1" ht="12.75" hidden="1" customHeight="1" outlineLevel="2" x14ac:dyDescent="0.2">
      <c r="A257" s="10">
        <v>5141</v>
      </c>
      <c r="B257" s="11" t="s">
        <v>366</v>
      </c>
      <c r="C257" s="12">
        <v>80622</v>
      </c>
      <c r="D257" s="13" t="s">
        <v>23</v>
      </c>
      <c r="E257" s="14" t="s">
        <v>376</v>
      </c>
      <c r="F257" s="15" t="s">
        <v>125</v>
      </c>
      <c r="G257" s="42">
        <v>411</v>
      </c>
      <c r="H257" s="43">
        <f t="shared" si="266"/>
        <v>1484.908277328957</v>
      </c>
      <c r="I257" s="43">
        <v>1288.9471876123819</v>
      </c>
      <c r="J257" s="43">
        <v>195.9610897165752</v>
      </c>
      <c r="K257" s="44">
        <f t="shared" si="267"/>
        <v>3.1361245440690557</v>
      </c>
      <c r="L257" s="44">
        <f t="shared" si="268"/>
        <v>0.47679097254641167</v>
      </c>
      <c r="M257" s="44">
        <f t="shared" si="269"/>
        <v>3.6129155166154669</v>
      </c>
      <c r="N257" s="44">
        <v>1.9481727607412407</v>
      </c>
      <c r="O257" s="43">
        <v>38463.724817273716</v>
      </c>
      <c r="P257" s="43">
        <v>33633</v>
      </c>
      <c r="Q257" s="44">
        <f t="shared" si="270"/>
        <v>1.1436305062668723</v>
      </c>
      <c r="R257" s="45">
        <v>6</v>
      </c>
      <c r="S257" s="46">
        <v>8</v>
      </c>
      <c r="T257" s="47">
        <f t="shared" si="271"/>
        <v>0.58702725410848255</v>
      </c>
      <c r="U257" s="44">
        <f t="shared" si="272"/>
        <v>1.1436305062668723</v>
      </c>
      <c r="V257" s="43">
        <f t="shared" si="273"/>
        <v>470.03213807568454</v>
      </c>
      <c r="W257" s="48">
        <f t="shared" si="274"/>
        <v>-1014.8761392532724</v>
      </c>
      <c r="X257" s="42">
        <v>378</v>
      </c>
      <c r="Y257" s="43">
        <f t="shared" si="275"/>
        <v>1363.8562566812125</v>
      </c>
      <c r="Z257" s="43">
        <v>1177.2605507037952</v>
      </c>
      <c r="AA257" s="43">
        <v>186.59570597741742</v>
      </c>
      <c r="AB257" s="44">
        <f t="shared" si="276"/>
        <v>3.1144459013327914</v>
      </c>
      <c r="AC257" s="44">
        <f t="shared" si="277"/>
        <v>0.4936394338026916</v>
      </c>
      <c r="AD257" s="44">
        <f t="shared" si="278"/>
        <v>3.6080853351354829</v>
      </c>
      <c r="AE257" s="44">
        <v>1.9735136904514692</v>
      </c>
      <c r="AF257" s="43">
        <v>52628.193410665815</v>
      </c>
      <c r="AG257" s="43">
        <v>30920</v>
      </c>
      <c r="AH257" s="44">
        <f t="shared" si="279"/>
        <v>1.7020761128934609</v>
      </c>
      <c r="AI257" s="45">
        <v>6</v>
      </c>
      <c r="AJ257" s="46">
        <v>8</v>
      </c>
      <c r="AK257" s="47">
        <f t="shared" si="280"/>
        <v>0.862459744327432</v>
      </c>
      <c r="AL257" s="44">
        <f t="shared" si="281"/>
        <v>1.7020761128934609</v>
      </c>
      <c r="AM257" s="43">
        <f t="shared" si="282"/>
        <v>643.38477067372821</v>
      </c>
      <c r="AN257" s="48">
        <f t="shared" si="283"/>
        <v>-785.96889382634652</v>
      </c>
      <c r="AO257" s="90">
        <f t="shared" si="284"/>
        <v>-228.9072454269259</v>
      </c>
      <c r="AP257" s="97">
        <f t="shared" si="285"/>
        <v>33</v>
      </c>
      <c r="AQ257" s="165"/>
      <c r="AR257" s="164"/>
    </row>
    <row r="258" spans="1:44" s="3" customFormat="1" ht="12.75" hidden="1" customHeight="1" outlineLevel="2" x14ac:dyDescent="0.2">
      <c r="A258" s="10">
        <v>5141</v>
      </c>
      <c r="B258" s="11" t="s">
        <v>366</v>
      </c>
      <c r="C258" s="12">
        <v>80423</v>
      </c>
      <c r="D258" s="13" t="s">
        <v>23</v>
      </c>
      <c r="E258" s="14" t="s">
        <v>382</v>
      </c>
      <c r="F258" s="15" t="s">
        <v>383</v>
      </c>
      <c r="G258" s="42">
        <v>818</v>
      </c>
      <c r="H258" s="43">
        <f t="shared" si="266"/>
        <v>5364</v>
      </c>
      <c r="I258" s="43">
        <v>5364</v>
      </c>
      <c r="J258" s="43">
        <v>0</v>
      </c>
      <c r="K258" s="44">
        <f t="shared" si="267"/>
        <v>6.5574572127139366</v>
      </c>
      <c r="L258" s="44">
        <f t="shared" si="268"/>
        <v>0</v>
      </c>
      <c r="M258" s="44">
        <f t="shared" si="269"/>
        <v>6.5574572127139366</v>
      </c>
      <c r="N258" s="44">
        <v>6.3514332043905135</v>
      </c>
      <c r="O258" s="43">
        <v>373260.29</v>
      </c>
      <c r="P258" s="43">
        <v>47217</v>
      </c>
      <c r="Q258" s="44">
        <f t="shared" si="270"/>
        <v>7.9052097761399489</v>
      </c>
      <c r="R258" s="45">
        <v>7</v>
      </c>
      <c r="S258" s="46">
        <v>12</v>
      </c>
      <c r="T258" s="47">
        <f t="shared" si="271"/>
        <v>1</v>
      </c>
      <c r="U258" s="44">
        <f t="shared" si="272"/>
        <v>6.3514332043905135</v>
      </c>
      <c r="V258" s="43">
        <f t="shared" si="273"/>
        <v>5195.4723611914396</v>
      </c>
      <c r="W258" s="48">
        <f t="shared" si="274"/>
        <v>-168.52763880856037</v>
      </c>
      <c r="X258" s="42">
        <v>786</v>
      </c>
      <c r="Y258" s="43">
        <f t="shared" si="275"/>
        <v>5364</v>
      </c>
      <c r="Z258" s="43">
        <v>5364</v>
      </c>
      <c r="AA258" s="43">
        <v>0</v>
      </c>
      <c r="AB258" s="44">
        <f t="shared" si="276"/>
        <v>6.8244274809160306</v>
      </c>
      <c r="AC258" s="44">
        <f t="shared" si="277"/>
        <v>0</v>
      </c>
      <c r="AD258" s="44">
        <f t="shared" si="278"/>
        <v>6.8244274809160306</v>
      </c>
      <c r="AE258" s="44">
        <v>10.200856047407875</v>
      </c>
      <c r="AF258" s="43">
        <v>376132.36</v>
      </c>
      <c r="AG258" s="43">
        <v>38171</v>
      </c>
      <c r="AH258" s="44">
        <f t="shared" si="279"/>
        <v>9.8538775510204086</v>
      </c>
      <c r="AI258" s="45">
        <v>4</v>
      </c>
      <c r="AJ258" s="46">
        <v>12</v>
      </c>
      <c r="AK258" s="47">
        <f t="shared" si="280"/>
        <v>0.96598535507462269</v>
      </c>
      <c r="AL258" s="44">
        <f t="shared" si="281"/>
        <v>9.8538775510204086</v>
      </c>
      <c r="AM258" s="43">
        <f t="shared" si="282"/>
        <v>7745.1477551020416</v>
      </c>
      <c r="AN258" s="48">
        <f t="shared" si="283"/>
        <v>2597.6157328385907</v>
      </c>
      <c r="AO258" s="90">
        <f t="shared" si="284"/>
        <v>-2766.1433716471511</v>
      </c>
      <c r="AP258" s="97">
        <f t="shared" si="285"/>
        <v>32</v>
      </c>
      <c r="AQ258" s="165"/>
      <c r="AR258" s="164"/>
    </row>
    <row r="259" spans="1:44" s="3" customFormat="1" ht="12.75" hidden="1" customHeight="1" outlineLevel="2" x14ac:dyDescent="0.2">
      <c r="A259" s="10">
        <v>5141</v>
      </c>
      <c r="B259" s="11" t="s">
        <v>366</v>
      </c>
      <c r="C259" s="12">
        <v>79874</v>
      </c>
      <c r="D259" s="13" t="s">
        <v>23</v>
      </c>
      <c r="E259" s="14" t="s">
        <v>632</v>
      </c>
      <c r="F259" s="15" t="s">
        <v>370</v>
      </c>
      <c r="G259" s="42">
        <v>1335</v>
      </c>
      <c r="H259" s="43">
        <f t="shared" si="266"/>
        <v>824824.03826332989</v>
      </c>
      <c r="I259" s="43">
        <v>435868.68720265961</v>
      </c>
      <c r="J259" s="43">
        <v>388955.35106067028</v>
      </c>
      <c r="K259" s="44">
        <f t="shared" si="267"/>
        <v>326.49339865367762</v>
      </c>
      <c r="L259" s="44">
        <f t="shared" si="268"/>
        <v>291.35232289188787</v>
      </c>
      <c r="M259" s="44">
        <f t="shared" si="269"/>
        <v>617.84572154556543</v>
      </c>
      <c r="N259" s="44">
        <v>617.84572154556543</v>
      </c>
      <c r="O259" s="43">
        <v>824824.03826332989</v>
      </c>
      <c r="P259" s="43">
        <v>1335</v>
      </c>
      <c r="Q259" s="44">
        <f t="shared" si="270"/>
        <v>617.84572154556543</v>
      </c>
      <c r="R259" s="45">
        <v>1</v>
      </c>
      <c r="S259" s="46">
        <v>1</v>
      </c>
      <c r="T259" s="47">
        <f t="shared" si="271"/>
        <v>1</v>
      </c>
      <c r="U259" s="44">
        <f t="shared" si="272"/>
        <v>617.84572154556543</v>
      </c>
      <c r="V259" s="43">
        <f t="shared" si="273"/>
        <v>824824.03826332989</v>
      </c>
      <c r="W259" s="48">
        <f t="shared" si="274"/>
        <v>0</v>
      </c>
      <c r="X259" s="42">
        <v>1229</v>
      </c>
      <c r="Y259" s="43">
        <f t="shared" si="275"/>
        <v>761375.88107657991</v>
      </c>
      <c r="Z259" s="43">
        <v>404990.85248169012</v>
      </c>
      <c r="AA259" s="43">
        <v>356385.02859488985</v>
      </c>
      <c r="AB259" s="44">
        <f t="shared" si="276"/>
        <v>329.52876524140777</v>
      </c>
      <c r="AC259" s="44">
        <f t="shared" si="277"/>
        <v>289.97968152554097</v>
      </c>
      <c r="AD259" s="44">
        <f t="shared" si="278"/>
        <v>619.50844676694862</v>
      </c>
      <c r="AE259" s="44">
        <v>619.50844676694862</v>
      </c>
      <c r="AF259" s="43">
        <v>761375.8810765798</v>
      </c>
      <c r="AG259" s="43">
        <v>1229</v>
      </c>
      <c r="AH259" s="44">
        <f t="shared" si="279"/>
        <v>619.50844676694862</v>
      </c>
      <c r="AI259" s="45">
        <v>1</v>
      </c>
      <c r="AJ259" s="46">
        <v>1</v>
      </c>
      <c r="AK259" s="47">
        <f t="shared" si="280"/>
        <v>1</v>
      </c>
      <c r="AL259" s="44">
        <f t="shared" si="281"/>
        <v>619.50844676694862</v>
      </c>
      <c r="AM259" s="43">
        <f t="shared" si="282"/>
        <v>761375.88107657991</v>
      </c>
      <c r="AN259" s="48">
        <f t="shared" si="283"/>
        <v>0</v>
      </c>
      <c r="AO259" s="90">
        <f t="shared" si="284"/>
        <v>0</v>
      </c>
      <c r="AP259" s="97">
        <f t="shared" si="285"/>
        <v>106</v>
      </c>
      <c r="AQ259" s="165"/>
      <c r="AR259" s="164"/>
    </row>
    <row r="260" spans="1:44" s="3" customFormat="1" ht="12.75" hidden="1" customHeight="1" outlineLevel="2" x14ac:dyDescent="0.2">
      <c r="A260" s="10">
        <v>5141</v>
      </c>
      <c r="B260" s="11" t="s">
        <v>366</v>
      </c>
      <c r="C260" s="12">
        <v>79871</v>
      </c>
      <c r="D260" s="13" t="s">
        <v>23</v>
      </c>
      <c r="E260" s="14" t="s">
        <v>630</v>
      </c>
      <c r="F260" s="15" t="s">
        <v>370</v>
      </c>
      <c r="G260" s="42">
        <v>1002</v>
      </c>
      <c r="H260" s="43">
        <f t="shared" si="266"/>
        <v>193065.93768043793</v>
      </c>
      <c r="I260" s="43">
        <v>118451.58401502961</v>
      </c>
      <c r="J260" s="43">
        <v>74614.3536654083</v>
      </c>
      <c r="K260" s="44">
        <f t="shared" si="267"/>
        <v>118.21515370761439</v>
      </c>
      <c r="L260" s="44">
        <f t="shared" si="268"/>
        <v>74.465422819768762</v>
      </c>
      <c r="M260" s="44">
        <f t="shared" si="269"/>
        <v>192.68057652738315</v>
      </c>
      <c r="N260" s="44">
        <v>250.10602974566277</v>
      </c>
      <c r="O260" s="43">
        <v>9608416.0189357288</v>
      </c>
      <c r="P260" s="43">
        <v>38045</v>
      </c>
      <c r="Q260" s="44">
        <f t="shared" si="270"/>
        <v>252.55397605298276</v>
      </c>
      <c r="R260" s="45">
        <v>3</v>
      </c>
      <c r="S260" s="46">
        <v>12</v>
      </c>
      <c r="T260" s="47">
        <f t="shared" si="271"/>
        <v>1</v>
      </c>
      <c r="U260" s="44">
        <f t="shared" si="272"/>
        <v>250.10602974566277</v>
      </c>
      <c r="V260" s="43">
        <f t="shared" si="273"/>
        <v>250606.2418051541</v>
      </c>
      <c r="W260" s="48">
        <f t="shared" si="274"/>
        <v>57540.304124716175</v>
      </c>
      <c r="X260" s="42">
        <v>915</v>
      </c>
      <c r="Y260" s="43">
        <f t="shared" si="275"/>
        <v>173361.79606830643</v>
      </c>
      <c r="Z260" s="43">
        <v>104982.36822445794</v>
      </c>
      <c r="AA260" s="43">
        <v>68379.427843848505</v>
      </c>
      <c r="AB260" s="44">
        <f t="shared" si="276"/>
        <v>114.73482866060976</v>
      </c>
      <c r="AC260" s="44">
        <f t="shared" si="277"/>
        <v>74.731615129889079</v>
      </c>
      <c r="AD260" s="44">
        <f t="shared" si="278"/>
        <v>189.46644379049883</v>
      </c>
      <c r="AE260" s="44">
        <v>249.17637789912794</v>
      </c>
      <c r="AF260" s="43">
        <v>8305463.2694339696</v>
      </c>
      <c r="AG260" s="43">
        <v>35839</v>
      </c>
      <c r="AH260" s="44">
        <f t="shared" si="279"/>
        <v>231.74372246530231</v>
      </c>
      <c r="AI260" s="45">
        <v>3</v>
      </c>
      <c r="AJ260" s="46">
        <v>12</v>
      </c>
      <c r="AK260" s="47">
        <f t="shared" si="280"/>
        <v>0.93003889220637614</v>
      </c>
      <c r="AL260" s="44">
        <f t="shared" si="281"/>
        <v>231.74372246530231</v>
      </c>
      <c r="AM260" s="43">
        <f t="shared" si="282"/>
        <v>212045.50605575161</v>
      </c>
      <c r="AN260" s="48">
        <f t="shared" si="283"/>
        <v>42200.410895394743</v>
      </c>
      <c r="AO260" s="90">
        <f t="shared" si="284"/>
        <v>15339.893229321431</v>
      </c>
      <c r="AP260" s="97">
        <f t="shared" si="285"/>
        <v>87</v>
      </c>
      <c r="AQ260" s="165"/>
      <c r="AR260" s="164"/>
    </row>
    <row r="261" spans="1:44" s="3" customFormat="1" ht="12.75" hidden="1" customHeight="1" outlineLevel="2" x14ac:dyDescent="0.2">
      <c r="A261" s="10">
        <v>5141</v>
      </c>
      <c r="B261" s="11" t="s">
        <v>366</v>
      </c>
      <c r="C261" s="12">
        <v>80993</v>
      </c>
      <c r="D261" s="13" t="s">
        <v>23</v>
      </c>
      <c r="E261" s="14" t="s">
        <v>636</v>
      </c>
      <c r="F261" s="15" t="s">
        <v>637</v>
      </c>
      <c r="G261" s="42">
        <v>5073</v>
      </c>
      <c r="H261" s="43">
        <f t="shared" si="266"/>
        <v>496611.15110462322</v>
      </c>
      <c r="I261" s="43">
        <v>315453.73490521545</v>
      </c>
      <c r="J261" s="43">
        <v>181157.41619940777</v>
      </c>
      <c r="K261" s="44">
        <f t="shared" si="267"/>
        <v>62.182876977176313</v>
      </c>
      <c r="L261" s="44">
        <f t="shared" si="268"/>
        <v>35.710115552810521</v>
      </c>
      <c r="M261" s="44">
        <f t="shared" si="269"/>
        <v>97.892992529986842</v>
      </c>
      <c r="N261" s="44">
        <v>124.05512785530263</v>
      </c>
      <c r="O261" s="43">
        <v>14045805.800691124</v>
      </c>
      <c r="P261" s="43">
        <v>109372</v>
      </c>
      <c r="Q261" s="44">
        <f t="shared" si="270"/>
        <v>128.42231833276455</v>
      </c>
      <c r="R261" s="45">
        <v>1</v>
      </c>
      <c r="S261" s="46">
        <v>12</v>
      </c>
      <c r="T261" s="47">
        <f t="shared" si="271"/>
        <v>1</v>
      </c>
      <c r="U261" s="44">
        <f t="shared" si="272"/>
        <v>124.05512785530263</v>
      </c>
      <c r="V261" s="43">
        <f t="shared" si="273"/>
        <v>629331.66360995022</v>
      </c>
      <c r="W261" s="48">
        <f t="shared" si="274"/>
        <v>132720.512505327</v>
      </c>
      <c r="X261" s="42">
        <v>4652</v>
      </c>
      <c r="Y261" s="43">
        <f t="shared" si="275"/>
        <v>464965.25223741023</v>
      </c>
      <c r="Z261" s="43">
        <v>298973.44717009389</v>
      </c>
      <c r="AA261" s="43">
        <v>165991.80506731634</v>
      </c>
      <c r="AB261" s="44">
        <f t="shared" si="276"/>
        <v>64.267722951438927</v>
      </c>
      <c r="AC261" s="44">
        <f t="shared" si="277"/>
        <v>35.681815362707724</v>
      </c>
      <c r="AD261" s="44">
        <f t="shared" si="278"/>
        <v>99.94953831414665</v>
      </c>
      <c r="AE261" s="44">
        <v>124.42775832704773</v>
      </c>
      <c r="AF261" s="43">
        <v>12546550.938634982</v>
      </c>
      <c r="AG261" s="43">
        <v>98993</v>
      </c>
      <c r="AH261" s="44">
        <f t="shared" si="279"/>
        <v>126.74179930535475</v>
      </c>
      <c r="AI261" s="45">
        <v>2</v>
      </c>
      <c r="AJ261" s="46">
        <v>12</v>
      </c>
      <c r="AK261" s="47">
        <f t="shared" si="280"/>
        <v>1</v>
      </c>
      <c r="AL261" s="44">
        <f t="shared" si="281"/>
        <v>124.42775832704773</v>
      </c>
      <c r="AM261" s="43">
        <f t="shared" si="282"/>
        <v>578837.93173742597</v>
      </c>
      <c r="AN261" s="48">
        <f t="shared" si="283"/>
        <v>124224.74127274445</v>
      </c>
      <c r="AO261" s="90">
        <f t="shared" si="284"/>
        <v>8495.771232582556</v>
      </c>
      <c r="AP261" s="97">
        <f t="shared" si="285"/>
        <v>421</v>
      </c>
      <c r="AQ261" s="165"/>
      <c r="AR261" s="164"/>
    </row>
    <row r="262" spans="1:44" s="3" customFormat="1" ht="12.75" hidden="1" customHeight="1" outlineLevel="2" x14ac:dyDescent="0.2">
      <c r="A262" s="10">
        <v>5141</v>
      </c>
      <c r="B262" s="11" t="s">
        <v>366</v>
      </c>
      <c r="C262" s="12">
        <v>80926</v>
      </c>
      <c r="D262" s="13" t="s">
        <v>23</v>
      </c>
      <c r="E262" s="14" t="s">
        <v>726</v>
      </c>
      <c r="F262" s="15" t="s">
        <v>384</v>
      </c>
      <c r="G262" s="42">
        <v>6598</v>
      </c>
      <c r="H262" s="43">
        <f t="shared" si="266"/>
        <v>227905.43720371122</v>
      </c>
      <c r="I262" s="43">
        <v>200376.63958241727</v>
      </c>
      <c r="J262" s="43">
        <v>27528.797621293961</v>
      </c>
      <c r="K262" s="44">
        <f t="shared" si="267"/>
        <v>30.369299724525199</v>
      </c>
      <c r="L262" s="44">
        <f t="shared" si="268"/>
        <v>4.1722942742185456</v>
      </c>
      <c r="M262" s="44">
        <f t="shared" si="269"/>
        <v>34.541593998743743</v>
      </c>
      <c r="N262" s="44">
        <v>63.763089129532815</v>
      </c>
      <c r="O262" s="43">
        <v>5001503.3101484478</v>
      </c>
      <c r="P262" s="43">
        <v>90857</v>
      </c>
      <c r="Q262" s="44">
        <f t="shared" si="270"/>
        <v>55.048078960877511</v>
      </c>
      <c r="R262" s="45">
        <v>1</v>
      </c>
      <c r="S262" s="46">
        <v>12</v>
      </c>
      <c r="T262" s="47">
        <f t="shared" si="271"/>
        <v>0.86332202081754505</v>
      </c>
      <c r="U262" s="44">
        <f t="shared" si="272"/>
        <v>55.048078960877511</v>
      </c>
      <c r="V262" s="43">
        <f t="shared" si="273"/>
        <v>363207.22498386982</v>
      </c>
      <c r="W262" s="48">
        <f t="shared" si="274"/>
        <v>135301.7877801586</v>
      </c>
      <c r="X262" s="42">
        <v>5895</v>
      </c>
      <c r="Y262" s="43">
        <f t="shared" si="275"/>
        <v>162512.94784096006</v>
      </c>
      <c r="Z262" s="43">
        <v>137514.5087464505</v>
      </c>
      <c r="AA262" s="43">
        <v>24998.439094509551</v>
      </c>
      <c r="AB262" s="44">
        <f t="shared" si="276"/>
        <v>23.327312764453012</v>
      </c>
      <c r="AC262" s="44">
        <f t="shared" si="277"/>
        <v>4.2406173188311369</v>
      </c>
      <c r="AD262" s="44">
        <f t="shared" si="278"/>
        <v>27.56793008328415</v>
      </c>
      <c r="AE262" s="44">
        <v>54.236605076084139</v>
      </c>
      <c r="AF262" s="43">
        <v>4141177.119881799</v>
      </c>
      <c r="AG262" s="43">
        <v>79682</v>
      </c>
      <c r="AH262" s="44">
        <f t="shared" si="279"/>
        <v>51.971299915687347</v>
      </c>
      <c r="AI262" s="45">
        <v>2</v>
      </c>
      <c r="AJ262" s="46">
        <v>12</v>
      </c>
      <c r="AK262" s="47">
        <f t="shared" si="280"/>
        <v>0.95823291009422551</v>
      </c>
      <c r="AL262" s="44">
        <f t="shared" si="281"/>
        <v>51.971299915687347</v>
      </c>
      <c r="AM262" s="43">
        <f t="shared" si="282"/>
        <v>306370.81300297688</v>
      </c>
      <c r="AN262" s="48">
        <f t="shared" si="283"/>
        <v>156935.85290401836</v>
      </c>
      <c r="AO262" s="90">
        <f t="shared" si="284"/>
        <v>-21634.065123859764</v>
      </c>
      <c r="AP262" s="97">
        <f t="shared" si="285"/>
        <v>703</v>
      </c>
      <c r="AQ262" s="165"/>
      <c r="AR262" s="164"/>
    </row>
    <row r="263" spans="1:44" s="3" customFormat="1" ht="12.75" hidden="1" customHeight="1" outlineLevel="2" x14ac:dyDescent="0.2">
      <c r="A263" s="10">
        <v>5141</v>
      </c>
      <c r="B263" s="11" t="s">
        <v>366</v>
      </c>
      <c r="C263" s="12">
        <v>80994</v>
      </c>
      <c r="D263" s="13" t="s">
        <v>23</v>
      </c>
      <c r="E263" s="14" t="s">
        <v>638</v>
      </c>
      <c r="F263" s="15" t="s">
        <v>639</v>
      </c>
      <c r="G263" s="42">
        <v>5839</v>
      </c>
      <c r="H263" s="43">
        <f t="shared" si="266"/>
        <v>611435.88671242516</v>
      </c>
      <c r="I263" s="43">
        <v>411125.30720508</v>
      </c>
      <c r="J263" s="43">
        <v>200310.57950734516</v>
      </c>
      <c r="K263" s="44">
        <f t="shared" si="267"/>
        <v>70.410225587443051</v>
      </c>
      <c r="L263" s="44">
        <f t="shared" si="268"/>
        <v>34.30563101684281</v>
      </c>
      <c r="M263" s="44">
        <f t="shared" si="269"/>
        <v>104.71585660428586</v>
      </c>
      <c r="N263" s="44">
        <v>129.48460800122109</v>
      </c>
      <c r="O263" s="43">
        <v>22269137.658717219</v>
      </c>
      <c r="P263" s="43">
        <v>165470</v>
      </c>
      <c r="Q263" s="44">
        <f t="shared" si="270"/>
        <v>134.58111838228814</v>
      </c>
      <c r="R263" s="45">
        <v>1</v>
      </c>
      <c r="S263" s="46">
        <v>12</v>
      </c>
      <c r="T263" s="47">
        <f t="shared" si="271"/>
        <v>1</v>
      </c>
      <c r="U263" s="44">
        <f t="shared" si="272"/>
        <v>129.48460800122109</v>
      </c>
      <c r="V263" s="43">
        <f t="shared" si="273"/>
        <v>756060.62611912994</v>
      </c>
      <c r="W263" s="48">
        <f t="shared" si="274"/>
        <v>144624.73940670479</v>
      </c>
      <c r="X263" s="42">
        <v>5353</v>
      </c>
      <c r="Y263" s="43">
        <f t="shared" si="275"/>
        <v>559825.59698544256</v>
      </c>
      <c r="Z263" s="43">
        <v>376296.95002862619</v>
      </c>
      <c r="AA263" s="43">
        <v>183528.6469568164</v>
      </c>
      <c r="AB263" s="44">
        <f t="shared" si="276"/>
        <v>70.296459934359461</v>
      </c>
      <c r="AC263" s="44">
        <f t="shared" si="277"/>
        <v>34.28519464913439</v>
      </c>
      <c r="AD263" s="44">
        <f t="shared" si="278"/>
        <v>104.58165458349384</v>
      </c>
      <c r="AE263" s="44">
        <v>125.17484302155327</v>
      </c>
      <c r="AF263" s="43">
        <v>19362012.768632092</v>
      </c>
      <c r="AG263" s="43">
        <v>152075</v>
      </c>
      <c r="AH263" s="44">
        <f t="shared" si="279"/>
        <v>127.31884115490443</v>
      </c>
      <c r="AI263" s="45">
        <v>3</v>
      </c>
      <c r="AJ263" s="46">
        <v>12</v>
      </c>
      <c r="AK263" s="47">
        <f t="shared" si="280"/>
        <v>1</v>
      </c>
      <c r="AL263" s="44">
        <f t="shared" si="281"/>
        <v>125.17484302155327</v>
      </c>
      <c r="AM263" s="43">
        <f t="shared" si="282"/>
        <v>670060.93469437468</v>
      </c>
      <c r="AN263" s="48">
        <f t="shared" si="283"/>
        <v>120256.73204610776</v>
      </c>
      <c r="AO263" s="90">
        <f t="shared" si="284"/>
        <v>24368.007360597025</v>
      </c>
      <c r="AP263" s="97">
        <f t="shared" si="285"/>
        <v>486</v>
      </c>
      <c r="AQ263" s="165"/>
      <c r="AR263" s="164"/>
    </row>
    <row r="264" spans="1:44" s="3" customFormat="1" ht="12.75" hidden="1" customHeight="1" outlineLevel="2" x14ac:dyDescent="0.2">
      <c r="A264" s="10">
        <v>5141</v>
      </c>
      <c r="B264" s="11" t="s">
        <v>366</v>
      </c>
      <c r="C264" s="12">
        <v>80621</v>
      </c>
      <c r="D264" s="13" t="s">
        <v>23</v>
      </c>
      <c r="E264" s="14" t="s">
        <v>388</v>
      </c>
      <c r="F264" s="15" t="s">
        <v>125</v>
      </c>
      <c r="G264" s="42">
        <v>37263</v>
      </c>
      <c r="H264" s="43">
        <f t="shared" si="266"/>
        <v>1770719.4766938398</v>
      </c>
      <c r="I264" s="43">
        <v>976566.01555209467</v>
      </c>
      <c r="J264" s="43">
        <v>794153.46114174498</v>
      </c>
      <c r="K264" s="44">
        <f t="shared" si="267"/>
        <v>26.207391126642907</v>
      </c>
      <c r="L264" s="44">
        <f t="shared" si="268"/>
        <v>21.312118217581649</v>
      </c>
      <c r="M264" s="44">
        <f t="shared" si="269"/>
        <v>47.519509344224559</v>
      </c>
      <c r="N264" s="44">
        <v>53.277137784195432</v>
      </c>
      <c r="O264" s="43">
        <v>18513387.227780394</v>
      </c>
      <c r="P264" s="43">
        <v>348305</v>
      </c>
      <c r="Q264" s="44">
        <f t="shared" si="270"/>
        <v>53.152803513530941</v>
      </c>
      <c r="R264" s="45">
        <v>4</v>
      </c>
      <c r="S264" s="46">
        <v>12</v>
      </c>
      <c r="T264" s="47">
        <f t="shared" si="271"/>
        <v>0.99766627345545256</v>
      </c>
      <c r="U264" s="44">
        <f t="shared" si="272"/>
        <v>53.152803513530941</v>
      </c>
      <c r="V264" s="43">
        <f t="shared" si="273"/>
        <v>1980632.9173247034</v>
      </c>
      <c r="W264" s="48">
        <f t="shared" si="274"/>
        <v>209913.44063086365</v>
      </c>
      <c r="X264" s="42">
        <v>33746</v>
      </c>
      <c r="Y264" s="43">
        <f t="shared" si="275"/>
        <v>1634948.952282609</v>
      </c>
      <c r="Z264" s="43">
        <v>918887.02554169565</v>
      </c>
      <c r="AA264" s="43">
        <v>716061.9267409133</v>
      </c>
      <c r="AB264" s="44">
        <f t="shared" si="276"/>
        <v>27.229509439391208</v>
      </c>
      <c r="AC264" s="44">
        <f t="shared" si="277"/>
        <v>21.219164545158339</v>
      </c>
      <c r="AD264" s="44">
        <f t="shared" si="278"/>
        <v>48.448673984549544</v>
      </c>
      <c r="AE264" s="44">
        <v>47.944901162351997</v>
      </c>
      <c r="AF264" s="43">
        <v>14622327.139129909</v>
      </c>
      <c r="AG264" s="43">
        <v>308381</v>
      </c>
      <c r="AH264" s="44">
        <f t="shared" si="279"/>
        <v>47.416433370181394</v>
      </c>
      <c r="AI264" s="45">
        <v>7</v>
      </c>
      <c r="AJ264" s="46">
        <v>12</v>
      </c>
      <c r="AK264" s="47">
        <f t="shared" si="280"/>
        <v>0.98897760180209582</v>
      </c>
      <c r="AL264" s="44">
        <f t="shared" si="281"/>
        <v>47.416433370181394</v>
      </c>
      <c r="AM264" s="43">
        <f t="shared" si="282"/>
        <v>1600114.9605101414</v>
      </c>
      <c r="AN264" s="48">
        <f t="shared" si="283"/>
        <v>-38000.718297237276</v>
      </c>
      <c r="AO264" s="90">
        <f t="shared" si="284"/>
        <v>247914.15892810092</v>
      </c>
      <c r="AP264" s="97">
        <f t="shared" si="285"/>
        <v>3517</v>
      </c>
      <c r="AQ264" s="165"/>
      <c r="AR264" s="164"/>
    </row>
    <row r="265" spans="1:44" s="3" customFormat="1" ht="12.75" hidden="1" customHeight="1" outlineLevel="2" x14ac:dyDescent="0.2">
      <c r="A265" s="10">
        <v>5141</v>
      </c>
      <c r="B265" s="11" t="s">
        <v>366</v>
      </c>
      <c r="C265" s="12">
        <v>79872</v>
      </c>
      <c r="D265" s="13" t="s">
        <v>23</v>
      </c>
      <c r="E265" s="14" t="s">
        <v>631</v>
      </c>
      <c r="F265" s="15" t="s">
        <v>370</v>
      </c>
      <c r="G265" s="42">
        <v>3898</v>
      </c>
      <c r="H265" s="43">
        <f t="shared" si="266"/>
        <v>1168936.9779156866</v>
      </c>
      <c r="I265" s="43">
        <v>678850.04642017302</v>
      </c>
      <c r="J265" s="43">
        <v>490086.93149551365</v>
      </c>
      <c r="K265" s="44">
        <f t="shared" si="267"/>
        <v>174.15342391487249</v>
      </c>
      <c r="L265" s="44">
        <f t="shared" si="268"/>
        <v>125.72779155862331</v>
      </c>
      <c r="M265" s="44">
        <f t="shared" si="269"/>
        <v>299.88121547349579</v>
      </c>
      <c r="N265" s="44">
        <v>387.0205801398896</v>
      </c>
      <c r="O265" s="43">
        <v>18259408.093088794</v>
      </c>
      <c r="P265" s="43">
        <v>50810</v>
      </c>
      <c r="Q265" s="44">
        <f t="shared" si="270"/>
        <v>359.36642576439272</v>
      </c>
      <c r="R265" s="45">
        <v>3</v>
      </c>
      <c r="S265" s="46">
        <v>12</v>
      </c>
      <c r="T265" s="47">
        <f t="shared" si="271"/>
        <v>0.92854603658156576</v>
      </c>
      <c r="U265" s="44">
        <f t="shared" si="272"/>
        <v>359.36642576439272</v>
      </c>
      <c r="V265" s="43">
        <f t="shared" si="273"/>
        <v>1400810.3276296027</v>
      </c>
      <c r="W265" s="48">
        <f t="shared" si="274"/>
        <v>231873.34971391619</v>
      </c>
      <c r="X265" s="42">
        <v>3362</v>
      </c>
      <c r="Y265" s="43">
        <f t="shared" si="275"/>
        <v>1062060.7394597663</v>
      </c>
      <c r="Z265" s="43">
        <v>612549.26627658552</v>
      </c>
      <c r="AA265" s="43">
        <v>449511.47318318073</v>
      </c>
      <c r="AB265" s="44">
        <f t="shared" si="276"/>
        <v>182.19787813104864</v>
      </c>
      <c r="AC265" s="44">
        <f t="shared" si="277"/>
        <v>133.70359107173726</v>
      </c>
      <c r="AD265" s="44">
        <f t="shared" si="278"/>
        <v>315.90146920278596</v>
      </c>
      <c r="AE265" s="44">
        <v>368.78473705343265</v>
      </c>
      <c r="AF265" s="43">
        <v>15365289.401418291</v>
      </c>
      <c r="AG265" s="43">
        <v>45547</v>
      </c>
      <c r="AH265" s="44">
        <f t="shared" si="279"/>
        <v>337.35019653145741</v>
      </c>
      <c r="AI265" s="45">
        <v>5</v>
      </c>
      <c r="AJ265" s="46">
        <v>12</v>
      </c>
      <c r="AK265" s="47">
        <f t="shared" si="280"/>
        <v>0.91476181803744028</v>
      </c>
      <c r="AL265" s="44">
        <f t="shared" si="281"/>
        <v>337.35019653145741</v>
      </c>
      <c r="AM265" s="43">
        <f t="shared" si="282"/>
        <v>1134171.3607387599</v>
      </c>
      <c r="AN265" s="48">
        <f t="shared" si="283"/>
        <v>78666.132304356608</v>
      </c>
      <c r="AO265" s="90">
        <f t="shared" si="284"/>
        <v>153207.21740955958</v>
      </c>
      <c r="AP265" s="97">
        <f t="shared" si="285"/>
        <v>536</v>
      </c>
      <c r="AQ265" s="165"/>
      <c r="AR265" s="164"/>
    </row>
    <row r="266" spans="1:44" s="3" customFormat="1" ht="12.75" hidden="1" customHeight="1" outlineLevel="2" x14ac:dyDescent="0.2">
      <c r="A266" s="10">
        <v>5141</v>
      </c>
      <c r="B266" s="11" t="s">
        <v>366</v>
      </c>
      <c r="C266" s="12">
        <v>80624</v>
      </c>
      <c r="D266" s="13" t="s">
        <v>23</v>
      </c>
      <c r="E266" s="14" t="s">
        <v>377</v>
      </c>
      <c r="F266" s="15" t="s">
        <v>125</v>
      </c>
      <c r="G266" s="42">
        <v>52080</v>
      </c>
      <c r="H266" s="43">
        <f t="shared" si="266"/>
        <v>2559201.9991170545</v>
      </c>
      <c r="I266" s="43">
        <v>1259605.5503701824</v>
      </c>
      <c r="J266" s="43">
        <v>1299596.4487468721</v>
      </c>
      <c r="K266" s="44">
        <f t="shared" si="267"/>
        <v>24.18597446947355</v>
      </c>
      <c r="L266" s="44">
        <f t="shared" si="268"/>
        <v>24.95384886226713</v>
      </c>
      <c r="M266" s="44">
        <f t="shared" si="269"/>
        <v>49.139823331740679</v>
      </c>
      <c r="N266" s="44">
        <v>55.257527372850866</v>
      </c>
      <c r="O266" s="43">
        <v>40714623.800839953</v>
      </c>
      <c r="P266" s="43">
        <v>754632</v>
      </c>
      <c r="Q266" s="44">
        <f t="shared" si="270"/>
        <v>53.952951638467432</v>
      </c>
      <c r="R266" s="45">
        <v>3</v>
      </c>
      <c r="S266" s="46">
        <v>12</v>
      </c>
      <c r="T266" s="47">
        <f t="shared" si="271"/>
        <v>0.97639098605370467</v>
      </c>
      <c r="U266" s="44">
        <f t="shared" si="272"/>
        <v>53.952951638467432</v>
      </c>
      <c r="V266" s="43">
        <f t="shared" si="273"/>
        <v>2809869.721331384</v>
      </c>
      <c r="W266" s="48">
        <f t="shared" si="274"/>
        <v>250667.72221432952</v>
      </c>
      <c r="X266" s="42">
        <v>47386</v>
      </c>
      <c r="Y266" s="43">
        <f t="shared" si="275"/>
        <v>2415244.825233236</v>
      </c>
      <c r="Z266" s="43">
        <v>1185000.9888697676</v>
      </c>
      <c r="AA266" s="43">
        <v>1230243.8363634681</v>
      </c>
      <c r="AB266" s="44">
        <f t="shared" si="276"/>
        <v>25.007407016202414</v>
      </c>
      <c r="AC266" s="44">
        <f t="shared" si="277"/>
        <v>25.962179469958809</v>
      </c>
      <c r="AD266" s="44">
        <f t="shared" si="278"/>
        <v>50.969586486161226</v>
      </c>
      <c r="AE266" s="44">
        <v>55.588033173047677</v>
      </c>
      <c r="AF266" s="43">
        <v>35295091.905964814</v>
      </c>
      <c r="AG266" s="43">
        <v>682382</v>
      </c>
      <c r="AH266" s="44">
        <f t="shared" si="279"/>
        <v>51.723363022419719</v>
      </c>
      <c r="AI266" s="45">
        <v>5</v>
      </c>
      <c r="AJ266" s="46">
        <v>12</v>
      </c>
      <c r="AK266" s="47">
        <f t="shared" si="280"/>
        <v>0.93047658047916371</v>
      </c>
      <c r="AL266" s="44">
        <f t="shared" si="281"/>
        <v>51.723363022419719</v>
      </c>
      <c r="AM266" s="43">
        <f t="shared" si="282"/>
        <v>2450963.2801803807</v>
      </c>
      <c r="AN266" s="48">
        <f t="shared" si="283"/>
        <v>38965.587215066975</v>
      </c>
      <c r="AO266" s="90">
        <f t="shared" si="284"/>
        <v>211702.13499926255</v>
      </c>
      <c r="AP266" s="97">
        <f t="shared" si="285"/>
        <v>4694</v>
      </c>
      <c r="AQ266" s="165"/>
      <c r="AR266" s="164"/>
    </row>
    <row r="267" spans="1:44" s="3" customFormat="1" ht="12.75" hidden="1" customHeight="1" outlineLevel="2" x14ac:dyDescent="0.2">
      <c r="A267" s="10">
        <v>5141</v>
      </c>
      <c r="B267" s="11" t="s">
        <v>366</v>
      </c>
      <c r="C267" s="12">
        <v>78461</v>
      </c>
      <c r="D267" s="13" t="s">
        <v>23</v>
      </c>
      <c r="E267" s="14" t="s">
        <v>389</v>
      </c>
      <c r="F267" s="15" t="s">
        <v>370</v>
      </c>
      <c r="G267" s="42">
        <v>119114</v>
      </c>
      <c r="H267" s="43">
        <f t="shared" si="266"/>
        <v>12943069.224738214</v>
      </c>
      <c r="I267" s="43">
        <v>7708022.722904346</v>
      </c>
      <c r="J267" s="43">
        <v>5235046.5018338673</v>
      </c>
      <c r="K267" s="44">
        <f t="shared" si="267"/>
        <v>64.711307847140944</v>
      </c>
      <c r="L267" s="44">
        <f t="shared" si="268"/>
        <v>43.94988415999687</v>
      </c>
      <c r="M267" s="44">
        <f t="shared" si="269"/>
        <v>108.66119200713781</v>
      </c>
      <c r="N267" s="44">
        <v>113.89167674276774</v>
      </c>
      <c r="O267" s="43">
        <v>97083333.844859779</v>
      </c>
      <c r="P267" s="43">
        <v>845142</v>
      </c>
      <c r="Q267" s="44">
        <f t="shared" si="270"/>
        <v>114.87221537310863</v>
      </c>
      <c r="R267" s="45">
        <v>3</v>
      </c>
      <c r="S267" s="46">
        <v>12</v>
      </c>
      <c r="T267" s="47">
        <f t="shared" si="271"/>
        <v>1</v>
      </c>
      <c r="U267" s="44">
        <f t="shared" si="272"/>
        <v>113.89167674276774</v>
      </c>
      <c r="V267" s="43">
        <f t="shared" si="273"/>
        <v>13566093.183538036</v>
      </c>
      <c r="W267" s="48">
        <f t="shared" si="274"/>
        <v>623023.95879982226</v>
      </c>
      <c r="X267" s="42">
        <v>109098</v>
      </c>
      <c r="Y267" s="43">
        <f t="shared" si="275"/>
        <v>11398553.589449901</v>
      </c>
      <c r="Z267" s="43">
        <v>6581077.5442405446</v>
      </c>
      <c r="AA267" s="43">
        <v>4817476.0452093566</v>
      </c>
      <c r="AB267" s="44">
        <f t="shared" si="276"/>
        <v>60.322623185031297</v>
      </c>
      <c r="AC267" s="44">
        <f t="shared" si="277"/>
        <v>44.157326854840207</v>
      </c>
      <c r="AD267" s="44">
        <f t="shared" si="278"/>
        <v>104.4799500398715</v>
      </c>
      <c r="AE267" s="44">
        <v>113.46825930031918</v>
      </c>
      <c r="AF267" s="43">
        <v>80216697.013293535</v>
      </c>
      <c r="AG267" s="43">
        <v>772887</v>
      </c>
      <c r="AH267" s="44">
        <f t="shared" si="279"/>
        <v>103.78838952303964</v>
      </c>
      <c r="AI267" s="45">
        <v>2</v>
      </c>
      <c r="AJ267" s="46">
        <v>12</v>
      </c>
      <c r="AK267" s="47">
        <f t="shared" si="280"/>
        <v>0.91469094672846274</v>
      </c>
      <c r="AL267" s="44">
        <f t="shared" si="281"/>
        <v>103.78838952303964</v>
      </c>
      <c r="AM267" s="43">
        <f t="shared" si="282"/>
        <v>11323105.720184579</v>
      </c>
      <c r="AN267" s="48">
        <f t="shared" si="283"/>
        <v>-82306.76647125998</v>
      </c>
      <c r="AO267" s="90">
        <f t="shared" si="284"/>
        <v>705330.72527108225</v>
      </c>
      <c r="AP267" s="97">
        <f t="shared" si="285"/>
        <v>10016</v>
      </c>
      <c r="AQ267" s="165"/>
      <c r="AR267" s="164"/>
    </row>
    <row r="268" spans="1:44" s="3" customFormat="1" ht="12.75" hidden="1" customHeight="1" outlineLevel="2" x14ac:dyDescent="0.2">
      <c r="A268" s="10">
        <v>5142</v>
      </c>
      <c r="B268" s="11" t="s">
        <v>391</v>
      </c>
      <c r="C268" s="12">
        <v>77673</v>
      </c>
      <c r="D268" s="13" t="s">
        <v>23</v>
      </c>
      <c r="E268" s="14" t="s">
        <v>392</v>
      </c>
      <c r="F268" s="15" t="s">
        <v>393</v>
      </c>
      <c r="G268" s="42">
        <v>99828</v>
      </c>
      <c r="H268" s="43">
        <f t="shared" si="266"/>
        <v>4768229.0358230174</v>
      </c>
      <c r="I268" s="43">
        <v>3660091.3888798822</v>
      </c>
      <c r="J268" s="43">
        <v>1108137.6469431357</v>
      </c>
      <c r="K268" s="44">
        <f t="shared" si="267"/>
        <v>36.663975927393942</v>
      </c>
      <c r="L268" s="44">
        <f t="shared" si="268"/>
        <v>11.100469276587086</v>
      </c>
      <c r="M268" s="44">
        <f t="shared" si="269"/>
        <v>47.764445203981019</v>
      </c>
      <c r="N268" s="44">
        <v>47.543230160835471</v>
      </c>
      <c r="O268" s="43">
        <v>56615293.345252164</v>
      </c>
      <c r="P268" s="43">
        <v>1163328</v>
      </c>
      <c r="Q268" s="44">
        <f t="shared" si="270"/>
        <v>48.666664384638004</v>
      </c>
      <c r="R268" s="45">
        <v>7</v>
      </c>
      <c r="S268" s="46">
        <v>12</v>
      </c>
      <c r="T268" s="47">
        <f t="shared" si="271"/>
        <v>1</v>
      </c>
      <c r="U268" s="44">
        <f t="shared" si="272"/>
        <v>47.543230160835471</v>
      </c>
      <c r="V268" s="43">
        <f t="shared" si="273"/>
        <v>4746145.5804958837</v>
      </c>
      <c r="W268" s="48">
        <f t="shared" si="274"/>
        <v>-22083.455327133648</v>
      </c>
      <c r="X268" s="42">
        <v>93456</v>
      </c>
      <c r="Y268" s="43">
        <f t="shared" si="275"/>
        <v>4257792.2461485369</v>
      </c>
      <c r="Z268" s="43">
        <v>3244897.398216126</v>
      </c>
      <c r="AA268" s="43">
        <v>1012894.8479324109</v>
      </c>
      <c r="AB268" s="44">
        <f t="shared" si="276"/>
        <v>34.721124360299243</v>
      </c>
      <c r="AC268" s="44">
        <f t="shared" si="277"/>
        <v>10.838200307443191</v>
      </c>
      <c r="AD268" s="44">
        <f t="shared" si="278"/>
        <v>45.559324667742437</v>
      </c>
      <c r="AE268" s="44">
        <v>46.378508204359008</v>
      </c>
      <c r="AF268" s="43">
        <v>47692642.787785038</v>
      </c>
      <c r="AG268" s="43">
        <v>1075019</v>
      </c>
      <c r="AH268" s="44">
        <f t="shared" si="279"/>
        <v>44.364464988790928</v>
      </c>
      <c r="AI268" s="45">
        <v>5</v>
      </c>
      <c r="AJ268" s="46">
        <v>12</v>
      </c>
      <c r="AK268" s="47">
        <f t="shared" si="280"/>
        <v>0.95657378183244834</v>
      </c>
      <c r="AL268" s="44">
        <f t="shared" si="281"/>
        <v>44.364464988790928</v>
      </c>
      <c r="AM268" s="43">
        <f t="shared" si="282"/>
        <v>4146125.4399924451</v>
      </c>
      <c r="AN268" s="48">
        <f t="shared" si="283"/>
        <v>-121818.33398846384</v>
      </c>
      <c r="AO268" s="90">
        <f t="shared" si="284"/>
        <v>99734.878661330193</v>
      </c>
      <c r="AP268" s="97">
        <f t="shared" si="285"/>
        <v>6372</v>
      </c>
      <c r="AQ268" s="165"/>
      <c r="AR268" s="164"/>
    </row>
    <row r="269" spans="1:44" s="3" customFormat="1" ht="12.75" hidden="1" customHeight="1" outlineLevel="2" x14ac:dyDescent="0.2">
      <c r="A269" s="10">
        <v>5142</v>
      </c>
      <c r="B269" s="11" t="s">
        <v>391</v>
      </c>
      <c r="C269" s="12">
        <v>75427</v>
      </c>
      <c r="D269" s="13" t="s">
        <v>23</v>
      </c>
      <c r="E269" s="14" t="s">
        <v>394</v>
      </c>
      <c r="F269" s="15" t="s">
        <v>395</v>
      </c>
      <c r="G269" s="42">
        <v>200</v>
      </c>
      <c r="H269" s="43">
        <f t="shared" si="266"/>
        <v>89536.332399567124</v>
      </c>
      <c r="I269" s="43">
        <v>87584.63109286796</v>
      </c>
      <c r="J269" s="43">
        <v>1951.7013066991697</v>
      </c>
      <c r="K269" s="44">
        <f t="shared" si="267"/>
        <v>437.9231554643398</v>
      </c>
      <c r="L269" s="44">
        <f t="shared" si="268"/>
        <v>9.758506533495849</v>
      </c>
      <c r="M269" s="44">
        <f t="shared" si="269"/>
        <v>447.68166199783559</v>
      </c>
      <c r="N269" s="44">
        <v>503.66117093576781</v>
      </c>
      <c r="O269" s="43">
        <v>1049028.2578675298</v>
      </c>
      <c r="P269" s="43">
        <v>1816</v>
      </c>
      <c r="Q269" s="44">
        <f t="shared" si="270"/>
        <v>577.65873230590842</v>
      </c>
      <c r="R269" s="45">
        <v>5</v>
      </c>
      <c r="S269" s="46">
        <v>12</v>
      </c>
      <c r="T269" s="47">
        <f t="shared" si="271"/>
        <v>1</v>
      </c>
      <c r="U269" s="44">
        <f t="shared" si="272"/>
        <v>503.66117093576781</v>
      </c>
      <c r="V269" s="43">
        <f t="shared" si="273"/>
        <v>100732.23418715356</v>
      </c>
      <c r="W269" s="48">
        <f t="shared" si="274"/>
        <v>11195.901787586437</v>
      </c>
      <c r="X269" s="42">
        <v>195</v>
      </c>
      <c r="Y269" s="43">
        <f t="shared" si="275"/>
        <v>83166.077471710305</v>
      </c>
      <c r="Z269" s="43">
        <v>81363.736519495011</v>
      </c>
      <c r="AA269" s="43">
        <v>1802.3409522152942</v>
      </c>
      <c r="AB269" s="44">
        <f t="shared" si="276"/>
        <v>417.24993086920517</v>
      </c>
      <c r="AC269" s="44">
        <f t="shared" si="277"/>
        <v>9.242774113924586</v>
      </c>
      <c r="AD269" s="44">
        <f t="shared" si="278"/>
        <v>426.49270498312978</v>
      </c>
      <c r="AE269" s="44">
        <v>650.57351499344179</v>
      </c>
      <c r="AF269" s="43">
        <v>874223.12487450277</v>
      </c>
      <c r="AG269" s="43">
        <v>1335</v>
      </c>
      <c r="AH269" s="44">
        <f t="shared" si="279"/>
        <v>654.84878267753015</v>
      </c>
      <c r="AI269" s="45">
        <v>5</v>
      </c>
      <c r="AJ269" s="46">
        <v>12</v>
      </c>
      <c r="AK269" s="47">
        <f t="shared" si="280"/>
        <v>1</v>
      </c>
      <c r="AL269" s="44">
        <f t="shared" si="281"/>
        <v>650.57351499344179</v>
      </c>
      <c r="AM269" s="43">
        <f t="shared" si="282"/>
        <v>126861.83542372115</v>
      </c>
      <c r="AN269" s="48">
        <f t="shared" si="283"/>
        <v>47668.099584011827</v>
      </c>
      <c r="AO269" s="90">
        <f t="shared" si="284"/>
        <v>-36472.197796425389</v>
      </c>
      <c r="AP269" s="97">
        <f t="shared" si="285"/>
        <v>5</v>
      </c>
      <c r="AQ269" s="165"/>
      <c r="AR269" s="164"/>
    </row>
    <row r="270" spans="1:44" s="3" customFormat="1" ht="12.75" hidden="1" customHeight="1" outlineLevel="2" x14ac:dyDescent="0.2">
      <c r="A270" s="10">
        <v>5142</v>
      </c>
      <c r="B270" s="11" t="s">
        <v>391</v>
      </c>
      <c r="C270" s="12">
        <v>80980</v>
      </c>
      <c r="D270" s="13" t="s">
        <v>23</v>
      </c>
      <c r="E270" s="14" t="s">
        <v>744</v>
      </c>
      <c r="F270" s="15" t="s">
        <v>745</v>
      </c>
      <c r="G270" s="42">
        <v>450</v>
      </c>
      <c r="H270" s="43">
        <f t="shared" si="266"/>
        <v>5640.9936999916754</v>
      </c>
      <c r="I270" s="43">
        <v>5603.4609825551534</v>
      </c>
      <c r="J270" s="43">
        <v>37.532717436522489</v>
      </c>
      <c r="K270" s="44">
        <f t="shared" si="267"/>
        <v>12.45213551678923</v>
      </c>
      <c r="L270" s="44">
        <f t="shared" si="268"/>
        <v>8.340603874782776E-2</v>
      </c>
      <c r="M270" s="44">
        <f t="shared" si="269"/>
        <v>12.535541555537057</v>
      </c>
      <c r="N270" s="44">
        <v>41.747282830628443</v>
      </c>
      <c r="O270" s="43">
        <v>146677.8281569625</v>
      </c>
      <c r="P270" s="43">
        <v>3243</v>
      </c>
      <c r="Q270" s="44">
        <f t="shared" si="270"/>
        <v>45.229055860919672</v>
      </c>
      <c r="R270" s="45">
        <v>1</v>
      </c>
      <c r="S270" s="46">
        <v>6</v>
      </c>
      <c r="T270" s="47">
        <f t="shared" si="271"/>
        <v>1</v>
      </c>
      <c r="U270" s="44">
        <f t="shared" si="272"/>
        <v>41.747282830628443</v>
      </c>
      <c r="V270" s="43">
        <f t="shared" si="273"/>
        <v>18786.277273782798</v>
      </c>
      <c r="W270" s="48">
        <f t="shared" si="274"/>
        <v>13145.283573791123</v>
      </c>
      <c r="X270" s="42">
        <v>450</v>
      </c>
      <c r="Y270" s="43">
        <f t="shared" si="275"/>
        <v>1440.6401436867363</v>
      </c>
      <c r="Z270" s="43">
        <v>1405.9797407595192</v>
      </c>
      <c r="AA270" s="43">
        <v>34.660402927217191</v>
      </c>
      <c r="AB270" s="44">
        <f t="shared" si="276"/>
        <v>3.1243994239100426</v>
      </c>
      <c r="AC270" s="44">
        <f t="shared" si="277"/>
        <v>7.7023117616038209E-2</v>
      </c>
      <c r="AD270" s="44">
        <f t="shared" si="278"/>
        <v>3.2014225415260809</v>
      </c>
      <c r="AE270" s="44">
        <v>60.808470158499645</v>
      </c>
      <c r="AF270" s="43">
        <v>151736.29001235298</v>
      </c>
      <c r="AG270" s="43">
        <v>2763</v>
      </c>
      <c r="AH270" s="44">
        <f t="shared" si="279"/>
        <v>54.917224036320299</v>
      </c>
      <c r="AI270" s="45">
        <v>1</v>
      </c>
      <c r="AJ270" s="46">
        <v>6</v>
      </c>
      <c r="AK270" s="47">
        <f t="shared" si="280"/>
        <v>0.90311800137672293</v>
      </c>
      <c r="AL270" s="44">
        <f t="shared" si="281"/>
        <v>54.917224036320299</v>
      </c>
      <c r="AM270" s="43">
        <f t="shared" si="282"/>
        <v>24712.750816344134</v>
      </c>
      <c r="AN270" s="48">
        <f t="shared" si="283"/>
        <v>25387.757097444435</v>
      </c>
      <c r="AO270" s="90">
        <f t="shared" si="284"/>
        <v>-12242.473523653312</v>
      </c>
      <c r="AP270" s="97">
        <f t="shared" si="285"/>
        <v>0</v>
      </c>
      <c r="AQ270" s="165"/>
      <c r="AR270" s="164"/>
    </row>
    <row r="271" spans="1:44" s="3" customFormat="1" ht="12.75" hidden="1" customHeight="1" outlineLevel="2" x14ac:dyDescent="0.2">
      <c r="A271" s="10">
        <v>5142</v>
      </c>
      <c r="B271" s="11" t="s">
        <v>391</v>
      </c>
      <c r="C271" s="12">
        <v>77675</v>
      </c>
      <c r="D271" s="13" t="s">
        <v>23</v>
      </c>
      <c r="E271" s="14" t="s">
        <v>396</v>
      </c>
      <c r="F271" s="15" t="s">
        <v>397</v>
      </c>
      <c r="G271" s="42">
        <v>41234</v>
      </c>
      <c r="H271" s="43">
        <f t="shared" si="266"/>
        <v>143170.2635492383</v>
      </c>
      <c r="I271" s="43">
        <v>139736.01990379649</v>
      </c>
      <c r="J271" s="43">
        <v>3434.2436454418084</v>
      </c>
      <c r="K271" s="44">
        <f t="shared" si="267"/>
        <v>3.3888543411698233</v>
      </c>
      <c r="L271" s="44">
        <f t="shared" si="268"/>
        <v>8.3286696547553191E-2</v>
      </c>
      <c r="M271" s="44">
        <f t="shared" si="269"/>
        <v>3.4721410377173765</v>
      </c>
      <c r="N271" s="44">
        <v>6.5762326009586918</v>
      </c>
      <c r="O271" s="43">
        <v>1903535.1348181372</v>
      </c>
      <c r="P271" s="43">
        <v>299584</v>
      </c>
      <c r="Q271" s="44">
        <f t="shared" si="270"/>
        <v>6.3539278960763497</v>
      </c>
      <c r="R271" s="45">
        <v>3</v>
      </c>
      <c r="S271" s="46">
        <v>12</v>
      </c>
      <c r="T271" s="47">
        <f t="shared" si="271"/>
        <v>0.96619573570893247</v>
      </c>
      <c r="U271" s="44">
        <f t="shared" si="272"/>
        <v>6.3539278960763497</v>
      </c>
      <c r="V271" s="43">
        <f t="shared" si="273"/>
        <v>261997.86286681221</v>
      </c>
      <c r="W271" s="48">
        <f t="shared" si="274"/>
        <v>118827.5993175739</v>
      </c>
      <c r="X271" s="42">
        <v>39474</v>
      </c>
      <c r="Y271" s="43">
        <f t="shared" si="275"/>
        <v>132386.56814733639</v>
      </c>
      <c r="Z271" s="43">
        <v>129215.14127949603</v>
      </c>
      <c r="AA271" s="43">
        <v>3171.4268678403732</v>
      </c>
      <c r="AB271" s="44">
        <f t="shared" si="276"/>
        <v>3.2734240583547662</v>
      </c>
      <c r="AC271" s="44">
        <f t="shared" si="277"/>
        <v>8.0342171247919467E-2</v>
      </c>
      <c r="AD271" s="44">
        <f t="shared" si="278"/>
        <v>3.3537662296026851</v>
      </c>
      <c r="AE271" s="44">
        <v>6.2092532887059164</v>
      </c>
      <c r="AF271" s="43">
        <v>1812425.2342999391</v>
      </c>
      <c r="AG271" s="43">
        <v>272749</v>
      </c>
      <c r="AH271" s="44">
        <f t="shared" si="279"/>
        <v>6.6450298050586403</v>
      </c>
      <c r="AI271" s="45">
        <v>3</v>
      </c>
      <c r="AJ271" s="46">
        <v>12</v>
      </c>
      <c r="AK271" s="47">
        <f t="shared" si="280"/>
        <v>1</v>
      </c>
      <c r="AL271" s="44">
        <f t="shared" si="281"/>
        <v>6.2092532887059164</v>
      </c>
      <c r="AM271" s="43">
        <f t="shared" si="282"/>
        <v>245104.06431837735</v>
      </c>
      <c r="AN271" s="48">
        <f t="shared" si="283"/>
        <v>122964.54127749923</v>
      </c>
      <c r="AO271" s="90">
        <f t="shared" ref="AO271" si="286">W271-AN271</f>
        <v>-4136.9419599253306</v>
      </c>
      <c r="AP271" s="97">
        <f t="shared" ref="AP271" si="287">G271-X271</f>
        <v>1760</v>
      </c>
      <c r="AQ271" s="165"/>
      <c r="AR271" s="164"/>
    </row>
    <row r="272" spans="1:44" s="3" customFormat="1" ht="12.75" hidden="1" customHeight="1" outlineLevel="2" x14ac:dyDescent="0.2">
      <c r="A272" s="10">
        <v>5142</v>
      </c>
      <c r="B272" s="11" t="s">
        <v>391</v>
      </c>
      <c r="C272" s="12">
        <v>78422</v>
      </c>
      <c r="D272" s="13" t="s">
        <v>23</v>
      </c>
      <c r="E272" s="14" t="s">
        <v>398</v>
      </c>
      <c r="F272" s="15" t="s">
        <v>393</v>
      </c>
      <c r="G272" s="42">
        <v>121600</v>
      </c>
      <c r="H272" s="43">
        <f t="shared" si="266"/>
        <v>2207397.5095173744</v>
      </c>
      <c r="I272" s="43">
        <v>1088382.7715710395</v>
      </c>
      <c r="J272" s="43">
        <v>1119014.7379463348</v>
      </c>
      <c r="K272" s="44">
        <f t="shared" si="267"/>
        <v>8.9505162135776271</v>
      </c>
      <c r="L272" s="44">
        <f t="shared" si="268"/>
        <v>9.2024238317955156</v>
      </c>
      <c r="M272" s="44">
        <f t="shared" si="269"/>
        <v>18.152940045373146</v>
      </c>
      <c r="N272" s="44">
        <v>22.866890003001277</v>
      </c>
      <c r="O272" s="43">
        <v>30938539.275347769</v>
      </c>
      <c r="P272" s="43">
        <v>1344362</v>
      </c>
      <c r="Q272" s="44">
        <f t="shared" si="270"/>
        <v>23.013547895096536</v>
      </c>
      <c r="R272" s="45">
        <v>2</v>
      </c>
      <c r="S272" s="46">
        <v>12</v>
      </c>
      <c r="T272" s="47">
        <f t="shared" si="271"/>
        <v>1</v>
      </c>
      <c r="U272" s="44">
        <f t="shared" si="272"/>
        <v>22.866890003001277</v>
      </c>
      <c r="V272" s="43">
        <f t="shared" si="273"/>
        <v>2780613.8243649551</v>
      </c>
      <c r="W272" s="48">
        <f t="shared" si="274"/>
        <v>573216.31484758062</v>
      </c>
      <c r="X272" s="42">
        <v>113922</v>
      </c>
      <c r="Y272" s="43">
        <f t="shared" si="275"/>
        <v>1971313.4551226925</v>
      </c>
      <c r="Z272" s="43">
        <v>966244.09429453511</v>
      </c>
      <c r="AA272" s="43">
        <v>1005069.3608281573</v>
      </c>
      <c r="AB272" s="44">
        <f t="shared" si="276"/>
        <v>8.4816286081225325</v>
      </c>
      <c r="AC272" s="44">
        <f t="shared" si="277"/>
        <v>8.8224343044201934</v>
      </c>
      <c r="AD272" s="44">
        <f t="shared" si="278"/>
        <v>17.304062912542726</v>
      </c>
      <c r="AE272" s="44">
        <v>22.404695268725941</v>
      </c>
      <c r="AF272" s="43">
        <v>26163965.926275097</v>
      </c>
      <c r="AG272" s="43">
        <v>1229164</v>
      </c>
      <c r="AH272" s="44">
        <f t="shared" si="279"/>
        <v>21.285984560461497</v>
      </c>
      <c r="AI272" s="45">
        <v>2</v>
      </c>
      <c r="AJ272" s="46">
        <v>12</v>
      </c>
      <c r="AK272" s="47">
        <f t="shared" si="280"/>
        <v>0.95006802391880685</v>
      </c>
      <c r="AL272" s="44">
        <f t="shared" si="281"/>
        <v>21.285984560461497</v>
      </c>
      <c r="AM272" s="43">
        <f t="shared" si="282"/>
        <v>2424941.9330968945</v>
      </c>
      <c r="AN272" s="48">
        <f t="shared" si="283"/>
        <v>494867.43051731127</v>
      </c>
      <c r="AO272" s="90">
        <f t="shared" si="284"/>
        <v>78348.884330269357</v>
      </c>
      <c r="AP272" s="97">
        <f t="shared" si="285"/>
        <v>7678</v>
      </c>
      <c r="AQ272" s="165"/>
      <c r="AR272" s="164"/>
    </row>
    <row r="273" spans="1:44" s="3" customFormat="1" ht="17.25" customHeight="1" outlineLevel="1" collapsed="1" x14ac:dyDescent="0.2">
      <c r="A273" s="49"/>
      <c r="B273" s="50" t="s">
        <v>399</v>
      </c>
      <c r="C273" s="51"/>
      <c r="D273" s="52"/>
      <c r="E273" s="53"/>
      <c r="F273" s="52"/>
      <c r="G273" s="54"/>
      <c r="H273" s="55"/>
      <c r="I273" s="55"/>
      <c r="J273" s="55"/>
      <c r="K273" s="56"/>
      <c r="L273" s="56"/>
      <c r="M273" s="56"/>
      <c r="N273" s="56"/>
      <c r="O273" s="55"/>
      <c r="P273" s="55"/>
      <c r="Q273" s="56"/>
      <c r="R273" s="57"/>
      <c r="S273" s="58"/>
      <c r="T273" s="59"/>
      <c r="U273" s="44"/>
      <c r="V273" s="44"/>
      <c r="W273" s="60">
        <f>SUBTOTAL(9,W245:W272)</f>
        <v>-68588.441698234878</v>
      </c>
      <c r="X273" s="54"/>
      <c r="Y273" s="55"/>
      <c r="Z273" s="55"/>
      <c r="AA273" s="55"/>
      <c r="AB273" s="56"/>
      <c r="AC273" s="56"/>
      <c r="AD273" s="56"/>
      <c r="AE273" s="56"/>
      <c r="AF273" s="55"/>
      <c r="AG273" s="55"/>
      <c r="AH273" s="56"/>
      <c r="AI273" s="57"/>
      <c r="AJ273" s="58"/>
      <c r="AK273" s="59"/>
      <c r="AL273" s="44"/>
      <c r="AM273" s="44"/>
      <c r="AN273" s="60">
        <f>SUBTOTAL(9,AN245:AN272)</f>
        <v>-1942595.8095023413</v>
      </c>
      <c r="AO273" s="91">
        <f>SUBTOTAL(9,AO245:AO272)</f>
        <v>1874007.3678041066</v>
      </c>
      <c r="AP273" s="98">
        <v>9.9999999999999995E-8</v>
      </c>
      <c r="AQ273" s="165"/>
      <c r="AR273" s="164"/>
    </row>
    <row r="274" spans="1:44" s="3" customFormat="1" ht="12.75" hidden="1" customHeight="1" outlineLevel="2" x14ac:dyDescent="0.2">
      <c r="A274" s="10">
        <v>5150</v>
      </c>
      <c r="B274" s="11" t="s">
        <v>400</v>
      </c>
      <c r="C274" s="12">
        <v>80991</v>
      </c>
      <c r="D274" s="13" t="s">
        <v>23</v>
      </c>
      <c r="E274" s="14" t="s">
        <v>642</v>
      </c>
      <c r="F274" s="15" t="s">
        <v>643</v>
      </c>
      <c r="G274" s="42">
        <v>0</v>
      </c>
      <c r="H274" s="43">
        <f t="shared" ref="H274:H305" si="288">I274+J274</f>
        <v>538518.64576270594</v>
      </c>
      <c r="I274" s="43">
        <v>465026.74733583559</v>
      </c>
      <c r="J274" s="43">
        <v>73491.898426870306</v>
      </c>
      <c r="K274" s="44" t="e">
        <f t="shared" ref="K274:K305" si="289">I274/G274</f>
        <v>#DIV/0!</v>
      </c>
      <c r="L274" s="44" t="e">
        <f t="shared" ref="L274:L305" si="290">J274/G274</f>
        <v>#DIV/0!</v>
      </c>
      <c r="M274" s="44" t="e">
        <f t="shared" ref="M274:M305" si="291">H274/G274</f>
        <v>#DIV/0!</v>
      </c>
      <c r="N274" s="44">
        <v>331568.32758074184</v>
      </c>
      <c r="O274" s="43">
        <v>10460659.842638949</v>
      </c>
      <c r="P274" s="43">
        <v>29</v>
      </c>
      <c r="Q274" s="44">
        <f t="shared" ref="Q274:Q305" si="292">O274/P274</f>
        <v>360712.4083668603</v>
      </c>
      <c r="R274" s="45" t="e">
        <v>#N/A</v>
      </c>
      <c r="S274" s="46">
        <v>4</v>
      </c>
      <c r="T274" s="47">
        <f t="shared" ref="T274:T305" si="293">IF(N274=0,1,MIN(Q274/N274,1))</f>
        <v>1</v>
      </c>
      <c r="U274" s="44">
        <f t="shared" ref="U274:U305" si="294">T274*N274</f>
        <v>331568.32758074184</v>
      </c>
      <c r="V274" s="43">
        <f t="shared" ref="V274:V305" si="295">IF(U274&lt;0,0,G274*U274)</f>
        <v>0</v>
      </c>
      <c r="W274" s="48">
        <f t="shared" ref="W274:W305" si="296">IF(G274=0,-H274*12/12,(V274-H274)*12/12)</f>
        <v>-538518.64576270594</v>
      </c>
      <c r="X274" s="42">
        <v>2</v>
      </c>
      <c r="Y274" s="43">
        <f t="shared" ref="Y274:Y305" si="297">Z274+AA274</f>
        <v>487983.20476452366</v>
      </c>
      <c r="Z274" s="43">
        <v>419792.07573439891</v>
      </c>
      <c r="AA274" s="43">
        <v>68191.12903012475</v>
      </c>
      <c r="AB274" s="44">
        <f t="shared" ref="AB274:AB305" si="298">Z274/X274</f>
        <v>209896.03786719945</v>
      </c>
      <c r="AC274" s="44">
        <f t="shared" ref="AC274:AC305" si="299">AA274/X274</f>
        <v>34095.564515062375</v>
      </c>
      <c r="AD274" s="44">
        <f t="shared" ref="AD274:AD305" si="300">Y274/X274</f>
        <v>243991.60238226183</v>
      </c>
      <c r="AE274" s="44">
        <v>193996.70097130811</v>
      </c>
      <c r="AF274" s="43">
        <v>9391614.8118010778</v>
      </c>
      <c r="AG274" s="43">
        <v>28</v>
      </c>
      <c r="AH274" s="44">
        <f t="shared" ref="AH274:AH305" si="301">AF274/AG274</f>
        <v>335414.81470718136</v>
      </c>
      <c r="AI274" s="45">
        <v>3</v>
      </c>
      <c r="AJ274" s="46">
        <v>4</v>
      </c>
      <c r="AK274" s="47">
        <f t="shared" ref="AK274:AK305" si="302">IF(AE274=0,1,MIN(AH274/AE274,1))</f>
        <v>1</v>
      </c>
      <c r="AL274" s="44">
        <f t="shared" ref="AL274:AL305" si="303">AK274*AE274</f>
        <v>193996.70097130811</v>
      </c>
      <c r="AM274" s="43">
        <f t="shared" ref="AM274:AM305" si="304">IF(AL274&lt;0,0,X274*AL274)</f>
        <v>387993.40194261621</v>
      </c>
      <c r="AN274" s="48">
        <f t="shared" ref="AN274:AN305" si="305">IF(X274=0,-Y274*12/11,(AM274-Y274)*12/11)</f>
        <v>-109079.78489662631</v>
      </c>
      <c r="AO274" s="90">
        <f t="shared" ref="AO274:AO304" si="306">W274-AN274</f>
        <v>-429438.86086607963</v>
      </c>
      <c r="AP274" s="97">
        <f t="shared" ref="AP274:AP304" si="307">G274-X274</f>
        <v>-2</v>
      </c>
      <c r="AQ274" s="165"/>
      <c r="AR274" s="164"/>
    </row>
    <row r="275" spans="1:44" s="3" customFormat="1" ht="12.75" hidden="1" customHeight="1" outlineLevel="2" x14ac:dyDescent="0.2">
      <c r="A275" s="10">
        <v>5150</v>
      </c>
      <c r="B275" s="11" t="s">
        <v>400</v>
      </c>
      <c r="C275" s="12">
        <v>80690</v>
      </c>
      <c r="D275" s="13" t="s">
        <v>23</v>
      </c>
      <c r="E275" s="14" t="s">
        <v>403</v>
      </c>
      <c r="F275" s="15" t="s">
        <v>402</v>
      </c>
      <c r="G275" s="42">
        <v>6329</v>
      </c>
      <c r="H275" s="43">
        <f t="shared" si="288"/>
        <v>968292.72424584534</v>
      </c>
      <c r="I275" s="43">
        <v>783003.71516083926</v>
      </c>
      <c r="J275" s="43">
        <v>185289.00908500611</v>
      </c>
      <c r="K275" s="44">
        <f t="shared" si="289"/>
        <v>123.71681389806277</v>
      </c>
      <c r="L275" s="44">
        <f t="shared" si="290"/>
        <v>29.276190406858287</v>
      </c>
      <c r="M275" s="44">
        <f t="shared" si="291"/>
        <v>152.99300430492104</v>
      </c>
      <c r="N275" s="44">
        <v>115.48468417078351</v>
      </c>
      <c r="O275" s="43">
        <v>12876905.720853187</v>
      </c>
      <c r="P275" s="43">
        <v>106408</v>
      </c>
      <c r="Q275" s="44">
        <f t="shared" si="292"/>
        <v>121.0144511771031</v>
      </c>
      <c r="R275" s="45">
        <v>11</v>
      </c>
      <c r="S275" s="46">
        <v>12</v>
      </c>
      <c r="T275" s="47">
        <f t="shared" si="293"/>
        <v>1</v>
      </c>
      <c r="U275" s="44">
        <f t="shared" si="294"/>
        <v>115.48468417078351</v>
      </c>
      <c r="V275" s="43">
        <f t="shared" si="295"/>
        <v>730902.56611688877</v>
      </c>
      <c r="W275" s="48">
        <f t="shared" si="296"/>
        <v>-237390.15812895657</v>
      </c>
      <c r="X275" s="42">
        <v>5620</v>
      </c>
      <c r="Y275" s="43">
        <f t="shared" si="297"/>
        <v>877213.76069914387</v>
      </c>
      <c r="Z275" s="43">
        <v>706894.97368752712</v>
      </c>
      <c r="AA275" s="43">
        <v>170318.78701161669</v>
      </c>
      <c r="AB275" s="44">
        <f t="shared" si="298"/>
        <v>125.78202378781621</v>
      </c>
      <c r="AC275" s="44">
        <f t="shared" si="299"/>
        <v>30.305833987832152</v>
      </c>
      <c r="AD275" s="44">
        <f t="shared" si="300"/>
        <v>156.08785777564839</v>
      </c>
      <c r="AE275" s="44">
        <v>119.98668079689841</v>
      </c>
      <c r="AF275" s="43">
        <v>11405807.429760614</v>
      </c>
      <c r="AG275" s="43">
        <v>94524</v>
      </c>
      <c r="AH275" s="44">
        <f t="shared" si="301"/>
        <v>120.66572965342786</v>
      </c>
      <c r="AI275" s="45">
        <v>10</v>
      </c>
      <c r="AJ275" s="46">
        <v>12</v>
      </c>
      <c r="AK275" s="47">
        <f t="shared" si="302"/>
        <v>1</v>
      </c>
      <c r="AL275" s="44">
        <f t="shared" si="303"/>
        <v>119.98668079689841</v>
      </c>
      <c r="AM275" s="43">
        <f t="shared" si="304"/>
        <v>674325.14607856912</v>
      </c>
      <c r="AN275" s="48">
        <f t="shared" si="305"/>
        <v>-221333.03413153609</v>
      </c>
      <c r="AO275" s="90">
        <f t="shared" si="306"/>
        <v>-16057.12399742048</v>
      </c>
      <c r="AP275" s="97">
        <f t="shared" si="307"/>
        <v>709</v>
      </c>
      <c r="AQ275" s="165"/>
      <c r="AR275" s="164"/>
    </row>
    <row r="276" spans="1:44" s="3" customFormat="1" ht="12.75" hidden="1" customHeight="1" outlineLevel="2" x14ac:dyDescent="0.2">
      <c r="A276" s="10">
        <v>5150</v>
      </c>
      <c r="B276" s="11" t="s">
        <v>400</v>
      </c>
      <c r="C276" s="12">
        <v>80992</v>
      </c>
      <c r="D276" s="13" t="s">
        <v>23</v>
      </c>
      <c r="E276" s="14" t="s">
        <v>644</v>
      </c>
      <c r="F276" s="15" t="s">
        <v>645</v>
      </c>
      <c r="G276" s="42">
        <v>19793</v>
      </c>
      <c r="H276" s="43">
        <f t="shared" si="288"/>
        <v>1137947.375980136</v>
      </c>
      <c r="I276" s="43">
        <v>986585.02839950775</v>
      </c>
      <c r="J276" s="43">
        <v>151362.34758062835</v>
      </c>
      <c r="K276" s="44">
        <f t="shared" si="289"/>
        <v>49.845148709114724</v>
      </c>
      <c r="L276" s="44">
        <f t="shared" si="290"/>
        <v>7.6472665882194892</v>
      </c>
      <c r="M276" s="44">
        <f t="shared" si="291"/>
        <v>57.492415297334212</v>
      </c>
      <c r="N276" s="44">
        <v>46.16523488522003</v>
      </c>
      <c r="O276" s="43">
        <v>15429227.436118174</v>
      </c>
      <c r="P276" s="43">
        <v>314341</v>
      </c>
      <c r="Q276" s="44">
        <f t="shared" si="292"/>
        <v>49.084362002151089</v>
      </c>
      <c r="R276" s="45">
        <v>9</v>
      </c>
      <c r="S276" s="46">
        <v>12</v>
      </c>
      <c r="T276" s="47">
        <f t="shared" si="293"/>
        <v>1</v>
      </c>
      <c r="U276" s="44">
        <f t="shared" si="294"/>
        <v>46.16523488522003</v>
      </c>
      <c r="V276" s="43">
        <f t="shared" si="295"/>
        <v>913748.49408316007</v>
      </c>
      <c r="W276" s="48">
        <f t="shared" si="296"/>
        <v>-224198.88189697592</v>
      </c>
      <c r="X276" s="42">
        <v>17657</v>
      </c>
      <c r="Y276" s="43">
        <f t="shared" si="297"/>
        <v>1023753.394200806</v>
      </c>
      <c r="Z276" s="43">
        <v>883506.10548435093</v>
      </c>
      <c r="AA276" s="43">
        <v>140247.28871645505</v>
      </c>
      <c r="AB276" s="44">
        <f t="shared" si="298"/>
        <v>50.03715837822682</v>
      </c>
      <c r="AC276" s="44">
        <f t="shared" si="299"/>
        <v>7.942871876108911</v>
      </c>
      <c r="AD276" s="44">
        <f t="shared" si="300"/>
        <v>57.98003025433573</v>
      </c>
      <c r="AE276" s="44">
        <v>46.543040712213802</v>
      </c>
      <c r="AF276" s="43">
        <v>13796202.300313704</v>
      </c>
      <c r="AG276" s="43">
        <v>283013</v>
      </c>
      <c r="AH276" s="44">
        <f t="shared" si="301"/>
        <v>48.747592161185892</v>
      </c>
      <c r="AI276" s="45">
        <v>9</v>
      </c>
      <c r="AJ276" s="46">
        <v>12</v>
      </c>
      <c r="AK276" s="47">
        <f t="shared" si="302"/>
        <v>1</v>
      </c>
      <c r="AL276" s="44">
        <f t="shared" si="303"/>
        <v>46.543040712213802</v>
      </c>
      <c r="AM276" s="43">
        <f t="shared" si="304"/>
        <v>821810.46985555906</v>
      </c>
      <c r="AN276" s="48">
        <f t="shared" si="305"/>
        <v>-220301.3720129967</v>
      </c>
      <c r="AO276" s="90">
        <f t="shared" si="306"/>
        <v>-3897.509883979219</v>
      </c>
      <c r="AP276" s="97">
        <f t="shared" si="307"/>
        <v>2136</v>
      </c>
      <c r="AQ276" s="165"/>
      <c r="AR276" s="164"/>
    </row>
    <row r="277" spans="1:44" s="3" customFormat="1" ht="12.75" hidden="1" customHeight="1" outlineLevel="2" x14ac:dyDescent="0.2">
      <c r="A277" s="10">
        <v>5150</v>
      </c>
      <c r="B277" s="11" t="s">
        <v>400</v>
      </c>
      <c r="C277" s="12">
        <v>80689</v>
      </c>
      <c r="D277" s="13" t="s">
        <v>23</v>
      </c>
      <c r="E277" s="14" t="s">
        <v>401</v>
      </c>
      <c r="F277" s="15" t="s">
        <v>402</v>
      </c>
      <c r="G277" s="42">
        <v>8956</v>
      </c>
      <c r="H277" s="43">
        <f t="shared" si="288"/>
        <v>790888.60490441986</v>
      </c>
      <c r="I277" s="43">
        <v>658688.10001751711</v>
      </c>
      <c r="J277" s="43">
        <v>132200.50488690278</v>
      </c>
      <c r="K277" s="44">
        <f t="shared" si="289"/>
        <v>73.547130417319906</v>
      </c>
      <c r="L277" s="44">
        <f t="shared" si="290"/>
        <v>14.761110416134745</v>
      </c>
      <c r="M277" s="44">
        <f t="shared" si="291"/>
        <v>88.308240833454647</v>
      </c>
      <c r="N277" s="44">
        <v>63.856069671412129</v>
      </c>
      <c r="O277" s="43">
        <v>8459171.3557255976</v>
      </c>
      <c r="P277" s="43">
        <v>128480</v>
      </c>
      <c r="Q277" s="44">
        <f t="shared" si="292"/>
        <v>65.840374811064734</v>
      </c>
      <c r="R277" s="45">
        <v>11</v>
      </c>
      <c r="S277" s="46">
        <v>12</v>
      </c>
      <c r="T277" s="47">
        <f t="shared" si="293"/>
        <v>1</v>
      </c>
      <c r="U277" s="44">
        <f t="shared" si="294"/>
        <v>63.856069671412129</v>
      </c>
      <c r="V277" s="43">
        <f t="shared" si="295"/>
        <v>571894.95997716708</v>
      </c>
      <c r="W277" s="48">
        <f t="shared" si="296"/>
        <v>-218993.64492725278</v>
      </c>
      <c r="X277" s="42">
        <v>7872</v>
      </c>
      <c r="Y277" s="43">
        <f t="shared" si="297"/>
        <v>710271.52503895038</v>
      </c>
      <c r="Z277" s="43">
        <v>587598.77003112342</v>
      </c>
      <c r="AA277" s="43">
        <v>122672.755007827</v>
      </c>
      <c r="AB277" s="44">
        <f t="shared" si="298"/>
        <v>74.644152697043111</v>
      </c>
      <c r="AC277" s="44">
        <f t="shared" si="299"/>
        <v>15.583429243880463</v>
      </c>
      <c r="AD277" s="44">
        <f t="shared" si="300"/>
        <v>90.227581940923571</v>
      </c>
      <c r="AE277" s="44">
        <v>62.112177905837754</v>
      </c>
      <c r="AF277" s="43">
        <v>7447792.6618182519</v>
      </c>
      <c r="AG277" s="43">
        <v>114794</v>
      </c>
      <c r="AH277" s="44">
        <f t="shared" si="301"/>
        <v>64.879633620383046</v>
      </c>
      <c r="AI277" s="45">
        <v>11</v>
      </c>
      <c r="AJ277" s="46">
        <v>12</v>
      </c>
      <c r="AK277" s="47">
        <f t="shared" si="302"/>
        <v>1</v>
      </c>
      <c r="AL277" s="44">
        <f t="shared" si="303"/>
        <v>62.112177905837754</v>
      </c>
      <c r="AM277" s="43">
        <f t="shared" si="304"/>
        <v>488947.06447475479</v>
      </c>
      <c r="AN277" s="48">
        <f t="shared" si="305"/>
        <v>-241444.86607003154</v>
      </c>
      <c r="AO277" s="90">
        <f t="shared" si="306"/>
        <v>22451.221142778755</v>
      </c>
      <c r="AP277" s="97">
        <f t="shared" si="307"/>
        <v>1084</v>
      </c>
      <c r="AQ277" s="165"/>
      <c r="AR277" s="164"/>
    </row>
    <row r="278" spans="1:44" s="3" customFormat="1" ht="12.75" hidden="1" customHeight="1" outlineLevel="2" x14ac:dyDescent="0.2">
      <c r="A278" s="10">
        <v>5150</v>
      </c>
      <c r="B278" s="11" t="s">
        <v>400</v>
      </c>
      <c r="C278" s="12">
        <v>80487</v>
      </c>
      <c r="D278" s="13" t="s">
        <v>23</v>
      </c>
      <c r="E278" s="14" t="s">
        <v>414</v>
      </c>
      <c r="F278" s="15" t="s">
        <v>229</v>
      </c>
      <c r="G278" s="42">
        <v>133</v>
      </c>
      <c r="H278" s="43">
        <f t="shared" si="288"/>
        <v>301372.98523108044</v>
      </c>
      <c r="I278" s="43">
        <v>269143.81556466024</v>
      </c>
      <c r="J278" s="43">
        <v>32229.169666420225</v>
      </c>
      <c r="K278" s="44">
        <f t="shared" si="289"/>
        <v>2023.6377110124829</v>
      </c>
      <c r="L278" s="44">
        <f t="shared" si="290"/>
        <v>242.32458395804679</v>
      </c>
      <c r="M278" s="44">
        <f t="shared" si="291"/>
        <v>2265.9622949705295</v>
      </c>
      <c r="N278" s="44">
        <v>1451.941919434244</v>
      </c>
      <c r="O278" s="43">
        <v>3917543.7077406268</v>
      </c>
      <c r="P278" s="43">
        <v>3325</v>
      </c>
      <c r="Q278" s="44">
        <f t="shared" si="292"/>
        <v>1178.2086339069554</v>
      </c>
      <c r="R278" s="45">
        <v>11</v>
      </c>
      <c r="S278" s="46">
        <v>11</v>
      </c>
      <c r="T278" s="47">
        <f t="shared" si="293"/>
        <v>0.81147091225663481</v>
      </c>
      <c r="U278" s="44">
        <f t="shared" si="294"/>
        <v>1178.2086339069554</v>
      </c>
      <c r="V278" s="43">
        <f t="shared" si="295"/>
        <v>156701.74830962505</v>
      </c>
      <c r="W278" s="48">
        <f t="shared" si="296"/>
        <v>-144671.23692145539</v>
      </c>
      <c r="X278" s="42">
        <v>131</v>
      </c>
      <c r="Y278" s="43">
        <f t="shared" si="297"/>
        <v>270988.52001894265</v>
      </c>
      <c r="Z278" s="43">
        <v>241343.67343603607</v>
      </c>
      <c r="AA278" s="43">
        <v>29644.846582906568</v>
      </c>
      <c r="AB278" s="44">
        <f t="shared" si="298"/>
        <v>1842.3181178323364</v>
      </c>
      <c r="AC278" s="44">
        <f t="shared" si="299"/>
        <v>226.29653880081349</v>
      </c>
      <c r="AD278" s="44">
        <f t="shared" si="300"/>
        <v>2068.6146566331499</v>
      </c>
      <c r="AE278" s="44">
        <v>1238.588683242451</v>
      </c>
      <c r="AF278" s="43">
        <v>3356597.6457636128</v>
      </c>
      <c r="AG278" s="43">
        <v>3019</v>
      </c>
      <c r="AH278" s="44">
        <f t="shared" si="301"/>
        <v>1111.8243278448535</v>
      </c>
      <c r="AI278" s="45">
        <v>11</v>
      </c>
      <c r="AJ278" s="46">
        <v>11</v>
      </c>
      <c r="AK278" s="47">
        <f t="shared" si="302"/>
        <v>0.89765419536552993</v>
      </c>
      <c r="AL278" s="44">
        <f t="shared" si="303"/>
        <v>1111.8243278448535</v>
      </c>
      <c r="AM278" s="43">
        <f t="shared" si="304"/>
        <v>145648.98694767582</v>
      </c>
      <c r="AN278" s="48">
        <f t="shared" si="305"/>
        <v>-136734.03607774564</v>
      </c>
      <c r="AO278" s="90">
        <f t="shared" si="306"/>
        <v>-7937.2008437097538</v>
      </c>
      <c r="AP278" s="97">
        <f t="shared" si="307"/>
        <v>2</v>
      </c>
      <c r="AQ278" s="165"/>
      <c r="AR278" s="164"/>
    </row>
    <row r="279" spans="1:44" s="3" customFormat="1" ht="12.75" hidden="1" customHeight="1" outlineLevel="2" x14ac:dyDescent="0.2">
      <c r="A279" s="10">
        <v>5150</v>
      </c>
      <c r="B279" s="11" t="s">
        <v>400</v>
      </c>
      <c r="C279" s="12">
        <v>80922</v>
      </c>
      <c r="D279" s="13" t="s">
        <v>23</v>
      </c>
      <c r="E279" s="14" t="s">
        <v>412</v>
      </c>
      <c r="F279" s="15" t="s">
        <v>411</v>
      </c>
      <c r="G279" s="42">
        <v>2584</v>
      </c>
      <c r="H279" s="43">
        <f t="shared" si="288"/>
        <v>451235.03778059222</v>
      </c>
      <c r="I279" s="43">
        <v>386164.14585147763</v>
      </c>
      <c r="J279" s="43">
        <v>65070.891929114616</v>
      </c>
      <c r="K279" s="44">
        <f t="shared" si="289"/>
        <v>149.44432888989073</v>
      </c>
      <c r="L279" s="44">
        <f t="shared" si="290"/>
        <v>25.182233718697606</v>
      </c>
      <c r="M279" s="44">
        <f t="shared" si="291"/>
        <v>174.62656260858833</v>
      </c>
      <c r="N279" s="44">
        <v>150.8520772523122</v>
      </c>
      <c r="O279" s="43">
        <v>5639450.4341925988</v>
      </c>
      <c r="P279" s="43">
        <v>39893</v>
      </c>
      <c r="Q279" s="44">
        <f t="shared" si="292"/>
        <v>141.36441065331258</v>
      </c>
      <c r="R279" s="45">
        <v>9</v>
      </c>
      <c r="S279" s="46">
        <v>12</v>
      </c>
      <c r="T279" s="47">
        <f t="shared" si="293"/>
        <v>0.93710615874960246</v>
      </c>
      <c r="U279" s="44">
        <f t="shared" si="294"/>
        <v>141.36441065331258</v>
      </c>
      <c r="V279" s="43">
        <f t="shared" si="295"/>
        <v>365285.63712815969</v>
      </c>
      <c r="W279" s="48">
        <f t="shared" si="296"/>
        <v>-85949.400652432523</v>
      </c>
      <c r="X279" s="42">
        <v>2316</v>
      </c>
      <c r="Y279" s="43">
        <f t="shared" si="297"/>
        <v>408923.08680451626</v>
      </c>
      <c r="Z279" s="43">
        <v>348582.33875089447</v>
      </c>
      <c r="AA279" s="43">
        <v>60340.748053621777</v>
      </c>
      <c r="AB279" s="44">
        <f t="shared" si="298"/>
        <v>150.51050895979898</v>
      </c>
      <c r="AC279" s="44">
        <f t="shared" si="299"/>
        <v>26.053863581011129</v>
      </c>
      <c r="AD279" s="44">
        <f t="shared" si="300"/>
        <v>176.56437254081013</v>
      </c>
      <c r="AE279" s="44">
        <v>151.12782592174821</v>
      </c>
      <c r="AF279" s="43">
        <v>4991495.7507188413</v>
      </c>
      <c r="AG279" s="43">
        <v>36960</v>
      </c>
      <c r="AH279" s="44">
        <f t="shared" si="301"/>
        <v>135.0512919566786</v>
      </c>
      <c r="AI279" s="45">
        <v>10</v>
      </c>
      <c r="AJ279" s="46">
        <v>12</v>
      </c>
      <c r="AK279" s="47">
        <f t="shared" si="302"/>
        <v>0.89362293894577816</v>
      </c>
      <c r="AL279" s="44">
        <f t="shared" si="303"/>
        <v>135.0512919566786</v>
      </c>
      <c r="AM279" s="43">
        <f t="shared" si="304"/>
        <v>312778.79217166762</v>
      </c>
      <c r="AN279" s="48">
        <f t="shared" si="305"/>
        <v>-104884.68505401671</v>
      </c>
      <c r="AO279" s="90">
        <f t="shared" si="306"/>
        <v>18935.284401584184</v>
      </c>
      <c r="AP279" s="97">
        <f t="shared" si="307"/>
        <v>268</v>
      </c>
      <c r="AQ279" s="165"/>
      <c r="AR279" s="164"/>
    </row>
    <row r="280" spans="1:44" s="3" customFormat="1" ht="12.75" hidden="1" customHeight="1" outlineLevel="2" x14ac:dyDescent="0.2">
      <c r="A280" s="10">
        <v>5150</v>
      </c>
      <c r="B280" s="11" t="s">
        <v>400</v>
      </c>
      <c r="C280" s="12">
        <v>78407</v>
      </c>
      <c r="D280" s="13" t="s">
        <v>23</v>
      </c>
      <c r="E280" s="14" t="s">
        <v>436</v>
      </c>
      <c r="F280" s="15" t="s">
        <v>402</v>
      </c>
      <c r="G280" s="42">
        <v>64606</v>
      </c>
      <c r="H280" s="43">
        <f t="shared" si="288"/>
        <v>2378530.0420613904</v>
      </c>
      <c r="I280" s="43">
        <v>2078410.0180081725</v>
      </c>
      <c r="J280" s="43">
        <v>300120.02405321761</v>
      </c>
      <c r="K280" s="44">
        <f t="shared" si="289"/>
        <v>32.17054171451835</v>
      </c>
      <c r="L280" s="44">
        <f t="shared" si="290"/>
        <v>4.6453893454666382</v>
      </c>
      <c r="M280" s="44">
        <f t="shared" si="291"/>
        <v>36.81593105998499</v>
      </c>
      <c r="N280" s="44">
        <v>36.31003892552858</v>
      </c>
      <c r="O280" s="43">
        <v>36757408.516884856</v>
      </c>
      <c r="P280" s="43">
        <v>1033841</v>
      </c>
      <c r="Q280" s="44">
        <f t="shared" si="292"/>
        <v>35.554218218163967</v>
      </c>
      <c r="R280" s="45">
        <v>7</v>
      </c>
      <c r="S280" s="46">
        <v>12</v>
      </c>
      <c r="T280" s="47">
        <f t="shared" si="293"/>
        <v>0.97918424959789241</v>
      </c>
      <c r="U280" s="44">
        <f t="shared" si="294"/>
        <v>35.554218218163967</v>
      </c>
      <c r="V280" s="43">
        <f t="shared" si="295"/>
        <v>2297015.8222027011</v>
      </c>
      <c r="W280" s="48">
        <f t="shared" si="296"/>
        <v>-81514.219858689234</v>
      </c>
      <c r="X280" s="42">
        <v>58784</v>
      </c>
      <c r="Y280" s="43">
        <f t="shared" si="297"/>
        <v>2140656.1906344742</v>
      </c>
      <c r="Z280" s="43">
        <v>1866154.0417889385</v>
      </c>
      <c r="AA280" s="43">
        <v>274502.14884553594</v>
      </c>
      <c r="AB280" s="44">
        <f t="shared" si="298"/>
        <v>31.745951990149333</v>
      </c>
      <c r="AC280" s="44">
        <f t="shared" si="299"/>
        <v>4.6696745516728351</v>
      </c>
      <c r="AD280" s="44">
        <f t="shared" si="300"/>
        <v>36.415626541822164</v>
      </c>
      <c r="AE280" s="44">
        <v>36.269486698325238</v>
      </c>
      <c r="AF280" s="43">
        <v>32076425.206596877</v>
      </c>
      <c r="AG280" s="43">
        <v>941517</v>
      </c>
      <c r="AH280" s="44">
        <f t="shared" si="301"/>
        <v>34.068875237087461</v>
      </c>
      <c r="AI280" s="45">
        <v>7</v>
      </c>
      <c r="AJ280" s="46">
        <v>12</v>
      </c>
      <c r="AK280" s="47">
        <f t="shared" si="302"/>
        <v>0.93932609304505565</v>
      </c>
      <c r="AL280" s="44">
        <f t="shared" si="303"/>
        <v>34.068875237087461</v>
      </c>
      <c r="AM280" s="43">
        <f t="shared" si="304"/>
        <v>2002704.7619369493</v>
      </c>
      <c r="AN280" s="48">
        <f t="shared" si="305"/>
        <v>-150492.46767002708</v>
      </c>
      <c r="AO280" s="90">
        <f t="shared" si="306"/>
        <v>68978.247811337846</v>
      </c>
      <c r="AP280" s="97">
        <f t="shared" si="307"/>
        <v>5822</v>
      </c>
      <c r="AQ280" s="165"/>
      <c r="AR280" s="164"/>
    </row>
    <row r="281" spans="1:44" s="3" customFormat="1" ht="12.75" hidden="1" customHeight="1" outlineLevel="2" x14ac:dyDescent="0.2">
      <c r="A281" s="10">
        <v>5150</v>
      </c>
      <c r="B281" s="11" t="s">
        <v>400</v>
      </c>
      <c r="C281" s="12">
        <v>79076</v>
      </c>
      <c r="D281" s="13" t="s">
        <v>23</v>
      </c>
      <c r="E281" s="14" t="s">
        <v>421</v>
      </c>
      <c r="F281" s="15" t="s">
        <v>402</v>
      </c>
      <c r="G281" s="42">
        <v>2838</v>
      </c>
      <c r="H281" s="43">
        <f t="shared" si="288"/>
        <v>181654.84232046164</v>
      </c>
      <c r="I281" s="43">
        <v>161797.1742290493</v>
      </c>
      <c r="J281" s="43">
        <v>19857.668091412335</v>
      </c>
      <c r="K281" s="44">
        <f t="shared" si="289"/>
        <v>57.01098457683203</v>
      </c>
      <c r="L281" s="44">
        <f t="shared" si="290"/>
        <v>6.9970641618789058</v>
      </c>
      <c r="M281" s="44">
        <f t="shared" si="291"/>
        <v>64.00804873871094</v>
      </c>
      <c r="N281" s="44">
        <v>47.175440329674373</v>
      </c>
      <c r="O281" s="43">
        <v>2225209.9008549755</v>
      </c>
      <c r="P281" s="43">
        <v>48770</v>
      </c>
      <c r="Q281" s="44">
        <f t="shared" si="292"/>
        <v>45.62661268925519</v>
      </c>
      <c r="R281" s="45">
        <v>12</v>
      </c>
      <c r="S281" s="46">
        <v>12</v>
      </c>
      <c r="T281" s="47">
        <f t="shared" si="293"/>
        <v>0.96716877193735618</v>
      </c>
      <c r="U281" s="44">
        <f t="shared" si="294"/>
        <v>45.62661268925519</v>
      </c>
      <c r="V281" s="43">
        <f t="shared" si="295"/>
        <v>129488.32681210623</v>
      </c>
      <c r="W281" s="48">
        <f t="shared" si="296"/>
        <v>-52166.51550835542</v>
      </c>
      <c r="X281" s="42">
        <v>2583</v>
      </c>
      <c r="Y281" s="43">
        <f t="shared" si="297"/>
        <v>163410.00477552848</v>
      </c>
      <c r="Z281" s="43">
        <v>145402.36024815819</v>
      </c>
      <c r="AA281" s="43">
        <v>18007.644527370292</v>
      </c>
      <c r="AB281" s="44">
        <f t="shared" si="298"/>
        <v>56.292048102267977</v>
      </c>
      <c r="AC281" s="44">
        <f t="shared" si="299"/>
        <v>6.9716006687457579</v>
      </c>
      <c r="AD281" s="44">
        <f t="shared" si="300"/>
        <v>63.263648771013735</v>
      </c>
      <c r="AE281" s="44">
        <v>46.204290802197562</v>
      </c>
      <c r="AF281" s="43">
        <v>1966760.4137556574</v>
      </c>
      <c r="AG281" s="43">
        <v>44479</v>
      </c>
      <c r="AH281" s="44">
        <f t="shared" si="301"/>
        <v>44.217730024408311</v>
      </c>
      <c r="AI281" s="45">
        <v>12</v>
      </c>
      <c r="AJ281" s="46">
        <v>12</v>
      </c>
      <c r="AK281" s="47">
        <f t="shared" si="302"/>
        <v>0.95700484211966808</v>
      </c>
      <c r="AL281" s="44">
        <f t="shared" si="303"/>
        <v>44.217730024408311</v>
      </c>
      <c r="AM281" s="43">
        <f t="shared" si="304"/>
        <v>114214.39665304667</v>
      </c>
      <c r="AN281" s="48">
        <f t="shared" si="305"/>
        <v>-53667.936133616517</v>
      </c>
      <c r="AO281" s="90">
        <f t="shared" si="306"/>
        <v>1501.4206252610966</v>
      </c>
      <c r="AP281" s="97">
        <f t="shared" si="307"/>
        <v>255</v>
      </c>
      <c r="AQ281" s="165"/>
      <c r="AR281" s="164"/>
    </row>
    <row r="282" spans="1:44" s="3" customFormat="1" ht="12.75" hidden="1" customHeight="1" outlineLevel="2" x14ac:dyDescent="0.2">
      <c r="A282" s="10">
        <v>5150</v>
      </c>
      <c r="B282" s="11" t="s">
        <v>400</v>
      </c>
      <c r="C282" s="12">
        <v>80673</v>
      </c>
      <c r="D282" s="13" t="s">
        <v>51</v>
      </c>
      <c r="E282" s="14" t="s">
        <v>434</v>
      </c>
      <c r="F282" s="15" t="s">
        <v>435</v>
      </c>
      <c r="G282" s="42">
        <v>868</v>
      </c>
      <c r="H282" s="43">
        <f t="shared" si="288"/>
        <v>326678.15336871869</v>
      </c>
      <c r="I282" s="43">
        <v>263906.25261591433</v>
      </c>
      <c r="J282" s="43">
        <v>62771.900752804344</v>
      </c>
      <c r="K282" s="44">
        <f t="shared" si="289"/>
        <v>304.03946153907179</v>
      </c>
      <c r="L282" s="44">
        <f t="shared" si="290"/>
        <v>72.317858010143254</v>
      </c>
      <c r="M282" s="44">
        <f t="shared" si="291"/>
        <v>376.35731954921511</v>
      </c>
      <c r="N282" s="44">
        <v>326.17219090279616</v>
      </c>
      <c r="O282" s="43">
        <v>2848737.8741414198</v>
      </c>
      <c r="P282" s="43">
        <v>8877</v>
      </c>
      <c r="Q282" s="44">
        <f t="shared" si="292"/>
        <v>320.91223094980506</v>
      </c>
      <c r="R282" s="45">
        <v>9</v>
      </c>
      <c r="S282" s="46">
        <v>12</v>
      </c>
      <c r="T282" s="47">
        <f t="shared" si="293"/>
        <v>0.98387367133159853</v>
      </c>
      <c r="U282" s="44">
        <f t="shared" si="294"/>
        <v>320.91223094980506</v>
      </c>
      <c r="V282" s="43">
        <f t="shared" si="295"/>
        <v>278551.81646443077</v>
      </c>
      <c r="W282" s="48">
        <f t="shared" si="296"/>
        <v>-48126.33690428792</v>
      </c>
      <c r="X282" s="42">
        <v>787</v>
      </c>
      <c r="Y282" s="43">
        <f t="shared" si="297"/>
        <v>295470.34731490241</v>
      </c>
      <c r="Z282" s="43">
        <v>237952.80985917611</v>
      </c>
      <c r="AA282" s="43">
        <v>57517.53745572632</v>
      </c>
      <c r="AB282" s="44">
        <f t="shared" si="298"/>
        <v>302.35426919844485</v>
      </c>
      <c r="AC282" s="44">
        <f t="shared" si="299"/>
        <v>73.084545687072833</v>
      </c>
      <c r="AD282" s="44">
        <f t="shared" si="300"/>
        <v>375.43881488551767</v>
      </c>
      <c r="AE282" s="44">
        <v>326.13947426186252</v>
      </c>
      <c r="AF282" s="43">
        <v>2485896.7390346047</v>
      </c>
      <c r="AG282" s="43">
        <v>8115</v>
      </c>
      <c r="AH282" s="44">
        <f t="shared" si="301"/>
        <v>306.33354763211395</v>
      </c>
      <c r="AI282" s="45">
        <v>9</v>
      </c>
      <c r="AJ282" s="46">
        <v>12</v>
      </c>
      <c r="AK282" s="47">
        <f t="shared" si="302"/>
        <v>0.93927160557741596</v>
      </c>
      <c r="AL282" s="44">
        <f t="shared" si="303"/>
        <v>306.33354763211395</v>
      </c>
      <c r="AM282" s="43">
        <f t="shared" si="304"/>
        <v>241084.50198647368</v>
      </c>
      <c r="AN282" s="48">
        <f t="shared" si="305"/>
        <v>-59330.01308555861</v>
      </c>
      <c r="AO282" s="90">
        <f t="shared" si="306"/>
        <v>11203.67618127069</v>
      </c>
      <c r="AP282" s="97">
        <f t="shared" si="307"/>
        <v>81</v>
      </c>
      <c r="AQ282" s="165"/>
      <c r="AR282" s="164"/>
    </row>
    <row r="283" spans="1:44" s="3" customFormat="1" ht="12.75" hidden="1" customHeight="1" outlineLevel="2" x14ac:dyDescent="0.2">
      <c r="A283" s="10">
        <v>5150</v>
      </c>
      <c r="B283" s="11" t="s">
        <v>400</v>
      </c>
      <c r="C283" s="12">
        <v>80674</v>
      </c>
      <c r="D283" s="13" t="s">
        <v>51</v>
      </c>
      <c r="E283" s="14" t="s">
        <v>437</v>
      </c>
      <c r="F283" s="15" t="s">
        <v>438</v>
      </c>
      <c r="G283" s="42">
        <v>507</v>
      </c>
      <c r="H283" s="43">
        <f t="shared" si="288"/>
        <v>361137.45750149857</v>
      </c>
      <c r="I283" s="43">
        <v>284625.6256921927</v>
      </c>
      <c r="J283" s="43">
        <v>76511.831809305892</v>
      </c>
      <c r="K283" s="44">
        <f t="shared" si="289"/>
        <v>561.39176665126763</v>
      </c>
      <c r="L283" s="44">
        <f t="shared" si="290"/>
        <v>150.91091086648106</v>
      </c>
      <c r="M283" s="44">
        <f t="shared" si="291"/>
        <v>712.30267751774863</v>
      </c>
      <c r="N283" s="44">
        <v>636.42327086588125</v>
      </c>
      <c r="O283" s="43">
        <v>4401130.7362619489</v>
      </c>
      <c r="P283" s="43">
        <v>6979</v>
      </c>
      <c r="Q283" s="44">
        <f t="shared" si="292"/>
        <v>630.62483683363644</v>
      </c>
      <c r="R283" s="45">
        <v>10</v>
      </c>
      <c r="S283" s="46">
        <v>12</v>
      </c>
      <c r="T283" s="47">
        <f t="shared" si="293"/>
        <v>0.99088902889368613</v>
      </c>
      <c r="U283" s="44">
        <f t="shared" si="294"/>
        <v>630.62483683363644</v>
      </c>
      <c r="V283" s="43">
        <f t="shared" si="295"/>
        <v>319726.79227465368</v>
      </c>
      <c r="W283" s="48">
        <f t="shared" si="296"/>
        <v>-41410.665226844896</v>
      </c>
      <c r="X283" s="42">
        <v>458</v>
      </c>
      <c r="Y283" s="43">
        <f t="shared" si="297"/>
        <v>328507.07846881746</v>
      </c>
      <c r="Z283" s="43">
        <v>257973.85232837839</v>
      </c>
      <c r="AA283" s="43">
        <v>70533.226140439088</v>
      </c>
      <c r="AB283" s="44">
        <f t="shared" si="298"/>
        <v>563.26168630650307</v>
      </c>
      <c r="AC283" s="44">
        <f t="shared" si="299"/>
        <v>154.00267716253077</v>
      </c>
      <c r="AD283" s="44">
        <f t="shared" si="300"/>
        <v>717.26436346903381</v>
      </c>
      <c r="AE283" s="44">
        <v>594.90713682878732</v>
      </c>
      <c r="AF283" s="43">
        <v>3848743.5300969835</v>
      </c>
      <c r="AG283" s="43">
        <v>6431</v>
      </c>
      <c r="AH283" s="44">
        <f t="shared" si="301"/>
        <v>598.46735034939877</v>
      </c>
      <c r="AI283" s="45">
        <v>11</v>
      </c>
      <c r="AJ283" s="46">
        <v>12</v>
      </c>
      <c r="AK283" s="47">
        <f t="shared" si="302"/>
        <v>1</v>
      </c>
      <c r="AL283" s="44">
        <f t="shared" si="303"/>
        <v>594.90713682878732</v>
      </c>
      <c r="AM283" s="43">
        <f t="shared" si="304"/>
        <v>272467.46866758459</v>
      </c>
      <c r="AN283" s="48">
        <f t="shared" si="305"/>
        <v>-61134.119783163136</v>
      </c>
      <c r="AO283" s="90">
        <f t="shared" si="306"/>
        <v>19723.45455631824</v>
      </c>
      <c r="AP283" s="97">
        <f t="shared" si="307"/>
        <v>49</v>
      </c>
      <c r="AQ283" s="165"/>
      <c r="AR283" s="164"/>
    </row>
    <row r="284" spans="1:44" s="3" customFormat="1" ht="12.75" hidden="1" customHeight="1" outlineLevel="2" x14ac:dyDescent="0.2">
      <c r="A284" s="10">
        <v>5150</v>
      </c>
      <c r="B284" s="11" t="s">
        <v>400</v>
      </c>
      <c r="C284" s="12">
        <v>80002</v>
      </c>
      <c r="D284" s="13" t="s">
        <v>23</v>
      </c>
      <c r="E284" s="14" t="s">
        <v>410</v>
      </c>
      <c r="F284" s="15" t="s">
        <v>411</v>
      </c>
      <c r="G284" s="42">
        <v>1984</v>
      </c>
      <c r="H284" s="43">
        <f t="shared" si="288"/>
        <v>228304.6938991746</v>
      </c>
      <c r="I284" s="43">
        <v>208173.48323038506</v>
      </c>
      <c r="J284" s="43">
        <v>20131.210668789532</v>
      </c>
      <c r="K284" s="44">
        <f t="shared" si="289"/>
        <v>104.92615082176665</v>
      </c>
      <c r="L284" s="44">
        <f t="shared" si="290"/>
        <v>10.146779570962465</v>
      </c>
      <c r="M284" s="44">
        <f t="shared" si="291"/>
        <v>115.07293039272913</v>
      </c>
      <c r="N284" s="44">
        <v>99.663167519081526</v>
      </c>
      <c r="O284" s="43">
        <v>1286322.3798203098</v>
      </c>
      <c r="P284" s="43">
        <v>13193</v>
      </c>
      <c r="Q284" s="44">
        <f t="shared" si="292"/>
        <v>97.50036987950503</v>
      </c>
      <c r="R284" s="45">
        <v>5</v>
      </c>
      <c r="S284" s="46">
        <v>7</v>
      </c>
      <c r="T284" s="47">
        <f t="shared" si="293"/>
        <v>0.97829892734281798</v>
      </c>
      <c r="U284" s="44">
        <f t="shared" si="294"/>
        <v>97.50036987950503</v>
      </c>
      <c r="V284" s="43">
        <f t="shared" si="295"/>
        <v>193440.73384093799</v>
      </c>
      <c r="W284" s="48">
        <f t="shared" si="296"/>
        <v>-34863.960058236611</v>
      </c>
      <c r="X284" s="42">
        <v>1831</v>
      </c>
      <c r="Y284" s="43">
        <f t="shared" si="297"/>
        <v>208011.71494539169</v>
      </c>
      <c r="Z284" s="43">
        <v>189457.40551784844</v>
      </c>
      <c r="AA284" s="43">
        <v>18554.309427543249</v>
      </c>
      <c r="AB284" s="44">
        <f t="shared" si="298"/>
        <v>103.47209476671132</v>
      </c>
      <c r="AC284" s="44">
        <f t="shared" si="299"/>
        <v>10.133429507123566</v>
      </c>
      <c r="AD284" s="44">
        <f t="shared" si="300"/>
        <v>113.6055242738349</v>
      </c>
      <c r="AE284" s="44">
        <v>113.60552427383487</v>
      </c>
      <c r="AF284" s="43">
        <v>1165618.4240544029</v>
      </c>
      <c r="AG284" s="43">
        <v>12691</v>
      </c>
      <c r="AH284" s="44">
        <f t="shared" si="301"/>
        <v>91.846066035332356</v>
      </c>
      <c r="AI284" s="45">
        <v>4</v>
      </c>
      <c r="AJ284" s="46">
        <v>7</v>
      </c>
      <c r="AK284" s="47">
        <f t="shared" si="302"/>
        <v>0.80846478745123784</v>
      </c>
      <c r="AL284" s="44">
        <f t="shared" si="303"/>
        <v>91.846066035332356</v>
      </c>
      <c r="AM284" s="43">
        <f t="shared" si="304"/>
        <v>168170.14691069355</v>
      </c>
      <c r="AN284" s="48">
        <f t="shared" si="305"/>
        <v>-43463.528765125244</v>
      </c>
      <c r="AO284" s="90">
        <f t="shared" si="306"/>
        <v>8599.5687068886327</v>
      </c>
      <c r="AP284" s="97">
        <f t="shared" si="307"/>
        <v>153</v>
      </c>
      <c r="AQ284" s="165"/>
      <c r="AR284" s="164"/>
    </row>
    <row r="285" spans="1:44" s="3" customFormat="1" ht="12.75" hidden="1" customHeight="1" outlineLevel="2" x14ac:dyDescent="0.2">
      <c r="A285" s="10">
        <v>5150</v>
      </c>
      <c r="B285" s="11" t="s">
        <v>400</v>
      </c>
      <c r="C285" s="12">
        <v>79723</v>
      </c>
      <c r="D285" s="13" t="s">
        <v>23</v>
      </c>
      <c r="E285" s="14" t="s">
        <v>413</v>
      </c>
      <c r="F285" s="15" t="s">
        <v>402</v>
      </c>
      <c r="G285" s="42">
        <v>2822</v>
      </c>
      <c r="H285" s="43">
        <f t="shared" si="288"/>
        <v>140700.24822679727</v>
      </c>
      <c r="I285" s="43">
        <v>109821.88559124112</v>
      </c>
      <c r="J285" s="43">
        <v>30878.362635556128</v>
      </c>
      <c r="K285" s="44">
        <f t="shared" si="289"/>
        <v>38.916330826095368</v>
      </c>
      <c r="L285" s="44">
        <f t="shared" si="290"/>
        <v>10.942013690842002</v>
      </c>
      <c r="M285" s="44">
        <f t="shared" si="291"/>
        <v>49.858344516937372</v>
      </c>
      <c r="N285" s="44">
        <v>44.07632152327426</v>
      </c>
      <c r="O285" s="43">
        <v>2507933.5312515497</v>
      </c>
      <c r="P285" s="43">
        <v>65086</v>
      </c>
      <c r="Q285" s="44">
        <f t="shared" si="292"/>
        <v>38.532611179847429</v>
      </c>
      <c r="R285" s="45">
        <v>10</v>
      </c>
      <c r="S285" s="46">
        <v>12</v>
      </c>
      <c r="T285" s="47">
        <f t="shared" si="293"/>
        <v>0.87422475034584035</v>
      </c>
      <c r="U285" s="44">
        <f t="shared" si="294"/>
        <v>38.532611179847429</v>
      </c>
      <c r="V285" s="43">
        <f t="shared" si="295"/>
        <v>108739.02874952945</v>
      </c>
      <c r="W285" s="48">
        <f t="shared" si="296"/>
        <v>-31961.219477267819</v>
      </c>
      <c r="X285" s="42">
        <v>2584</v>
      </c>
      <c r="Y285" s="43">
        <f t="shared" si="297"/>
        <v>125141.68831293954</v>
      </c>
      <c r="Z285" s="43">
        <v>97479.731321857544</v>
      </c>
      <c r="AA285" s="43">
        <v>27661.956991081992</v>
      </c>
      <c r="AB285" s="44">
        <f t="shared" si="298"/>
        <v>37.724354226725055</v>
      </c>
      <c r="AC285" s="44">
        <f t="shared" si="299"/>
        <v>10.705091714815012</v>
      </c>
      <c r="AD285" s="44">
        <f t="shared" si="300"/>
        <v>48.429445941540074</v>
      </c>
      <c r="AE285" s="44">
        <v>40.567536485360364</v>
      </c>
      <c r="AF285" s="43">
        <v>2144705.8132682489</v>
      </c>
      <c r="AG285" s="43">
        <v>59571</v>
      </c>
      <c r="AH285" s="44">
        <f t="shared" si="301"/>
        <v>36.002514869118343</v>
      </c>
      <c r="AI285" s="45">
        <v>10</v>
      </c>
      <c r="AJ285" s="46">
        <v>12</v>
      </c>
      <c r="AK285" s="47">
        <f t="shared" si="302"/>
        <v>0.8874710664797355</v>
      </c>
      <c r="AL285" s="44">
        <f t="shared" si="303"/>
        <v>36.002514869118343</v>
      </c>
      <c r="AM285" s="43">
        <f t="shared" si="304"/>
        <v>93030.498421801793</v>
      </c>
      <c r="AN285" s="48">
        <f t="shared" si="305"/>
        <v>-35030.388972150271</v>
      </c>
      <c r="AO285" s="90">
        <f t="shared" si="306"/>
        <v>3069.1694948824515</v>
      </c>
      <c r="AP285" s="97">
        <f t="shared" si="307"/>
        <v>238</v>
      </c>
      <c r="AQ285" s="165"/>
      <c r="AR285" s="164"/>
    </row>
    <row r="286" spans="1:44" s="3" customFormat="1" ht="12.75" hidden="1" customHeight="1" outlineLevel="2" x14ac:dyDescent="0.2">
      <c r="A286" s="10">
        <v>5150</v>
      </c>
      <c r="B286" s="11" t="s">
        <v>400</v>
      </c>
      <c r="C286" s="12">
        <v>80921</v>
      </c>
      <c r="D286" s="13" t="s">
        <v>23</v>
      </c>
      <c r="E286" s="14" t="s">
        <v>408</v>
      </c>
      <c r="F286" s="15" t="s">
        <v>409</v>
      </c>
      <c r="G286" s="42">
        <v>1207</v>
      </c>
      <c r="H286" s="43">
        <f t="shared" si="288"/>
        <v>328309.19116926001</v>
      </c>
      <c r="I286" s="43">
        <v>290002.38685140846</v>
      </c>
      <c r="J286" s="43">
        <v>38306.804317851536</v>
      </c>
      <c r="K286" s="44">
        <f t="shared" si="289"/>
        <v>240.26709763994074</v>
      </c>
      <c r="L286" s="44">
        <f t="shared" si="290"/>
        <v>31.737203245941622</v>
      </c>
      <c r="M286" s="44">
        <f t="shared" si="291"/>
        <v>272.00430088588234</v>
      </c>
      <c r="N286" s="44">
        <v>246.46265411513775</v>
      </c>
      <c r="O286" s="43">
        <v>5596439.0918545574</v>
      </c>
      <c r="P286" s="43">
        <v>22038</v>
      </c>
      <c r="Q286" s="44">
        <f t="shared" si="292"/>
        <v>253.94496287569459</v>
      </c>
      <c r="R286" s="45">
        <v>8</v>
      </c>
      <c r="S286" s="46">
        <v>12</v>
      </c>
      <c r="T286" s="47">
        <f t="shared" si="293"/>
        <v>1</v>
      </c>
      <c r="U286" s="44">
        <f t="shared" si="294"/>
        <v>246.46265411513775</v>
      </c>
      <c r="V286" s="43">
        <f t="shared" si="295"/>
        <v>297480.42351697129</v>
      </c>
      <c r="W286" s="48">
        <f t="shared" si="296"/>
        <v>-30828.76765228872</v>
      </c>
      <c r="X286" s="42">
        <v>1120</v>
      </c>
      <c r="Y286" s="43">
        <f t="shared" si="297"/>
        <v>295845.28833728249</v>
      </c>
      <c r="Z286" s="43">
        <v>260482.57829622203</v>
      </c>
      <c r="AA286" s="43">
        <v>35362.710041060462</v>
      </c>
      <c r="AB286" s="44">
        <f t="shared" si="298"/>
        <v>232.57373062162682</v>
      </c>
      <c r="AC286" s="44">
        <f t="shared" si="299"/>
        <v>31.573848250946842</v>
      </c>
      <c r="AD286" s="44">
        <f t="shared" si="300"/>
        <v>264.14757887257366</v>
      </c>
      <c r="AE286" s="44">
        <v>244.13815803660196</v>
      </c>
      <c r="AF286" s="43">
        <v>4836725.0392805953</v>
      </c>
      <c r="AG286" s="43">
        <v>20245</v>
      </c>
      <c r="AH286" s="44">
        <f t="shared" si="301"/>
        <v>238.90960925070857</v>
      </c>
      <c r="AI286" s="45">
        <v>8</v>
      </c>
      <c r="AJ286" s="46">
        <v>12</v>
      </c>
      <c r="AK286" s="47">
        <f t="shared" si="302"/>
        <v>0.97858364776755002</v>
      </c>
      <c r="AL286" s="44">
        <f t="shared" si="303"/>
        <v>238.90960925070857</v>
      </c>
      <c r="AM286" s="43">
        <f t="shared" si="304"/>
        <v>267578.7623607936</v>
      </c>
      <c r="AN286" s="48">
        <f t="shared" si="305"/>
        <v>-30836.210156169698</v>
      </c>
      <c r="AO286" s="90">
        <f t="shared" si="306"/>
        <v>7.4425038809786201</v>
      </c>
      <c r="AP286" s="97">
        <f t="shared" si="307"/>
        <v>87</v>
      </c>
      <c r="AQ286" s="165"/>
      <c r="AR286" s="164"/>
    </row>
    <row r="287" spans="1:44" s="3" customFormat="1" ht="12.75" hidden="1" customHeight="1" outlineLevel="2" x14ac:dyDescent="0.2">
      <c r="A287" s="10">
        <v>5150</v>
      </c>
      <c r="B287" s="11" t="s">
        <v>400</v>
      </c>
      <c r="C287" s="12">
        <v>80006</v>
      </c>
      <c r="D287" s="13" t="s">
        <v>23</v>
      </c>
      <c r="E287" s="14" t="s">
        <v>431</v>
      </c>
      <c r="F287" s="15" t="s">
        <v>432</v>
      </c>
      <c r="G287" s="42">
        <v>2758</v>
      </c>
      <c r="H287" s="43">
        <f t="shared" si="288"/>
        <v>133267.41322820794</v>
      </c>
      <c r="I287" s="43">
        <v>118935.54644660586</v>
      </c>
      <c r="J287" s="43">
        <v>14331.866781602062</v>
      </c>
      <c r="K287" s="44">
        <f t="shared" si="289"/>
        <v>43.123838450545996</v>
      </c>
      <c r="L287" s="44">
        <f t="shared" si="290"/>
        <v>5.1964709142864622</v>
      </c>
      <c r="M287" s="44">
        <f t="shared" si="291"/>
        <v>48.320309364832461</v>
      </c>
      <c r="N287" s="44">
        <v>42.896331355775835</v>
      </c>
      <c r="O287" s="43">
        <v>1648032.4639270566</v>
      </c>
      <c r="P287" s="43">
        <v>42859</v>
      </c>
      <c r="Q287" s="44">
        <f t="shared" si="292"/>
        <v>38.452424553234017</v>
      </c>
      <c r="R287" s="45">
        <v>7</v>
      </c>
      <c r="S287" s="46">
        <v>11</v>
      </c>
      <c r="T287" s="47">
        <f t="shared" si="293"/>
        <v>0.89640356967394919</v>
      </c>
      <c r="U287" s="44">
        <f t="shared" si="294"/>
        <v>38.452424553234017</v>
      </c>
      <c r="V287" s="43">
        <f t="shared" si="295"/>
        <v>106051.78691781942</v>
      </c>
      <c r="W287" s="48">
        <f t="shared" si="296"/>
        <v>-27215.626310388514</v>
      </c>
      <c r="X287" s="42">
        <v>2613</v>
      </c>
      <c r="Y287" s="43">
        <f t="shared" si="297"/>
        <v>123300.22359495756</v>
      </c>
      <c r="Z287" s="43">
        <v>109886.12516740322</v>
      </c>
      <c r="AA287" s="43">
        <v>13414.098427554338</v>
      </c>
      <c r="AB287" s="44">
        <f t="shared" si="298"/>
        <v>42.053626164333423</v>
      </c>
      <c r="AC287" s="44">
        <f t="shared" si="299"/>
        <v>5.133600622868097</v>
      </c>
      <c r="AD287" s="44">
        <f t="shared" si="300"/>
        <v>47.187226787201517</v>
      </c>
      <c r="AE287" s="44">
        <v>40.007564194992206</v>
      </c>
      <c r="AF287" s="43">
        <v>1349057.3082311284</v>
      </c>
      <c r="AG287" s="43">
        <v>35834</v>
      </c>
      <c r="AH287" s="44">
        <f t="shared" si="301"/>
        <v>37.647410510440601</v>
      </c>
      <c r="AI287" s="45">
        <v>7</v>
      </c>
      <c r="AJ287" s="46">
        <v>11</v>
      </c>
      <c r="AK287" s="47">
        <f t="shared" si="302"/>
        <v>0.94100731369076884</v>
      </c>
      <c r="AL287" s="44">
        <f t="shared" si="303"/>
        <v>37.647410510440601</v>
      </c>
      <c r="AM287" s="43">
        <f t="shared" si="304"/>
        <v>98372.683663781296</v>
      </c>
      <c r="AN287" s="48">
        <f t="shared" si="305"/>
        <v>-27193.679924919557</v>
      </c>
      <c r="AO287" s="90">
        <f t="shared" si="306"/>
        <v>-21.946385468956578</v>
      </c>
      <c r="AP287" s="97">
        <f t="shared" si="307"/>
        <v>145</v>
      </c>
      <c r="AQ287" s="165"/>
      <c r="AR287" s="164"/>
    </row>
    <row r="288" spans="1:44" s="3" customFormat="1" ht="12.75" hidden="1" customHeight="1" outlineLevel="2" x14ac:dyDescent="0.2">
      <c r="A288" s="10">
        <v>5150</v>
      </c>
      <c r="B288" s="11" t="s">
        <v>400</v>
      </c>
      <c r="C288" s="12">
        <v>79075</v>
      </c>
      <c r="D288" s="13" t="s">
        <v>23</v>
      </c>
      <c r="E288" s="14" t="s">
        <v>425</v>
      </c>
      <c r="F288" s="15" t="s">
        <v>426</v>
      </c>
      <c r="G288" s="42">
        <v>5565</v>
      </c>
      <c r="H288" s="43">
        <f t="shared" si="288"/>
        <v>229363.59933603075</v>
      </c>
      <c r="I288" s="43">
        <v>196633.38580592605</v>
      </c>
      <c r="J288" s="43">
        <v>32730.213530104687</v>
      </c>
      <c r="K288" s="44">
        <f t="shared" si="289"/>
        <v>35.333941744101715</v>
      </c>
      <c r="L288" s="44">
        <f t="shared" si="290"/>
        <v>5.8814399874401957</v>
      </c>
      <c r="M288" s="44">
        <f t="shared" si="291"/>
        <v>41.21538173154191</v>
      </c>
      <c r="N288" s="44">
        <v>40.30632306200031</v>
      </c>
      <c r="O288" s="43">
        <v>1727565.5641968022</v>
      </c>
      <c r="P288" s="43">
        <v>47209</v>
      </c>
      <c r="Q288" s="44">
        <f t="shared" si="292"/>
        <v>36.593987676010975</v>
      </c>
      <c r="R288" s="45">
        <v>7</v>
      </c>
      <c r="S288" s="46">
        <v>12</v>
      </c>
      <c r="T288" s="47">
        <f t="shared" si="293"/>
        <v>0.90789694757621731</v>
      </c>
      <c r="U288" s="44">
        <f t="shared" si="294"/>
        <v>36.593987676010975</v>
      </c>
      <c r="V288" s="43">
        <f t="shared" si="295"/>
        <v>203645.54141700108</v>
      </c>
      <c r="W288" s="48">
        <f t="shared" si="296"/>
        <v>-25718.05791902967</v>
      </c>
      <c r="X288" s="42">
        <v>5237</v>
      </c>
      <c r="Y288" s="43">
        <f t="shared" si="297"/>
        <v>210336.98987056248</v>
      </c>
      <c r="Z288" s="43">
        <v>180149.07339073371</v>
      </c>
      <c r="AA288" s="43">
        <v>30187.916479828757</v>
      </c>
      <c r="AB288" s="44">
        <f t="shared" si="298"/>
        <v>34.399288407625306</v>
      </c>
      <c r="AC288" s="44">
        <f t="shared" si="299"/>
        <v>5.7643529654055294</v>
      </c>
      <c r="AD288" s="44">
        <f t="shared" si="300"/>
        <v>40.163641373030835</v>
      </c>
      <c r="AE288" s="44">
        <v>34.455631616062554</v>
      </c>
      <c r="AF288" s="43">
        <v>1503730.044776082</v>
      </c>
      <c r="AG288" s="43">
        <v>60701</v>
      </c>
      <c r="AH288" s="44">
        <f t="shared" si="301"/>
        <v>24.772739242781537</v>
      </c>
      <c r="AI288" s="45">
        <v>8</v>
      </c>
      <c r="AJ288" s="46">
        <v>12</v>
      </c>
      <c r="AK288" s="47">
        <f t="shared" si="302"/>
        <v>0.71897504358135056</v>
      </c>
      <c r="AL288" s="44">
        <f t="shared" si="303"/>
        <v>24.772739242781537</v>
      </c>
      <c r="AM288" s="43">
        <f t="shared" si="304"/>
        <v>129734.8354144469</v>
      </c>
      <c r="AN288" s="48">
        <f t="shared" si="305"/>
        <v>-87929.623043035172</v>
      </c>
      <c r="AO288" s="90">
        <f t="shared" si="306"/>
        <v>62211.565124005501</v>
      </c>
      <c r="AP288" s="97">
        <f t="shared" si="307"/>
        <v>328</v>
      </c>
      <c r="AQ288" s="165"/>
      <c r="AR288" s="164"/>
    </row>
    <row r="289" spans="1:44" s="3" customFormat="1" ht="12.75" hidden="1" customHeight="1" outlineLevel="2" x14ac:dyDescent="0.2">
      <c r="A289" s="10">
        <v>5150</v>
      </c>
      <c r="B289" s="11" t="s">
        <v>400</v>
      </c>
      <c r="C289" s="12">
        <v>80633</v>
      </c>
      <c r="D289" s="13" t="s">
        <v>23</v>
      </c>
      <c r="E289" s="14" t="s">
        <v>416</v>
      </c>
      <c r="F289" s="15" t="s">
        <v>411</v>
      </c>
      <c r="G289" s="42">
        <v>551</v>
      </c>
      <c r="H289" s="43">
        <f t="shared" si="288"/>
        <v>114055.45273072761</v>
      </c>
      <c r="I289" s="43">
        <v>97220.9275768183</v>
      </c>
      <c r="J289" s="43">
        <v>16834.525153909315</v>
      </c>
      <c r="K289" s="44">
        <f t="shared" si="289"/>
        <v>176.4445146584724</v>
      </c>
      <c r="L289" s="44">
        <f t="shared" si="290"/>
        <v>30.552677230325436</v>
      </c>
      <c r="M289" s="44">
        <f t="shared" si="291"/>
        <v>206.99719188879786</v>
      </c>
      <c r="N289" s="44">
        <v>166.22510693591951</v>
      </c>
      <c r="O289" s="43">
        <v>4874280.8742658207</v>
      </c>
      <c r="P289" s="43">
        <v>28661</v>
      </c>
      <c r="Q289" s="44">
        <f t="shared" si="292"/>
        <v>170.06667158388822</v>
      </c>
      <c r="R289" s="45">
        <v>11</v>
      </c>
      <c r="S289" s="46">
        <v>12</v>
      </c>
      <c r="T289" s="47">
        <f t="shared" si="293"/>
        <v>1</v>
      </c>
      <c r="U289" s="44">
        <f t="shared" si="294"/>
        <v>166.22510693591951</v>
      </c>
      <c r="V289" s="43">
        <f t="shared" si="295"/>
        <v>91590.033921691647</v>
      </c>
      <c r="W289" s="48">
        <f t="shared" si="296"/>
        <v>-22465.418809035968</v>
      </c>
      <c r="X289" s="42">
        <v>506</v>
      </c>
      <c r="Y289" s="43">
        <f t="shared" si="297"/>
        <v>100658.30329518032</v>
      </c>
      <c r="Z289" s="43">
        <v>85655.395611975197</v>
      </c>
      <c r="AA289" s="43">
        <v>15002.907683205125</v>
      </c>
      <c r="AB289" s="44">
        <f t="shared" si="298"/>
        <v>169.27943796833043</v>
      </c>
      <c r="AC289" s="44">
        <f t="shared" si="299"/>
        <v>29.650015184199852</v>
      </c>
      <c r="AD289" s="44">
        <f t="shared" si="300"/>
        <v>198.92945315253027</v>
      </c>
      <c r="AE289" s="44">
        <v>169.06609389659394</v>
      </c>
      <c r="AF289" s="43">
        <v>4306379.5970110046</v>
      </c>
      <c r="AG289" s="43">
        <v>26729</v>
      </c>
      <c r="AH289" s="44">
        <f t="shared" si="301"/>
        <v>161.11263410569063</v>
      </c>
      <c r="AI289" s="45">
        <v>10</v>
      </c>
      <c r="AJ289" s="46">
        <v>12</v>
      </c>
      <c r="AK289" s="47">
        <f t="shared" si="302"/>
        <v>0.95295650589900127</v>
      </c>
      <c r="AL289" s="44">
        <f t="shared" si="303"/>
        <v>161.11263410569063</v>
      </c>
      <c r="AM289" s="43">
        <f t="shared" si="304"/>
        <v>81522.992857479461</v>
      </c>
      <c r="AN289" s="48">
        <f t="shared" si="305"/>
        <v>-20874.884113855482</v>
      </c>
      <c r="AO289" s="90">
        <f t="shared" si="306"/>
        <v>-1590.5346951804859</v>
      </c>
      <c r="AP289" s="97">
        <f t="shared" si="307"/>
        <v>45</v>
      </c>
      <c r="AQ289" s="165"/>
      <c r="AR289" s="164"/>
    </row>
    <row r="290" spans="1:44" s="3" customFormat="1" ht="12.75" hidden="1" customHeight="1" outlineLevel="2" x14ac:dyDescent="0.2">
      <c r="A290" s="10">
        <v>5150</v>
      </c>
      <c r="B290" s="11" t="s">
        <v>400</v>
      </c>
      <c r="C290" s="12">
        <v>80679</v>
      </c>
      <c r="D290" s="13" t="s">
        <v>23</v>
      </c>
      <c r="E290" s="14" t="s">
        <v>448</v>
      </c>
      <c r="F290" s="15" t="s">
        <v>449</v>
      </c>
      <c r="G290" s="42">
        <v>1732</v>
      </c>
      <c r="H290" s="43">
        <f t="shared" si="288"/>
        <v>790035.60586607282</v>
      </c>
      <c r="I290" s="43">
        <v>651509.62658508006</v>
      </c>
      <c r="J290" s="43">
        <v>138525.97928099276</v>
      </c>
      <c r="K290" s="44">
        <f t="shared" si="289"/>
        <v>376.16029248561205</v>
      </c>
      <c r="L290" s="44">
        <f t="shared" si="290"/>
        <v>79.980357552536233</v>
      </c>
      <c r="M290" s="44">
        <f t="shared" si="291"/>
        <v>456.14065003814829</v>
      </c>
      <c r="N290" s="44">
        <v>463.52652051848077</v>
      </c>
      <c r="O290" s="43">
        <v>6472082.3007124122</v>
      </c>
      <c r="P290" s="43">
        <v>14553</v>
      </c>
      <c r="Q290" s="44">
        <f t="shared" si="292"/>
        <v>444.72495710248143</v>
      </c>
      <c r="R290" s="45">
        <v>6</v>
      </c>
      <c r="S290" s="46">
        <v>12</v>
      </c>
      <c r="T290" s="47">
        <f t="shared" si="293"/>
        <v>0.95943799850983991</v>
      </c>
      <c r="U290" s="44">
        <f t="shared" si="294"/>
        <v>444.72495710248143</v>
      </c>
      <c r="V290" s="43">
        <f t="shared" si="295"/>
        <v>770263.62570149777</v>
      </c>
      <c r="W290" s="48">
        <f t="shared" si="296"/>
        <v>-19771.980164575041</v>
      </c>
      <c r="X290" s="42">
        <v>1619</v>
      </c>
      <c r="Y290" s="43">
        <f t="shared" si="297"/>
        <v>720140.07731299126</v>
      </c>
      <c r="Z290" s="43">
        <v>591643.62107560853</v>
      </c>
      <c r="AA290" s="43">
        <v>128496.45623738268</v>
      </c>
      <c r="AB290" s="44">
        <f t="shared" si="298"/>
        <v>365.43769059642284</v>
      </c>
      <c r="AC290" s="44">
        <f t="shared" si="299"/>
        <v>79.367792611107276</v>
      </c>
      <c r="AD290" s="44">
        <f t="shared" si="300"/>
        <v>444.80548320753013</v>
      </c>
      <c r="AE290" s="44">
        <v>439.34449329250822</v>
      </c>
      <c r="AF290" s="43">
        <v>5730192.2329420624</v>
      </c>
      <c r="AG290" s="43">
        <v>13398</v>
      </c>
      <c r="AH290" s="44">
        <f t="shared" si="301"/>
        <v>427.6901203867788</v>
      </c>
      <c r="AI290" s="45">
        <v>7</v>
      </c>
      <c r="AJ290" s="46">
        <v>12</v>
      </c>
      <c r="AK290" s="47">
        <f t="shared" si="302"/>
        <v>0.97347326964680969</v>
      </c>
      <c r="AL290" s="44">
        <f t="shared" si="303"/>
        <v>427.6901203867788</v>
      </c>
      <c r="AM290" s="43">
        <f t="shared" si="304"/>
        <v>692430.30490619491</v>
      </c>
      <c r="AN290" s="48">
        <f t="shared" si="305"/>
        <v>-30228.842625596011</v>
      </c>
      <c r="AO290" s="90">
        <f t="shared" si="306"/>
        <v>10456.86246102097</v>
      </c>
      <c r="AP290" s="97">
        <f t="shared" si="307"/>
        <v>113</v>
      </c>
      <c r="AQ290" s="165"/>
      <c r="AR290" s="164"/>
    </row>
    <row r="291" spans="1:44" s="3" customFormat="1" ht="12.75" hidden="1" customHeight="1" outlineLevel="2" x14ac:dyDescent="0.2">
      <c r="A291" s="10">
        <v>5150</v>
      </c>
      <c r="B291" s="11" t="s">
        <v>400</v>
      </c>
      <c r="C291" s="12">
        <v>80962</v>
      </c>
      <c r="D291" s="13" t="s">
        <v>23</v>
      </c>
      <c r="E291" s="14" t="s">
        <v>418</v>
      </c>
      <c r="F291" s="15" t="s">
        <v>419</v>
      </c>
      <c r="G291" s="42">
        <v>1188</v>
      </c>
      <c r="H291" s="43">
        <f t="shared" si="288"/>
        <v>132372.39198992131</v>
      </c>
      <c r="I291" s="43">
        <v>99731.156279150309</v>
      </c>
      <c r="J291" s="43">
        <v>32641.23571077099</v>
      </c>
      <c r="K291" s="44">
        <f t="shared" si="289"/>
        <v>83.948784746759515</v>
      </c>
      <c r="L291" s="44">
        <f t="shared" si="290"/>
        <v>27.475787635329116</v>
      </c>
      <c r="M291" s="44">
        <f t="shared" si="291"/>
        <v>111.42457238208864</v>
      </c>
      <c r="N291" s="44">
        <v>100.97582394537758</v>
      </c>
      <c r="O291" s="43">
        <v>987100.73645263887</v>
      </c>
      <c r="P291" s="43">
        <v>10320</v>
      </c>
      <c r="Q291" s="44">
        <f t="shared" si="292"/>
        <v>95.649296167891364</v>
      </c>
      <c r="R291" s="45">
        <v>8</v>
      </c>
      <c r="S291" s="46">
        <v>11</v>
      </c>
      <c r="T291" s="47">
        <f t="shared" si="293"/>
        <v>0.9472494744844312</v>
      </c>
      <c r="U291" s="44">
        <f t="shared" si="294"/>
        <v>95.649296167891364</v>
      </c>
      <c r="V291" s="43">
        <f t="shared" si="295"/>
        <v>113631.36384745494</v>
      </c>
      <c r="W291" s="48">
        <f t="shared" si="296"/>
        <v>-18741.02814246637</v>
      </c>
      <c r="X291" s="42">
        <v>1089</v>
      </c>
      <c r="Y291" s="43">
        <f t="shared" si="297"/>
        <v>120114.83879910901</v>
      </c>
      <c r="Z291" s="43">
        <v>90174.97262171215</v>
      </c>
      <c r="AA291" s="43">
        <v>29939.866177396871</v>
      </c>
      <c r="AB291" s="44">
        <f t="shared" si="298"/>
        <v>82.805300846383972</v>
      </c>
      <c r="AC291" s="44">
        <f t="shared" si="299"/>
        <v>27.492990061888769</v>
      </c>
      <c r="AD291" s="44">
        <f t="shared" si="300"/>
        <v>110.29829090827273</v>
      </c>
      <c r="AE291" s="44">
        <v>97.173322709691291</v>
      </c>
      <c r="AF291" s="43">
        <v>914337.61685049394</v>
      </c>
      <c r="AG291" s="43">
        <v>9460</v>
      </c>
      <c r="AH291" s="44">
        <f t="shared" si="301"/>
        <v>96.653025037050099</v>
      </c>
      <c r="AI291" s="45">
        <v>7</v>
      </c>
      <c r="AJ291" s="46">
        <v>11</v>
      </c>
      <c r="AK291" s="47">
        <f t="shared" si="302"/>
        <v>0.99464567374941371</v>
      </c>
      <c r="AL291" s="44">
        <f t="shared" si="303"/>
        <v>96.653025037050099</v>
      </c>
      <c r="AM291" s="43">
        <f t="shared" si="304"/>
        <v>105255.14426534755</v>
      </c>
      <c r="AN291" s="48">
        <f t="shared" si="305"/>
        <v>-16210.575855012501</v>
      </c>
      <c r="AO291" s="90">
        <f t="shared" si="306"/>
        <v>-2530.4522874538688</v>
      </c>
      <c r="AP291" s="97">
        <f t="shared" si="307"/>
        <v>99</v>
      </c>
      <c r="AQ291" s="165"/>
      <c r="AR291" s="164"/>
    </row>
    <row r="292" spans="1:44" s="3" customFormat="1" ht="12.75" hidden="1" customHeight="1" outlineLevel="2" x14ac:dyDescent="0.2">
      <c r="A292" s="10">
        <v>5150</v>
      </c>
      <c r="B292" s="11" t="s">
        <v>400</v>
      </c>
      <c r="C292" s="12">
        <v>72687</v>
      </c>
      <c r="D292" s="13" t="s">
        <v>23</v>
      </c>
      <c r="E292" s="14" t="s">
        <v>406</v>
      </c>
      <c r="F292" s="15" t="s">
        <v>407</v>
      </c>
      <c r="G292" s="42">
        <v>1782</v>
      </c>
      <c r="H292" s="43">
        <f t="shared" si="288"/>
        <v>609323.82240465761</v>
      </c>
      <c r="I292" s="43">
        <v>493399.95775555045</v>
      </c>
      <c r="J292" s="43">
        <v>115923.86464910716</v>
      </c>
      <c r="K292" s="44">
        <f t="shared" si="289"/>
        <v>276.8798865070429</v>
      </c>
      <c r="L292" s="44">
        <f t="shared" si="290"/>
        <v>65.052673764931058</v>
      </c>
      <c r="M292" s="44">
        <f t="shared" si="291"/>
        <v>341.93256027197395</v>
      </c>
      <c r="N292" s="44">
        <v>338.65857136626369</v>
      </c>
      <c r="O292" s="43">
        <v>2834803.7489485308</v>
      </c>
      <c r="P292" s="43">
        <v>8547</v>
      </c>
      <c r="Q292" s="44">
        <f t="shared" si="292"/>
        <v>331.67237029934842</v>
      </c>
      <c r="R292" s="45">
        <v>8</v>
      </c>
      <c r="S292" s="46">
        <v>12</v>
      </c>
      <c r="T292" s="47">
        <f t="shared" si="293"/>
        <v>0.97937096043743832</v>
      </c>
      <c r="U292" s="44">
        <f t="shared" si="294"/>
        <v>331.67237029934842</v>
      </c>
      <c r="V292" s="43">
        <f t="shared" si="295"/>
        <v>591040.16387343884</v>
      </c>
      <c r="W292" s="48">
        <f t="shared" si="296"/>
        <v>-18283.658531218767</v>
      </c>
      <c r="X292" s="42">
        <v>1633</v>
      </c>
      <c r="Y292" s="43">
        <f t="shared" si="297"/>
        <v>548051.2450758901</v>
      </c>
      <c r="Z292" s="43">
        <v>442726.18164915021</v>
      </c>
      <c r="AA292" s="43">
        <v>105325.06342673991</v>
      </c>
      <c r="AB292" s="44">
        <f t="shared" si="298"/>
        <v>271.11217492293338</v>
      </c>
      <c r="AC292" s="44">
        <f t="shared" si="299"/>
        <v>64.497895546074659</v>
      </c>
      <c r="AD292" s="44">
        <f t="shared" si="300"/>
        <v>335.61007046900801</v>
      </c>
      <c r="AE292" s="44">
        <v>321.82278290525676</v>
      </c>
      <c r="AF292" s="43">
        <v>2483829.6680948762</v>
      </c>
      <c r="AG292" s="43">
        <v>7817</v>
      </c>
      <c r="AH292" s="44">
        <f t="shared" si="301"/>
        <v>317.74717514326164</v>
      </c>
      <c r="AI292" s="45">
        <v>9</v>
      </c>
      <c r="AJ292" s="46">
        <v>12</v>
      </c>
      <c r="AK292" s="47">
        <f t="shared" si="302"/>
        <v>0.98733586315672695</v>
      </c>
      <c r="AL292" s="44">
        <f t="shared" si="303"/>
        <v>317.74717514326164</v>
      </c>
      <c r="AM292" s="43">
        <f t="shared" si="304"/>
        <v>518881.13700894627</v>
      </c>
      <c r="AN292" s="48">
        <f t="shared" si="305"/>
        <v>-31821.936073029625</v>
      </c>
      <c r="AO292" s="90">
        <f t="shared" si="306"/>
        <v>13538.277541810858</v>
      </c>
      <c r="AP292" s="97">
        <f t="shared" si="307"/>
        <v>149</v>
      </c>
      <c r="AQ292" s="165"/>
      <c r="AR292" s="164"/>
    </row>
    <row r="293" spans="1:44" s="3" customFormat="1" ht="12.75" hidden="1" customHeight="1" outlineLevel="2" x14ac:dyDescent="0.2">
      <c r="A293" s="10">
        <v>5150</v>
      </c>
      <c r="B293" s="11" t="s">
        <v>400</v>
      </c>
      <c r="C293" s="12">
        <v>80147</v>
      </c>
      <c r="D293" s="13" t="s">
        <v>23</v>
      </c>
      <c r="E293" s="14" t="s">
        <v>404</v>
      </c>
      <c r="F293" s="15" t="s">
        <v>405</v>
      </c>
      <c r="G293" s="42">
        <v>397</v>
      </c>
      <c r="H293" s="43">
        <f t="shared" si="288"/>
        <v>415549.18790924439</v>
      </c>
      <c r="I293" s="43">
        <v>339783.55940116692</v>
      </c>
      <c r="J293" s="43">
        <v>75765.628508077483</v>
      </c>
      <c r="K293" s="44">
        <f t="shared" si="289"/>
        <v>855.87798337825416</v>
      </c>
      <c r="L293" s="44">
        <f t="shared" si="290"/>
        <v>190.84541185913724</v>
      </c>
      <c r="M293" s="44">
        <f t="shared" si="291"/>
        <v>1046.7233952373913</v>
      </c>
      <c r="N293" s="44">
        <v>1057.2811317444707</v>
      </c>
      <c r="O293" s="43">
        <v>1886531.2763393531</v>
      </c>
      <c r="P293" s="43">
        <v>1869</v>
      </c>
      <c r="Q293" s="44">
        <f t="shared" si="292"/>
        <v>1009.3800301441162</v>
      </c>
      <c r="R293" s="45">
        <v>6</v>
      </c>
      <c r="S293" s="46">
        <v>12</v>
      </c>
      <c r="T293" s="47">
        <f t="shared" si="293"/>
        <v>0.95469407316356847</v>
      </c>
      <c r="U293" s="44">
        <f t="shared" si="294"/>
        <v>1009.3800301441162</v>
      </c>
      <c r="V293" s="43">
        <f t="shared" si="295"/>
        <v>400723.8719672141</v>
      </c>
      <c r="W293" s="48">
        <f t="shared" si="296"/>
        <v>-14825.315942030284</v>
      </c>
      <c r="X293" s="42">
        <v>359</v>
      </c>
      <c r="Y293" s="43">
        <f t="shared" si="297"/>
        <v>376712.67053588823</v>
      </c>
      <c r="Z293" s="43">
        <v>307307.72738686262</v>
      </c>
      <c r="AA293" s="43">
        <v>69404.943149025625</v>
      </c>
      <c r="AB293" s="44">
        <f t="shared" si="298"/>
        <v>856.01038269321066</v>
      </c>
      <c r="AC293" s="44">
        <f t="shared" si="299"/>
        <v>193.32853244853933</v>
      </c>
      <c r="AD293" s="44">
        <f t="shared" si="300"/>
        <v>1049.33891514175</v>
      </c>
      <c r="AE293" s="44">
        <v>946.41660539570546</v>
      </c>
      <c r="AF293" s="43">
        <v>1650078.3595998154</v>
      </c>
      <c r="AG293" s="43">
        <v>1744</v>
      </c>
      <c r="AH293" s="44">
        <f t="shared" si="301"/>
        <v>946.14584839438965</v>
      </c>
      <c r="AI293" s="45">
        <v>8</v>
      </c>
      <c r="AJ293" s="46">
        <v>12</v>
      </c>
      <c r="AK293" s="47">
        <f t="shared" si="302"/>
        <v>0.99971391351359207</v>
      </c>
      <c r="AL293" s="44">
        <f t="shared" si="303"/>
        <v>946.14584839438965</v>
      </c>
      <c r="AM293" s="43">
        <f t="shared" si="304"/>
        <v>339666.35957358585</v>
      </c>
      <c r="AN293" s="48">
        <f t="shared" si="305"/>
        <v>-40414.157413420777</v>
      </c>
      <c r="AO293" s="90">
        <f t="shared" si="306"/>
        <v>25588.841471390493</v>
      </c>
      <c r="AP293" s="97">
        <f t="shared" si="307"/>
        <v>38</v>
      </c>
      <c r="AQ293" s="165"/>
      <c r="AR293" s="164"/>
    </row>
    <row r="294" spans="1:44" s="3" customFormat="1" ht="12.75" hidden="1" customHeight="1" outlineLevel="2" x14ac:dyDescent="0.2">
      <c r="A294" s="10">
        <v>5150</v>
      </c>
      <c r="B294" s="11" t="s">
        <v>400</v>
      </c>
      <c r="C294" s="12">
        <v>80013</v>
      </c>
      <c r="D294" s="13" t="s">
        <v>23</v>
      </c>
      <c r="E294" s="14" t="s">
        <v>439</v>
      </c>
      <c r="F294" s="15" t="s">
        <v>440</v>
      </c>
      <c r="G294" s="42">
        <v>4020</v>
      </c>
      <c r="H294" s="43">
        <f t="shared" si="288"/>
        <v>268085.09791807301</v>
      </c>
      <c r="I294" s="43">
        <v>229865.53424786209</v>
      </c>
      <c r="J294" s="43">
        <v>38219.563670210911</v>
      </c>
      <c r="K294" s="44">
        <f t="shared" si="289"/>
        <v>57.180481156184598</v>
      </c>
      <c r="L294" s="44">
        <f t="shared" si="290"/>
        <v>9.5073541468186349</v>
      </c>
      <c r="M294" s="44">
        <f t="shared" si="291"/>
        <v>66.68783530300324</v>
      </c>
      <c r="N294" s="44">
        <v>63.902271733471302</v>
      </c>
      <c r="O294" s="43">
        <v>4061146.3310521506</v>
      </c>
      <c r="P294" s="43">
        <v>64315</v>
      </c>
      <c r="Q294" s="44">
        <f t="shared" si="292"/>
        <v>63.144621488799665</v>
      </c>
      <c r="R294" s="45">
        <v>8</v>
      </c>
      <c r="S294" s="46">
        <v>12</v>
      </c>
      <c r="T294" s="47">
        <f t="shared" si="293"/>
        <v>0.98814361017035979</v>
      </c>
      <c r="U294" s="44">
        <f t="shared" si="294"/>
        <v>63.144621488799665</v>
      </c>
      <c r="V294" s="43">
        <f t="shared" si="295"/>
        <v>253841.37838497464</v>
      </c>
      <c r="W294" s="48">
        <f t="shared" si="296"/>
        <v>-14243.719533098367</v>
      </c>
      <c r="X294" s="42">
        <v>3683</v>
      </c>
      <c r="Y294" s="43">
        <f t="shared" si="297"/>
        <v>237815.31356844498</v>
      </c>
      <c r="Z294" s="43">
        <v>203621.88994409121</v>
      </c>
      <c r="AA294" s="43">
        <v>34193.423624353789</v>
      </c>
      <c r="AB294" s="44">
        <f t="shared" si="298"/>
        <v>55.286964415990013</v>
      </c>
      <c r="AC294" s="44">
        <f t="shared" si="299"/>
        <v>9.2841226240439294</v>
      </c>
      <c r="AD294" s="44">
        <f t="shared" si="300"/>
        <v>64.57108704003393</v>
      </c>
      <c r="AE294" s="44">
        <v>63.586854261803651</v>
      </c>
      <c r="AF294" s="43">
        <v>3613523.6457534689</v>
      </c>
      <c r="AG294" s="43">
        <v>58537</v>
      </c>
      <c r="AH294" s="44">
        <f t="shared" si="301"/>
        <v>61.73059168993062</v>
      </c>
      <c r="AI294" s="45">
        <v>8</v>
      </c>
      <c r="AJ294" s="46">
        <v>12</v>
      </c>
      <c r="AK294" s="47">
        <f t="shared" si="302"/>
        <v>0.97080744764900129</v>
      </c>
      <c r="AL294" s="44">
        <f t="shared" si="303"/>
        <v>61.73059168993062</v>
      </c>
      <c r="AM294" s="43">
        <f t="shared" si="304"/>
        <v>227353.76919401449</v>
      </c>
      <c r="AN294" s="48">
        <f t="shared" si="305"/>
        <v>-11412.593863015085</v>
      </c>
      <c r="AO294" s="90">
        <f t="shared" si="306"/>
        <v>-2831.1256700832819</v>
      </c>
      <c r="AP294" s="97">
        <f t="shared" si="307"/>
        <v>337</v>
      </c>
      <c r="AQ294" s="165"/>
      <c r="AR294" s="164"/>
    </row>
    <row r="295" spans="1:44" s="3" customFormat="1" ht="12.75" hidden="1" customHeight="1" outlineLevel="2" x14ac:dyDescent="0.2">
      <c r="A295" s="10">
        <v>5150</v>
      </c>
      <c r="B295" s="11" t="s">
        <v>400</v>
      </c>
      <c r="C295" s="12">
        <v>80635</v>
      </c>
      <c r="D295" s="13" t="s">
        <v>23</v>
      </c>
      <c r="E295" s="14" t="s">
        <v>415</v>
      </c>
      <c r="F295" s="15" t="s">
        <v>411</v>
      </c>
      <c r="G295" s="42">
        <v>664</v>
      </c>
      <c r="H295" s="43">
        <f t="shared" si="288"/>
        <v>196533.58186246309</v>
      </c>
      <c r="I295" s="43">
        <v>172173.11512572155</v>
      </c>
      <c r="J295" s="43">
        <v>24360.466736741535</v>
      </c>
      <c r="K295" s="44">
        <f t="shared" si="289"/>
        <v>259.29686012909872</v>
      </c>
      <c r="L295" s="44">
        <f t="shared" si="290"/>
        <v>36.687449904731224</v>
      </c>
      <c r="M295" s="44">
        <f t="shared" si="291"/>
        <v>295.98431003382996</v>
      </c>
      <c r="N295" s="44">
        <v>289.77728337590219</v>
      </c>
      <c r="O295" s="43">
        <v>4553407.9797410136</v>
      </c>
      <c r="P295" s="43">
        <v>16476</v>
      </c>
      <c r="Q295" s="44">
        <f t="shared" si="292"/>
        <v>276.36610704910254</v>
      </c>
      <c r="R295" s="45">
        <v>7</v>
      </c>
      <c r="S295" s="46">
        <v>12</v>
      </c>
      <c r="T295" s="47">
        <f t="shared" si="293"/>
        <v>0.95371902113733831</v>
      </c>
      <c r="U295" s="44">
        <f t="shared" si="294"/>
        <v>276.36610704910254</v>
      </c>
      <c r="V295" s="43">
        <f t="shared" si="295"/>
        <v>183507.09508060408</v>
      </c>
      <c r="W295" s="48">
        <f t="shared" si="296"/>
        <v>-13026.486781859014</v>
      </c>
      <c r="X295" s="42">
        <v>599</v>
      </c>
      <c r="Y295" s="43">
        <f t="shared" si="297"/>
        <v>175984.28461044969</v>
      </c>
      <c r="Z295" s="43">
        <v>153780.62896177912</v>
      </c>
      <c r="AA295" s="43">
        <v>22203.655648670559</v>
      </c>
      <c r="AB295" s="44">
        <f t="shared" si="298"/>
        <v>256.72892981933074</v>
      </c>
      <c r="AC295" s="44">
        <f t="shared" si="299"/>
        <v>37.06787253534317</v>
      </c>
      <c r="AD295" s="44">
        <f t="shared" si="300"/>
        <v>293.79680235467396</v>
      </c>
      <c r="AE295" s="44">
        <v>276.88821630608788</v>
      </c>
      <c r="AF295" s="43">
        <v>3958769.1189093362</v>
      </c>
      <c r="AG295" s="43">
        <v>15122</v>
      </c>
      <c r="AH295" s="44">
        <f t="shared" si="301"/>
        <v>261.78872628682291</v>
      </c>
      <c r="AI295" s="45">
        <v>8</v>
      </c>
      <c r="AJ295" s="46">
        <v>12</v>
      </c>
      <c r="AK295" s="47">
        <f t="shared" si="302"/>
        <v>0.94546719892704589</v>
      </c>
      <c r="AL295" s="44">
        <f t="shared" si="303"/>
        <v>261.78872628682291</v>
      </c>
      <c r="AM295" s="43">
        <f t="shared" si="304"/>
        <v>156811.44704580691</v>
      </c>
      <c r="AN295" s="48">
        <f t="shared" si="305"/>
        <v>-20915.822797792116</v>
      </c>
      <c r="AO295" s="90">
        <f t="shared" si="306"/>
        <v>7889.3360159331023</v>
      </c>
      <c r="AP295" s="97">
        <f t="shared" si="307"/>
        <v>65</v>
      </c>
      <c r="AQ295" s="165"/>
      <c r="AR295" s="164"/>
    </row>
    <row r="296" spans="1:44" s="3" customFormat="1" ht="12.75" hidden="1" customHeight="1" outlineLevel="2" x14ac:dyDescent="0.2">
      <c r="A296" s="10">
        <v>5150</v>
      </c>
      <c r="B296" s="11" t="s">
        <v>400</v>
      </c>
      <c r="C296" s="12">
        <v>80672</v>
      </c>
      <c r="D296" s="13" t="s">
        <v>23</v>
      </c>
      <c r="E296" s="14" t="s">
        <v>417</v>
      </c>
      <c r="F296" s="15" t="s">
        <v>46</v>
      </c>
      <c r="G296" s="42">
        <v>612</v>
      </c>
      <c r="H296" s="43">
        <f t="shared" si="288"/>
        <v>76710.290834662941</v>
      </c>
      <c r="I296" s="43">
        <v>61738.380216313315</v>
      </c>
      <c r="J296" s="43">
        <v>14971.91061834963</v>
      </c>
      <c r="K296" s="44">
        <f t="shared" si="289"/>
        <v>100.87970623580607</v>
      </c>
      <c r="L296" s="44">
        <f t="shared" si="290"/>
        <v>24.463906239133383</v>
      </c>
      <c r="M296" s="44">
        <f t="shared" si="291"/>
        <v>125.34361247493945</v>
      </c>
      <c r="N296" s="44">
        <v>119.41790876106728</v>
      </c>
      <c r="O296" s="43">
        <v>481949.1415471803</v>
      </c>
      <c r="P296" s="43">
        <v>4465</v>
      </c>
      <c r="Q296" s="44">
        <f t="shared" si="292"/>
        <v>107.93933741258238</v>
      </c>
      <c r="R296" s="45">
        <v>9</v>
      </c>
      <c r="S296" s="46">
        <v>12</v>
      </c>
      <c r="T296" s="47">
        <f t="shared" si="293"/>
        <v>0.90387897872628664</v>
      </c>
      <c r="U296" s="44">
        <f t="shared" si="294"/>
        <v>107.93933741258238</v>
      </c>
      <c r="V296" s="43">
        <f t="shared" si="295"/>
        <v>66058.874496500415</v>
      </c>
      <c r="W296" s="48">
        <f t="shared" si="296"/>
        <v>-10651.416338162526</v>
      </c>
      <c r="X296" s="42">
        <v>553</v>
      </c>
      <c r="Y296" s="43">
        <f t="shared" si="297"/>
        <v>68042.811758733355</v>
      </c>
      <c r="Z296" s="43">
        <v>54763.356738989474</v>
      </c>
      <c r="AA296" s="43">
        <v>13279.455019743875</v>
      </c>
      <c r="AB296" s="44">
        <f t="shared" si="298"/>
        <v>99.029578189854391</v>
      </c>
      <c r="AC296" s="44">
        <f t="shared" si="299"/>
        <v>24.013481048361438</v>
      </c>
      <c r="AD296" s="44">
        <f t="shared" si="300"/>
        <v>123.04305923821583</v>
      </c>
      <c r="AE296" s="44">
        <v>119.28094655475184</v>
      </c>
      <c r="AF296" s="43">
        <v>424020.41420154995</v>
      </c>
      <c r="AG296" s="43">
        <v>4154</v>
      </c>
      <c r="AH296" s="44">
        <f t="shared" si="301"/>
        <v>102.07520804081607</v>
      </c>
      <c r="AI296" s="45">
        <v>7</v>
      </c>
      <c r="AJ296" s="46">
        <v>12</v>
      </c>
      <c r="AK296" s="47">
        <f t="shared" si="302"/>
        <v>0.85575451058281071</v>
      </c>
      <c r="AL296" s="44">
        <f t="shared" si="303"/>
        <v>102.07520804081607</v>
      </c>
      <c r="AM296" s="43">
        <f t="shared" si="304"/>
        <v>56447.590046571284</v>
      </c>
      <c r="AN296" s="48">
        <f t="shared" si="305"/>
        <v>-12649.332776904077</v>
      </c>
      <c r="AO296" s="90">
        <f t="shared" si="306"/>
        <v>1997.9164387415512</v>
      </c>
      <c r="AP296" s="97">
        <f t="shared" si="307"/>
        <v>59</v>
      </c>
      <c r="AQ296" s="165"/>
      <c r="AR296" s="164"/>
    </row>
    <row r="297" spans="1:44" s="3" customFormat="1" ht="12.75" hidden="1" customHeight="1" outlineLevel="2" x14ac:dyDescent="0.2">
      <c r="A297" s="10">
        <v>5150</v>
      </c>
      <c r="B297" s="11" t="s">
        <v>400</v>
      </c>
      <c r="C297" s="12">
        <v>80011</v>
      </c>
      <c r="D297" s="13" t="s">
        <v>23</v>
      </c>
      <c r="E297" s="14" t="s">
        <v>443</v>
      </c>
      <c r="F297" s="15" t="s">
        <v>402</v>
      </c>
      <c r="G297" s="42">
        <v>8697</v>
      </c>
      <c r="H297" s="43">
        <f t="shared" si="288"/>
        <v>557873.54518700088</v>
      </c>
      <c r="I297" s="43">
        <v>479800.93941256334</v>
      </c>
      <c r="J297" s="43">
        <v>78072.605774437572</v>
      </c>
      <c r="K297" s="44">
        <f t="shared" si="289"/>
        <v>55.168556906124337</v>
      </c>
      <c r="L297" s="44">
        <f t="shared" si="290"/>
        <v>8.9769582355338127</v>
      </c>
      <c r="M297" s="44">
        <f t="shared" si="291"/>
        <v>64.145515141658151</v>
      </c>
      <c r="N297" s="44">
        <v>63.209003908578751</v>
      </c>
      <c r="O297" s="43">
        <v>9404122.4255583789</v>
      </c>
      <c r="P297" s="43">
        <v>147415</v>
      </c>
      <c r="Q297" s="44">
        <f t="shared" si="292"/>
        <v>63.79352457727083</v>
      </c>
      <c r="R297" s="45">
        <v>8</v>
      </c>
      <c r="S297" s="46">
        <v>12</v>
      </c>
      <c r="T297" s="47">
        <f t="shared" si="293"/>
        <v>1</v>
      </c>
      <c r="U297" s="44">
        <f t="shared" si="294"/>
        <v>63.209003908578751</v>
      </c>
      <c r="V297" s="43">
        <f t="shared" si="295"/>
        <v>549728.70699290943</v>
      </c>
      <c r="W297" s="48">
        <f t="shared" si="296"/>
        <v>-8144.8381940914551</v>
      </c>
      <c r="X297" s="42">
        <v>7755</v>
      </c>
      <c r="Y297" s="43">
        <f t="shared" si="297"/>
        <v>500535.20245126099</v>
      </c>
      <c r="Z297" s="43">
        <v>429229.8073164653</v>
      </c>
      <c r="AA297" s="43">
        <v>71305.395134795675</v>
      </c>
      <c r="AB297" s="44">
        <f t="shared" si="298"/>
        <v>55.348782374785984</v>
      </c>
      <c r="AC297" s="44">
        <f t="shared" si="299"/>
        <v>9.1947640405926077</v>
      </c>
      <c r="AD297" s="44">
        <f t="shared" si="300"/>
        <v>64.5435464153786</v>
      </c>
      <c r="AE297" s="44">
        <v>64.464701458749957</v>
      </c>
      <c r="AF297" s="43">
        <v>8302424.2398773255</v>
      </c>
      <c r="AG297" s="43">
        <v>132161</v>
      </c>
      <c r="AH297" s="44">
        <f t="shared" si="301"/>
        <v>62.82053132071735</v>
      </c>
      <c r="AI297" s="45">
        <v>7</v>
      </c>
      <c r="AJ297" s="46">
        <v>12</v>
      </c>
      <c r="AK297" s="47">
        <f t="shared" si="302"/>
        <v>0.97449503215205791</v>
      </c>
      <c r="AL297" s="44">
        <f t="shared" si="303"/>
        <v>62.82053132071735</v>
      </c>
      <c r="AM297" s="43">
        <f t="shared" si="304"/>
        <v>487173.22039216303</v>
      </c>
      <c r="AN297" s="48">
        <f t="shared" si="305"/>
        <v>-14576.707700834144</v>
      </c>
      <c r="AO297" s="90">
        <f t="shared" si="306"/>
        <v>6431.8695067426888</v>
      </c>
      <c r="AP297" s="97">
        <f t="shared" si="307"/>
        <v>942</v>
      </c>
      <c r="AQ297" s="165"/>
      <c r="AR297" s="164"/>
    </row>
    <row r="298" spans="1:44" s="3" customFormat="1" ht="12.75" hidden="1" customHeight="1" outlineLevel="2" x14ac:dyDescent="0.2">
      <c r="A298" s="10">
        <v>5150</v>
      </c>
      <c r="B298" s="11" t="s">
        <v>400</v>
      </c>
      <c r="C298" s="12">
        <v>76874</v>
      </c>
      <c r="D298" s="13" t="s">
        <v>23</v>
      </c>
      <c r="E298" s="14" t="s">
        <v>422</v>
      </c>
      <c r="F298" s="15" t="s">
        <v>402</v>
      </c>
      <c r="G298" s="42">
        <v>5809</v>
      </c>
      <c r="H298" s="43">
        <f t="shared" si="288"/>
        <v>56911.634237766579</v>
      </c>
      <c r="I298" s="43">
        <v>44228.959693630291</v>
      </c>
      <c r="J298" s="43">
        <v>12682.674544136287</v>
      </c>
      <c r="K298" s="44">
        <f t="shared" si="289"/>
        <v>7.6138680829110505</v>
      </c>
      <c r="L298" s="44">
        <f t="shared" si="290"/>
        <v>2.1832801763016505</v>
      </c>
      <c r="M298" s="44">
        <f t="shared" si="291"/>
        <v>9.797148259212701</v>
      </c>
      <c r="N298" s="44">
        <v>9.0272186049200869</v>
      </c>
      <c r="O298" s="43">
        <v>751096.50540933385</v>
      </c>
      <c r="P298" s="43">
        <v>78504</v>
      </c>
      <c r="Q298" s="44">
        <f t="shared" si="292"/>
        <v>9.5676208270831271</v>
      </c>
      <c r="R298" s="45">
        <v>9</v>
      </c>
      <c r="S298" s="46">
        <v>12</v>
      </c>
      <c r="T298" s="47">
        <f t="shared" si="293"/>
        <v>1</v>
      </c>
      <c r="U298" s="44">
        <f t="shared" si="294"/>
        <v>9.0272186049200869</v>
      </c>
      <c r="V298" s="43">
        <f t="shared" si="295"/>
        <v>52439.112875980783</v>
      </c>
      <c r="W298" s="48">
        <f t="shared" si="296"/>
        <v>-4472.5213617857953</v>
      </c>
      <c r="X298" s="42">
        <v>5317</v>
      </c>
      <c r="Y298" s="43">
        <f t="shared" si="297"/>
        <v>51956.644304572357</v>
      </c>
      <c r="Z298" s="43">
        <v>40247.421119317689</v>
      </c>
      <c r="AA298" s="43">
        <v>11709.223185254672</v>
      </c>
      <c r="AB298" s="44">
        <f t="shared" si="298"/>
        <v>7.5695732780360521</v>
      </c>
      <c r="AC298" s="44">
        <f t="shared" si="299"/>
        <v>2.2022236571853813</v>
      </c>
      <c r="AD298" s="44">
        <f t="shared" si="300"/>
        <v>9.7717969352214329</v>
      </c>
      <c r="AE298" s="44">
        <v>8.5872174313172689</v>
      </c>
      <c r="AF298" s="43">
        <v>657719.35434040031</v>
      </c>
      <c r="AG298" s="43">
        <v>71455</v>
      </c>
      <c r="AH298" s="44">
        <f t="shared" si="301"/>
        <v>9.2046652346287914</v>
      </c>
      <c r="AI298" s="45">
        <v>10</v>
      </c>
      <c r="AJ298" s="46">
        <v>12</v>
      </c>
      <c r="AK298" s="47">
        <f t="shared" si="302"/>
        <v>1</v>
      </c>
      <c r="AL298" s="44">
        <f t="shared" si="303"/>
        <v>8.5872174313172689</v>
      </c>
      <c r="AM298" s="43">
        <f t="shared" si="304"/>
        <v>45658.23508231392</v>
      </c>
      <c r="AN298" s="48">
        <f t="shared" si="305"/>
        <v>-6870.9918788273853</v>
      </c>
      <c r="AO298" s="90">
        <f t="shared" si="306"/>
        <v>2398.47051704159</v>
      </c>
      <c r="AP298" s="97">
        <f t="shared" si="307"/>
        <v>492</v>
      </c>
      <c r="AQ298" s="165"/>
      <c r="AR298" s="164"/>
    </row>
    <row r="299" spans="1:44" s="3" customFormat="1" ht="12.75" hidden="1" customHeight="1" outlineLevel="2" x14ac:dyDescent="0.2">
      <c r="A299" s="10">
        <v>5150</v>
      </c>
      <c r="B299" s="11" t="s">
        <v>400</v>
      </c>
      <c r="C299" s="12">
        <v>80414</v>
      </c>
      <c r="D299" s="13" t="s">
        <v>23</v>
      </c>
      <c r="E299" s="14" t="s">
        <v>429</v>
      </c>
      <c r="F299" s="15" t="s">
        <v>430</v>
      </c>
      <c r="G299" s="42">
        <v>265</v>
      </c>
      <c r="H299" s="43">
        <f t="shared" si="288"/>
        <v>7002.402833705858</v>
      </c>
      <c r="I299" s="43">
        <v>6149.3452151827605</v>
      </c>
      <c r="J299" s="43">
        <v>853.05761852309718</v>
      </c>
      <c r="K299" s="44">
        <f t="shared" si="289"/>
        <v>23.205076283708529</v>
      </c>
      <c r="L299" s="44">
        <f t="shared" si="290"/>
        <v>3.219085352917348</v>
      </c>
      <c r="M299" s="44">
        <f t="shared" si="291"/>
        <v>26.424161636625879</v>
      </c>
      <c r="N299" s="44">
        <v>18.872238941144552</v>
      </c>
      <c r="O299" s="43">
        <v>117168.45327068151</v>
      </c>
      <c r="P299" s="43">
        <v>5052</v>
      </c>
      <c r="Q299" s="44">
        <f t="shared" si="292"/>
        <v>23.192488770918747</v>
      </c>
      <c r="R299" s="45">
        <v>8</v>
      </c>
      <c r="S299" s="46">
        <v>12</v>
      </c>
      <c r="T299" s="47">
        <f t="shared" si="293"/>
        <v>1</v>
      </c>
      <c r="U299" s="44">
        <f t="shared" si="294"/>
        <v>18.872238941144552</v>
      </c>
      <c r="V299" s="43">
        <f t="shared" si="295"/>
        <v>5001.1433194033061</v>
      </c>
      <c r="W299" s="48">
        <f t="shared" si="296"/>
        <v>-2001.2595143025519</v>
      </c>
      <c r="X299" s="42">
        <v>477</v>
      </c>
      <c r="Y299" s="43">
        <f t="shared" si="297"/>
        <v>6357.6875604695433</v>
      </c>
      <c r="Z299" s="43">
        <v>5594.7616414892018</v>
      </c>
      <c r="AA299" s="43">
        <v>762.92591898034175</v>
      </c>
      <c r="AB299" s="44">
        <f t="shared" si="298"/>
        <v>11.729060045050737</v>
      </c>
      <c r="AC299" s="44">
        <f t="shared" si="299"/>
        <v>1.5994254066673832</v>
      </c>
      <c r="AD299" s="44">
        <f t="shared" si="300"/>
        <v>13.328485451718119</v>
      </c>
      <c r="AE299" s="44">
        <v>9.3260467498909279</v>
      </c>
      <c r="AF299" s="43">
        <v>109426.53622336115</v>
      </c>
      <c r="AG299" s="43">
        <v>9259</v>
      </c>
      <c r="AH299" s="44">
        <f t="shared" si="301"/>
        <v>11.818396827234167</v>
      </c>
      <c r="AI299" s="45">
        <v>8</v>
      </c>
      <c r="AJ299" s="46">
        <v>12</v>
      </c>
      <c r="AK299" s="47">
        <f t="shared" si="302"/>
        <v>1</v>
      </c>
      <c r="AL299" s="44">
        <f t="shared" si="303"/>
        <v>9.3260467498909279</v>
      </c>
      <c r="AM299" s="43">
        <f t="shared" si="304"/>
        <v>4448.5242996979723</v>
      </c>
      <c r="AN299" s="48">
        <f t="shared" si="305"/>
        <v>-2082.7235572053501</v>
      </c>
      <c r="AO299" s="90">
        <f t="shared" si="306"/>
        <v>81.464042902798155</v>
      </c>
      <c r="AP299" s="97">
        <f t="shared" si="307"/>
        <v>-212</v>
      </c>
      <c r="AQ299" s="165"/>
      <c r="AR299" s="164"/>
    </row>
    <row r="300" spans="1:44" s="3" customFormat="1" ht="12.75" hidden="1" customHeight="1" outlineLevel="2" x14ac:dyDescent="0.2">
      <c r="A300" s="10">
        <v>5150</v>
      </c>
      <c r="B300" s="11" t="s">
        <v>400</v>
      </c>
      <c r="C300" s="12">
        <v>78408</v>
      </c>
      <c r="D300" s="13" t="s">
        <v>23</v>
      </c>
      <c r="E300" s="14" t="s">
        <v>420</v>
      </c>
      <c r="F300" s="15" t="s">
        <v>402</v>
      </c>
      <c r="G300" s="42">
        <v>107</v>
      </c>
      <c r="H300" s="43">
        <f t="shared" si="288"/>
        <v>14862.675559051899</v>
      </c>
      <c r="I300" s="43">
        <v>12873.754310841134</v>
      </c>
      <c r="J300" s="43">
        <v>1988.9212482107641</v>
      </c>
      <c r="K300" s="44">
        <f t="shared" si="289"/>
        <v>120.31546084898255</v>
      </c>
      <c r="L300" s="44">
        <f t="shared" si="290"/>
        <v>18.588049048698732</v>
      </c>
      <c r="M300" s="44">
        <f t="shared" si="291"/>
        <v>138.90350989768129</v>
      </c>
      <c r="N300" s="44">
        <v>124.33638910002392</v>
      </c>
      <c r="O300" s="43">
        <v>308065.6827920815</v>
      </c>
      <c r="P300" s="43">
        <v>2431</v>
      </c>
      <c r="Q300" s="44">
        <f t="shared" si="292"/>
        <v>126.72385141591177</v>
      </c>
      <c r="R300" s="45">
        <v>7</v>
      </c>
      <c r="S300" s="46">
        <v>12</v>
      </c>
      <c r="T300" s="47">
        <f t="shared" si="293"/>
        <v>1</v>
      </c>
      <c r="U300" s="44">
        <f t="shared" si="294"/>
        <v>124.33638910002392</v>
      </c>
      <c r="V300" s="43">
        <f t="shared" si="295"/>
        <v>13303.993633702559</v>
      </c>
      <c r="W300" s="48">
        <f t="shared" si="296"/>
        <v>-1558.6819253493395</v>
      </c>
      <c r="X300" s="42">
        <v>96</v>
      </c>
      <c r="Y300" s="43">
        <f t="shared" si="297"/>
        <v>13326.317256566175</v>
      </c>
      <c r="Z300" s="43">
        <v>11531.723445736248</v>
      </c>
      <c r="AA300" s="43">
        <v>1794.5938108299267</v>
      </c>
      <c r="AB300" s="44">
        <f t="shared" si="298"/>
        <v>120.12211922641926</v>
      </c>
      <c r="AC300" s="44">
        <f t="shared" si="299"/>
        <v>18.693685529478405</v>
      </c>
      <c r="AD300" s="44">
        <f t="shared" si="300"/>
        <v>138.81580475589766</v>
      </c>
      <c r="AE300" s="44">
        <v>118.32863706305426</v>
      </c>
      <c r="AF300" s="43">
        <v>260732.69081758708</v>
      </c>
      <c r="AG300" s="43">
        <v>2283</v>
      </c>
      <c r="AH300" s="44">
        <f t="shared" si="301"/>
        <v>114.206172062018</v>
      </c>
      <c r="AI300" s="45">
        <v>8</v>
      </c>
      <c r="AJ300" s="46">
        <v>12</v>
      </c>
      <c r="AK300" s="47">
        <f t="shared" si="302"/>
        <v>0.96516088494419561</v>
      </c>
      <c r="AL300" s="44">
        <f t="shared" si="303"/>
        <v>114.206172062018</v>
      </c>
      <c r="AM300" s="43">
        <f t="shared" si="304"/>
        <v>10963.792517953727</v>
      </c>
      <c r="AN300" s="48">
        <f t="shared" si="305"/>
        <v>-2577.2997148499435</v>
      </c>
      <c r="AO300" s="90">
        <f t="shared" si="306"/>
        <v>1018.617789500604</v>
      </c>
      <c r="AP300" s="97">
        <f t="shared" si="307"/>
        <v>11</v>
      </c>
      <c r="AQ300" s="165"/>
      <c r="AR300" s="164"/>
    </row>
    <row r="301" spans="1:44" s="3" customFormat="1" ht="12.75" hidden="1" customHeight="1" outlineLevel="2" x14ac:dyDescent="0.2">
      <c r="A301" s="10">
        <v>5150</v>
      </c>
      <c r="B301" s="11" t="s">
        <v>400</v>
      </c>
      <c r="C301" s="12">
        <v>76872</v>
      </c>
      <c r="D301" s="13" t="s">
        <v>23</v>
      </c>
      <c r="E301" s="14" t="s">
        <v>433</v>
      </c>
      <c r="F301" s="15" t="s">
        <v>402</v>
      </c>
      <c r="G301" s="42">
        <v>228</v>
      </c>
      <c r="H301" s="43">
        <f t="shared" si="288"/>
        <v>91005.672538508428</v>
      </c>
      <c r="I301" s="43">
        <v>80669.475612150185</v>
      </c>
      <c r="J301" s="43">
        <v>10336.196926358238</v>
      </c>
      <c r="K301" s="44">
        <f t="shared" si="289"/>
        <v>353.81348952697448</v>
      </c>
      <c r="L301" s="44">
        <f t="shared" si="290"/>
        <v>45.334197045430869</v>
      </c>
      <c r="M301" s="44">
        <f t="shared" si="291"/>
        <v>399.14768657240541</v>
      </c>
      <c r="N301" s="44">
        <v>399.14768657240541</v>
      </c>
      <c r="O301" s="43">
        <v>91005.672538508428</v>
      </c>
      <c r="P301" s="43">
        <v>228</v>
      </c>
      <c r="Q301" s="44">
        <f t="shared" si="292"/>
        <v>399.14768657240541</v>
      </c>
      <c r="R301" s="45">
        <v>1</v>
      </c>
      <c r="S301" s="46">
        <v>1</v>
      </c>
      <c r="T301" s="47">
        <f t="shared" si="293"/>
        <v>1</v>
      </c>
      <c r="U301" s="44">
        <f t="shared" si="294"/>
        <v>399.14768657240541</v>
      </c>
      <c r="V301" s="43">
        <f t="shared" si="295"/>
        <v>91005.672538508428</v>
      </c>
      <c r="W301" s="48">
        <f t="shared" si="296"/>
        <v>0</v>
      </c>
      <c r="X301" s="42">
        <v>207</v>
      </c>
      <c r="Y301" s="43">
        <f t="shared" si="297"/>
        <v>86103.808235103264</v>
      </c>
      <c r="Z301" s="43">
        <v>76838.619619592995</v>
      </c>
      <c r="AA301" s="43">
        <v>9265.1886155102729</v>
      </c>
      <c r="AB301" s="44">
        <f t="shared" si="298"/>
        <v>371.20106096421739</v>
      </c>
      <c r="AC301" s="44">
        <f t="shared" si="299"/>
        <v>44.759365292320162</v>
      </c>
      <c r="AD301" s="44">
        <f t="shared" si="300"/>
        <v>415.96042625653752</v>
      </c>
      <c r="AE301" s="44">
        <v>415.96042625653757</v>
      </c>
      <c r="AF301" s="43">
        <v>86103.808235103279</v>
      </c>
      <c r="AG301" s="43">
        <v>207</v>
      </c>
      <c r="AH301" s="44">
        <f t="shared" si="301"/>
        <v>415.96042625653757</v>
      </c>
      <c r="AI301" s="45">
        <v>1</v>
      </c>
      <c r="AJ301" s="46">
        <v>1</v>
      </c>
      <c r="AK301" s="47">
        <f t="shared" si="302"/>
        <v>1</v>
      </c>
      <c r="AL301" s="44">
        <f t="shared" si="303"/>
        <v>415.96042625653757</v>
      </c>
      <c r="AM301" s="43">
        <f t="shared" si="304"/>
        <v>86103.808235103279</v>
      </c>
      <c r="AN301" s="48">
        <f t="shared" si="305"/>
        <v>1.5874816612763837E-11</v>
      </c>
      <c r="AO301" s="90">
        <f t="shared" si="306"/>
        <v>-1.5874816612763837E-11</v>
      </c>
      <c r="AP301" s="97">
        <f t="shared" si="307"/>
        <v>21</v>
      </c>
      <c r="AQ301" s="165"/>
      <c r="AR301" s="164"/>
    </row>
    <row r="302" spans="1:44" s="3" customFormat="1" ht="12.75" hidden="1" customHeight="1" outlineLevel="2" x14ac:dyDescent="0.2">
      <c r="A302" s="10">
        <v>5150</v>
      </c>
      <c r="B302" s="11" t="s">
        <v>400</v>
      </c>
      <c r="C302" s="12">
        <v>80005</v>
      </c>
      <c r="D302" s="13" t="s">
        <v>23</v>
      </c>
      <c r="E302" s="14" t="s">
        <v>446</v>
      </c>
      <c r="F302" s="15" t="s">
        <v>447</v>
      </c>
      <c r="G302" s="42">
        <v>38810</v>
      </c>
      <c r="H302" s="43">
        <f t="shared" si="288"/>
        <v>1463921.8598839755</v>
      </c>
      <c r="I302" s="43">
        <v>1229621.4237963234</v>
      </c>
      <c r="J302" s="43">
        <v>234300.4360876522</v>
      </c>
      <c r="K302" s="44">
        <f t="shared" si="289"/>
        <v>31.683108059683672</v>
      </c>
      <c r="L302" s="44">
        <f t="shared" si="290"/>
        <v>6.0371150756931771</v>
      </c>
      <c r="M302" s="44">
        <f t="shared" si="291"/>
        <v>37.720223135376848</v>
      </c>
      <c r="N302" s="44">
        <v>37.720223135376848</v>
      </c>
      <c r="O302" s="43">
        <v>10229773.188898424</v>
      </c>
      <c r="P302" s="43">
        <v>267225</v>
      </c>
      <c r="Q302" s="44">
        <f t="shared" si="292"/>
        <v>38.281497572825984</v>
      </c>
      <c r="R302" s="45">
        <v>6</v>
      </c>
      <c r="S302" s="46">
        <v>11</v>
      </c>
      <c r="T302" s="47">
        <f t="shared" si="293"/>
        <v>1</v>
      </c>
      <c r="U302" s="44">
        <f t="shared" si="294"/>
        <v>37.720223135376848</v>
      </c>
      <c r="V302" s="43">
        <f t="shared" si="295"/>
        <v>1463921.8598839755</v>
      </c>
      <c r="W302" s="48">
        <f t="shared" si="296"/>
        <v>0</v>
      </c>
      <c r="X302" s="42">
        <v>34880</v>
      </c>
      <c r="Y302" s="43">
        <f t="shared" si="297"/>
        <v>1319999.990150746</v>
      </c>
      <c r="Z302" s="43">
        <v>1105263.892961957</v>
      </c>
      <c r="AA302" s="43">
        <v>214736.09718878884</v>
      </c>
      <c r="AB302" s="44">
        <f t="shared" si="298"/>
        <v>31.687611610147851</v>
      </c>
      <c r="AC302" s="44">
        <f t="shared" si="299"/>
        <v>6.156424804724451</v>
      </c>
      <c r="AD302" s="44">
        <f t="shared" si="300"/>
        <v>37.844036414872306</v>
      </c>
      <c r="AE302" s="44">
        <v>37.108477092790601</v>
      </c>
      <c r="AF302" s="43">
        <v>9010993.1822722685</v>
      </c>
      <c r="AG302" s="43">
        <v>238341</v>
      </c>
      <c r="AH302" s="44">
        <f t="shared" si="301"/>
        <v>37.807146828587058</v>
      </c>
      <c r="AI302" s="45">
        <v>7</v>
      </c>
      <c r="AJ302" s="46">
        <v>11</v>
      </c>
      <c r="AK302" s="47">
        <f t="shared" si="302"/>
        <v>1</v>
      </c>
      <c r="AL302" s="44">
        <f t="shared" si="303"/>
        <v>37.108477092790601</v>
      </c>
      <c r="AM302" s="43">
        <f t="shared" si="304"/>
        <v>1294343.680996536</v>
      </c>
      <c r="AN302" s="48">
        <f t="shared" si="305"/>
        <v>-27988.700895501723</v>
      </c>
      <c r="AO302" s="90">
        <f t="shared" si="306"/>
        <v>27988.700895501723</v>
      </c>
      <c r="AP302" s="97">
        <f t="shared" si="307"/>
        <v>3930</v>
      </c>
      <c r="AQ302" s="165"/>
      <c r="AR302" s="164"/>
    </row>
    <row r="303" spans="1:44" s="3" customFormat="1" ht="12.75" hidden="1" customHeight="1" outlineLevel="2" x14ac:dyDescent="0.2">
      <c r="A303" s="10">
        <v>5150</v>
      </c>
      <c r="B303" s="11" t="s">
        <v>400</v>
      </c>
      <c r="C303" s="12">
        <v>79884</v>
      </c>
      <c r="D303" s="13" t="s">
        <v>23</v>
      </c>
      <c r="E303" s="14" t="s">
        <v>423</v>
      </c>
      <c r="F303" s="15" t="s">
        <v>424</v>
      </c>
      <c r="G303" s="42">
        <v>201</v>
      </c>
      <c r="H303" s="43">
        <f t="shared" si="288"/>
        <v>7997.1695403808681</v>
      </c>
      <c r="I303" s="43">
        <v>6705.7562231952934</v>
      </c>
      <c r="J303" s="43">
        <v>1291.4133171855747</v>
      </c>
      <c r="K303" s="44">
        <f t="shared" si="289"/>
        <v>33.361971259678079</v>
      </c>
      <c r="L303" s="44">
        <f t="shared" si="290"/>
        <v>6.424941876545148</v>
      </c>
      <c r="M303" s="44">
        <f t="shared" si="291"/>
        <v>39.786913136223227</v>
      </c>
      <c r="N303" s="44">
        <v>41.491708002499195</v>
      </c>
      <c r="O303" s="43">
        <v>92445.99024218964</v>
      </c>
      <c r="P303" s="43">
        <v>1667</v>
      </c>
      <c r="Q303" s="44">
        <f t="shared" si="292"/>
        <v>55.456502844744833</v>
      </c>
      <c r="R303" s="45">
        <v>5</v>
      </c>
      <c r="S303" s="46">
        <v>10</v>
      </c>
      <c r="T303" s="47">
        <f t="shared" si="293"/>
        <v>1</v>
      </c>
      <c r="U303" s="44">
        <f t="shared" si="294"/>
        <v>41.491708002499195</v>
      </c>
      <c r="V303" s="43">
        <f t="shared" si="295"/>
        <v>8339.8333085023387</v>
      </c>
      <c r="W303" s="48">
        <f t="shared" si="296"/>
        <v>342.66376812147064</v>
      </c>
      <c r="X303" s="42">
        <v>177</v>
      </c>
      <c r="Y303" s="43">
        <f t="shared" si="297"/>
        <v>7180.7384539836257</v>
      </c>
      <c r="Z303" s="43">
        <v>6029.6387982608439</v>
      </c>
      <c r="AA303" s="43">
        <v>1151.0996557227813</v>
      </c>
      <c r="AB303" s="44">
        <f t="shared" si="298"/>
        <v>34.065755922377647</v>
      </c>
      <c r="AC303" s="44">
        <f t="shared" si="299"/>
        <v>6.5033878854394427</v>
      </c>
      <c r="AD303" s="44">
        <f t="shared" si="300"/>
        <v>40.569143807817092</v>
      </c>
      <c r="AE303" s="44">
        <v>42.782874452886816</v>
      </c>
      <c r="AF303" s="43">
        <v>85083.940453779884</v>
      </c>
      <c r="AG303" s="43">
        <v>1505</v>
      </c>
      <c r="AH303" s="44">
        <f t="shared" si="301"/>
        <v>56.534179703508229</v>
      </c>
      <c r="AI303" s="45">
        <v>5</v>
      </c>
      <c r="AJ303" s="46">
        <v>11</v>
      </c>
      <c r="AK303" s="47">
        <f t="shared" si="302"/>
        <v>1</v>
      </c>
      <c r="AL303" s="44">
        <f t="shared" si="303"/>
        <v>42.782874452886816</v>
      </c>
      <c r="AM303" s="43">
        <f t="shared" si="304"/>
        <v>7572.5687781609668</v>
      </c>
      <c r="AN303" s="48">
        <f t="shared" si="305"/>
        <v>427.45126273891748</v>
      </c>
      <c r="AO303" s="90">
        <f t="shared" si="306"/>
        <v>-84.787494617446839</v>
      </c>
      <c r="AP303" s="97">
        <f t="shared" si="307"/>
        <v>24</v>
      </c>
      <c r="AQ303" s="165"/>
      <c r="AR303" s="164"/>
    </row>
    <row r="304" spans="1:44" s="3" customFormat="1" ht="12.75" hidden="1" customHeight="1" outlineLevel="2" x14ac:dyDescent="0.2">
      <c r="A304" s="10">
        <v>5150</v>
      </c>
      <c r="B304" s="11" t="s">
        <v>400</v>
      </c>
      <c r="C304" s="12">
        <v>79146</v>
      </c>
      <c r="D304" s="13" t="s">
        <v>23</v>
      </c>
      <c r="E304" s="14" t="s">
        <v>427</v>
      </c>
      <c r="F304" s="15" t="s">
        <v>428</v>
      </c>
      <c r="G304" s="42">
        <v>26</v>
      </c>
      <c r="H304" s="43">
        <f t="shared" si="288"/>
        <v>9318.9061407116769</v>
      </c>
      <c r="I304" s="43">
        <v>8203.4269983153918</v>
      </c>
      <c r="J304" s="43">
        <v>1115.4791423962847</v>
      </c>
      <c r="K304" s="44">
        <f t="shared" si="289"/>
        <v>315.51642301213047</v>
      </c>
      <c r="L304" s="44">
        <f t="shared" si="290"/>
        <v>42.903043938318646</v>
      </c>
      <c r="M304" s="44">
        <f t="shared" si="291"/>
        <v>358.41946695044913</v>
      </c>
      <c r="N304" s="44">
        <v>376.16801777632338</v>
      </c>
      <c r="O304" s="43">
        <v>166681.14919869503</v>
      </c>
      <c r="P304" s="43">
        <v>253</v>
      </c>
      <c r="Q304" s="44">
        <f t="shared" si="292"/>
        <v>658.818771536344</v>
      </c>
      <c r="R304" s="45">
        <v>5</v>
      </c>
      <c r="S304" s="46">
        <v>11</v>
      </c>
      <c r="T304" s="47">
        <f t="shared" si="293"/>
        <v>1</v>
      </c>
      <c r="U304" s="44">
        <f t="shared" si="294"/>
        <v>376.16801777632338</v>
      </c>
      <c r="V304" s="43">
        <f t="shared" si="295"/>
        <v>9780.3684621844077</v>
      </c>
      <c r="W304" s="48">
        <f t="shared" si="296"/>
        <v>461.46232147273076</v>
      </c>
      <c r="X304" s="42">
        <v>24</v>
      </c>
      <c r="Y304" s="43">
        <f t="shared" si="297"/>
        <v>8433.7208468827557</v>
      </c>
      <c r="Z304" s="43">
        <v>7396.6818558918285</v>
      </c>
      <c r="AA304" s="43">
        <v>1037.0389909909268</v>
      </c>
      <c r="AB304" s="44">
        <f t="shared" si="298"/>
        <v>308.19507732882619</v>
      </c>
      <c r="AC304" s="44">
        <f t="shared" si="299"/>
        <v>43.209957957955282</v>
      </c>
      <c r="AD304" s="44">
        <f t="shared" si="300"/>
        <v>351.40503528678147</v>
      </c>
      <c r="AE304" s="44">
        <v>418.12779068963209</v>
      </c>
      <c r="AF304" s="43">
        <v>146024.66485677386</v>
      </c>
      <c r="AG304" s="43">
        <v>282</v>
      </c>
      <c r="AH304" s="44">
        <f t="shared" si="301"/>
        <v>517.81796048501371</v>
      </c>
      <c r="AI304" s="45">
        <v>5</v>
      </c>
      <c r="AJ304" s="46">
        <v>11</v>
      </c>
      <c r="AK304" s="47">
        <f t="shared" si="302"/>
        <v>1</v>
      </c>
      <c r="AL304" s="44">
        <f t="shared" si="303"/>
        <v>418.12779068963209</v>
      </c>
      <c r="AM304" s="43">
        <f t="shared" si="304"/>
        <v>10035.06697655117</v>
      </c>
      <c r="AN304" s="48">
        <f t="shared" si="305"/>
        <v>1746.9230505473613</v>
      </c>
      <c r="AO304" s="90">
        <f t="shared" si="306"/>
        <v>-1285.4607290746305</v>
      </c>
      <c r="AP304" s="97">
        <f t="shared" si="307"/>
        <v>2</v>
      </c>
      <c r="AQ304" s="165"/>
      <c r="AR304" s="164"/>
    </row>
    <row r="305" spans="1:44" s="3" customFormat="1" ht="12.75" hidden="1" customHeight="1" outlineLevel="2" x14ac:dyDescent="0.2">
      <c r="A305" s="10">
        <v>5150</v>
      </c>
      <c r="B305" s="11" t="s">
        <v>400</v>
      </c>
      <c r="C305" s="12">
        <v>80683</v>
      </c>
      <c r="D305" s="13" t="s">
        <v>23</v>
      </c>
      <c r="E305" s="14" t="s">
        <v>444</v>
      </c>
      <c r="F305" s="15" t="s">
        <v>445</v>
      </c>
      <c r="G305" s="42">
        <v>22</v>
      </c>
      <c r="H305" s="43">
        <f t="shared" si="288"/>
        <v>267800.81675399689</v>
      </c>
      <c r="I305" s="43">
        <v>228773.15529370698</v>
      </c>
      <c r="J305" s="43">
        <v>39027.661460289884</v>
      </c>
      <c r="K305" s="44">
        <f t="shared" si="289"/>
        <v>10398.77978607759</v>
      </c>
      <c r="L305" s="44">
        <f t="shared" si="290"/>
        <v>1773.9846118313583</v>
      </c>
      <c r="M305" s="44">
        <f t="shared" si="291"/>
        <v>12172.76439790895</v>
      </c>
      <c r="N305" s="44">
        <v>13977.457651142862</v>
      </c>
      <c r="O305" s="43">
        <v>1837713.1910565873</v>
      </c>
      <c r="P305" s="43">
        <v>146</v>
      </c>
      <c r="Q305" s="44">
        <f t="shared" si="292"/>
        <v>12587.076651072515</v>
      </c>
      <c r="R305" s="45">
        <v>4</v>
      </c>
      <c r="S305" s="46">
        <v>12</v>
      </c>
      <c r="T305" s="47">
        <f t="shared" si="293"/>
        <v>0.90052690304830485</v>
      </c>
      <c r="U305" s="44">
        <f t="shared" si="294"/>
        <v>12587.076651072515</v>
      </c>
      <c r="V305" s="43">
        <f t="shared" si="295"/>
        <v>276915.68632359535</v>
      </c>
      <c r="W305" s="48">
        <f t="shared" si="296"/>
        <v>9114.8695695984643</v>
      </c>
      <c r="X305" s="42">
        <v>21</v>
      </c>
      <c r="Y305" s="43">
        <f t="shared" si="297"/>
        <v>242656.64695156319</v>
      </c>
      <c r="Z305" s="43">
        <v>206793.60377537046</v>
      </c>
      <c r="AA305" s="43">
        <v>35863.043176192732</v>
      </c>
      <c r="AB305" s="44">
        <f t="shared" si="298"/>
        <v>9847.3144654938314</v>
      </c>
      <c r="AC305" s="44">
        <f t="shared" si="299"/>
        <v>1707.7639607710826</v>
      </c>
      <c r="AD305" s="44">
        <f t="shared" si="300"/>
        <v>11555.078426264914</v>
      </c>
      <c r="AE305" s="44">
        <v>13358.875792929975</v>
      </c>
      <c r="AF305" s="43">
        <v>1619934.6119486871</v>
      </c>
      <c r="AG305" s="43">
        <v>148</v>
      </c>
      <c r="AH305" s="44">
        <f t="shared" si="301"/>
        <v>10945.504134788427</v>
      </c>
      <c r="AI305" s="45">
        <v>5</v>
      </c>
      <c r="AJ305" s="46">
        <v>12</v>
      </c>
      <c r="AK305" s="47">
        <f t="shared" si="302"/>
        <v>0.81934320705198893</v>
      </c>
      <c r="AL305" s="44">
        <f t="shared" si="303"/>
        <v>10945.504134788427</v>
      </c>
      <c r="AM305" s="43">
        <f t="shared" si="304"/>
        <v>229855.58683055697</v>
      </c>
      <c r="AN305" s="48">
        <f t="shared" si="305"/>
        <v>-13964.792859279509</v>
      </c>
      <c r="AO305" s="90">
        <f t="shared" ref="AO305:AO336" si="308">W305-AN305</f>
        <v>23079.662428877971</v>
      </c>
      <c r="AP305" s="97">
        <f t="shared" ref="AP305:AP336" si="309">G305-X305</f>
        <v>1</v>
      </c>
      <c r="AQ305" s="165"/>
      <c r="AR305" s="164"/>
    </row>
    <row r="306" spans="1:44" s="3" customFormat="1" ht="12.75" hidden="1" customHeight="1" outlineLevel="2" x14ac:dyDescent="0.2">
      <c r="A306" s="10">
        <v>5150</v>
      </c>
      <c r="B306" s="11" t="s">
        <v>400</v>
      </c>
      <c r="C306" s="12">
        <v>60714</v>
      </c>
      <c r="D306" s="13" t="s">
        <v>23</v>
      </c>
      <c r="E306" s="14" t="s">
        <v>441</v>
      </c>
      <c r="F306" s="15" t="s">
        <v>442</v>
      </c>
      <c r="G306" s="42">
        <v>2910</v>
      </c>
      <c r="H306" s="43">
        <f t="shared" ref="H306:H337" si="310">I306+J306</f>
        <v>369985.44579353725</v>
      </c>
      <c r="I306" s="43">
        <v>335300.35376573302</v>
      </c>
      <c r="J306" s="43">
        <v>34685.092027804247</v>
      </c>
      <c r="K306" s="44">
        <f t="shared" ref="K306:K337" si="311">I306/G306</f>
        <v>115.22348926657492</v>
      </c>
      <c r="L306" s="44">
        <f t="shared" ref="L306:L337" si="312">J306/G306</f>
        <v>11.919275610929294</v>
      </c>
      <c r="M306" s="44">
        <f t="shared" ref="M306:M337" si="313">H306/G306</f>
        <v>127.14276487750421</v>
      </c>
      <c r="N306" s="44">
        <v>132.67324418490676</v>
      </c>
      <c r="O306" s="43">
        <v>3484898.3017813577</v>
      </c>
      <c r="P306" s="43">
        <v>25983</v>
      </c>
      <c r="Q306" s="44">
        <f t="shared" ref="Q306:Q337" si="314">O306/P306</f>
        <v>134.1222453828025</v>
      </c>
      <c r="R306" s="45">
        <v>5</v>
      </c>
      <c r="S306" s="46">
        <v>12</v>
      </c>
      <c r="T306" s="47">
        <f t="shared" ref="T306:T337" si="315">IF(N306=0,1,MIN(Q306/N306,1))</f>
        <v>1</v>
      </c>
      <c r="U306" s="44">
        <f t="shared" ref="U306:U337" si="316">T306*N306</f>
        <v>132.67324418490676</v>
      </c>
      <c r="V306" s="43">
        <f t="shared" ref="V306:V337" si="317">IF(U306&lt;0,0,G306*U306)</f>
        <v>386079.14057807869</v>
      </c>
      <c r="W306" s="48">
        <f t="shared" ref="W306:W337" si="318">IF(G306=0,-H306*12/12,(V306-H306)*12/12)</f>
        <v>16093.69478454144</v>
      </c>
      <c r="X306" s="42">
        <v>2666</v>
      </c>
      <c r="Y306" s="43">
        <f t="shared" ref="Y306:Y337" si="319">Z306+AA306</f>
        <v>328826.3587214927</v>
      </c>
      <c r="Z306" s="43">
        <v>297118.82023923437</v>
      </c>
      <c r="AA306" s="43">
        <v>31707.538482258344</v>
      </c>
      <c r="AB306" s="44">
        <f t="shared" ref="AB306:AB337" si="320">Z306/X306</f>
        <v>111.44741944457402</v>
      </c>
      <c r="AC306" s="44">
        <f t="shared" ref="AC306:AC337" si="321">AA306/X306</f>
        <v>11.893300255910857</v>
      </c>
      <c r="AD306" s="44">
        <f t="shared" ref="AD306:AD337" si="322">Y306/X306</f>
        <v>123.34071970048488</v>
      </c>
      <c r="AE306" s="44">
        <v>131.93887861346741</v>
      </c>
      <c r="AF306" s="43">
        <v>3028699.2511888379</v>
      </c>
      <c r="AG306" s="43">
        <v>23833</v>
      </c>
      <c r="AH306" s="44">
        <f t="shared" ref="AH306:AH337" si="323">AF306/AG306</f>
        <v>127.08006760327436</v>
      </c>
      <c r="AI306" s="45">
        <v>5</v>
      </c>
      <c r="AJ306" s="46">
        <v>12</v>
      </c>
      <c r="AK306" s="47">
        <f t="shared" ref="AK306:AK337" si="324">IF(AE306=0,1,MIN(AH306/AE306,1))</f>
        <v>0.96317377363477841</v>
      </c>
      <c r="AL306" s="44">
        <f t="shared" ref="AL306:AL337" si="325">AK306*AE306</f>
        <v>127.08006760327436</v>
      </c>
      <c r="AM306" s="43">
        <f t="shared" ref="AM306:AM337" si="326">IF(AL306&lt;0,0,X306*AL306)</f>
        <v>338795.46023032942</v>
      </c>
      <c r="AN306" s="48">
        <f t="shared" ref="AN306:AN337" si="327">IF(X306=0,-Y306*12/11,(AM306-Y306)*12/11)</f>
        <v>10875.383464185521</v>
      </c>
      <c r="AO306" s="90">
        <f t="shared" si="308"/>
        <v>5218.3113203559187</v>
      </c>
      <c r="AP306" s="97">
        <f t="shared" si="309"/>
        <v>244</v>
      </c>
      <c r="AQ306" s="165"/>
      <c r="AR306" s="164"/>
    </row>
    <row r="307" spans="1:44" s="3" customFormat="1" ht="12.75" hidden="1" customHeight="1" outlineLevel="2" x14ac:dyDescent="0.2">
      <c r="A307" s="10">
        <v>5150</v>
      </c>
      <c r="B307" s="11" t="s">
        <v>400</v>
      </c>
      <c r="C307" s="12">
        <v>80489</v>
      </c>
      <c r="D307" s="13" t="s">
        <v>23</v>
      </c>
      <c r="E307" s="14" t="s">
        <v>640</v>
      </c>
      <c r="F307" s="15" t="s">
        <v>641</v>
      </c>
      <c r="G307" s="42">
        <v>2331</v>
      </c>
      <c r="H307" s="43">
        <f t="shared" si="310"/>
        <v>349886.50434936077</v>
      </c>
      <c r="I307" s="43">
        <v>313060.91238861694</v>
      </c>
      <c r="J307" s="43">
        <v>36825.591960743826</v>
      </c>
      <c r="K307" s="44">
        <f t="shared" si="311"/>
        <v>134.30326571798238</v>
      </c>
      <c r="L307" s="44">
        <f t="shared" si="312"/>
        <v>15.798194749353851</v>
      </c>
      <c r="M307" s="44">
        <f t="shared" si="313"/>
        <v>150.10146046733624</v>
      </c>
      <c r="N307" s="44">
        <v>165.31832972791793</v>
      </c>
      <c r="O307" s="43">
        <v>2878084.633790954</v>
      </c>
      <c r="P307" s="43">
        <v>17945</v>
      </c>
      <c r="Q307" s="44">
        <f t="shared" si="314"/>
        <v>160.38365192482328</v>
      </c>
      <c r="R307" s="45">
        <v>3</v>
      </c>
      <c r="S307" s="46">
        <v>11</v>
      </c>
      <c r="T307" s="47">
        <f t="shared" si="315"/>
        <v>0.97015044967357111</v>
      </c>
      <c r="U307" s="44">
        <f t="shared" si="316"/>
        <v>160.38365192482328</v>
      </c>
      <c r="V307" s="43">
        <f t="shared" si="317"/>
        <v>373854.29263676307</v>
      </c>
      <c r="W307" s="48">
        <f t="shared" si="318"/>
        <v>23967.788287402305</v>
      </c>
      <c r="X307" s="42">
        <v>2109</v>
      </c>
      <c r="Y307" s="43">
        <f t="shared" si="319"/>
        <v>317562.72044929152</v>
      </c>
      <c r="Z307" s="43">
        <v>283890.03437000501</v>
      </c>
      <c r="AA307" s="43">
        <v>33672.68607928649</v>
      </c>
      <c r="AB307" s="44">
        <f t="shared" si="320"/>
        <v>134.60883564248698</v>
      </c>
      <c r="AC307" s="44">
        <f t="shared" si="321"/>
        <v>15.96618590767496</v>
      </c>
      <c r="AD307" s="44">
        <f t="shared" si="322"/>
        <v>150.57502155016192</v>
      </c>
      <c r="AE307" s="44">
        <v>162.66563969902811</v>
      </c>
      <c r="AF307" s="43">
        <v>2617591.0329131763</v>
      </c>
      <c r="AG307" s="43">
        <v>16532</v>
      </c>
      <c r="AH307" s="44">
        <f t="shared" si="323"/>
        <v>158.33480721710478</v>
      </c>
      <c r="AI307" s="45">
        <v>4</v>
      </c>
      <c r="AJ307" s="46">
        <v>11</v>
      </c>
      <c r="AK307" s="47">
        <f t="shared" si="324"/>
        <v>0.97337586173738699</v>
      </c>
      <c r="AL307" s="44">
        <f t="shared" si="325"/>
        <v>158.33480721710478</v>
      </c>
      <c r="AM307" s="43">
        <f t="shared" si="326"/>
        <v>333928.10842087399</v>
      </c>
      <c r="AN307" s="48">
        <f t="shared" si="327"/>
        <v>17853.150514453606</v>
      </c>
      <c r="AO307" s="90">
        <f t="shared" si="308"/>
        <v>6114.6377729486994</v>
      </c>
      <c r="AP307" s="97">
        <f t="shared" si="309"/>
        <v>222</v>
      </c>
      <c r="AQ307" s="165"/>
      <c r="AR307" s="164"/>
    </row>
    <row r="308" spans="1:44" s="3" customFormat="1" ht="12.75" hidden="1" customHeight="1" outlineLevel="2" x14ac:dyDescent="0.2">
      <c r="A308" s="10">
        <v>5150</v>
      </c>
      <c r="B308" s="11" t="s">
        <v>450</v>
      </c>
      <c r="C308" s="12">
        <v>80915</v>
      </c>
      <c r="D308" s="13" t="s">
        <v>23</v>
      </c>
      <c r="E308" s="14" t="s">
        <v>476</v>
      </c>
      <c r="F308" s="15" t="s">
        <v>402</v>
      </c>
      <c r="G308" s="42">
        <v>240</v>
      </c>
      <c r="H308" s="43">
        <f t="shared" si="310"/>
        <v>643916.69999999995</v>
      </c>
      <c r="I308" s="43">
        <v>643916.69999999995</v>
      </c>
      <c r="J308" s="43">
        <v>0</v>
      </c>
      <c r="K308" s="44">
        <f t="shared" si="311"/>
        <v>2682.9862499999999</v>
      </c>
      <c r="L308" s="44">
        <f t="shared" si="312"/>
        <v>0</v>
      </c>
      <c r="M308" s="44">
        <f t="shared" si="313"/>
        <v>2682.9862499999999</v>
      </c>
      <c r="N308" s="44">
        <v>2364.0969817159785</v>
      </c>
      <c r="O308" s="43">
        <v>5708879.6399999997</v>
      </c>
      <c r="P308" s="43">
        <v>2637</v>
      </c>
      <c r="Q308" s="44">
        <f t="shared" si="314"/>
        <v>2164.9145392491469</v>
      </c>
      <c r="R308" s="45">
        <v>10</v>
      </c>
      <c r="S308" s="46">
        <v>12</v>
      </c>
      <c r="T308" s="47">
        <f t="shared" si="315"/>
        <v>0.9157469240867373</v>
      </c>
      <c r="U308" s="44">
        <f t="shared" si="316"/>
        <v>2164.9145392491469</v>
      </c>
      <c r="V308" s="43">
        <f t="shared" si="317"/>
        <v>519579.48941979522</v>
      </c>
      <c r="W308" s="48">
        <f t="shared" si="318"/>
        <v>-124337.21058020473</v>
      </c>
      <c r="X308" s="42">
        <v>208</v>
      </c>
      <c r="Y308" s="43">
        <f t="shared" si="319"/>
        <v>601065.81000000006</v>
      </c>
      <c r="Z308" s="43">
        <v>601065.81000000006</v>
      </c>
      <c r="AA308" s="43">
        <v>0</v>
      </c>
      <c r="AB308" s="44">
        <f t="shared" si="320"/>
        <v>2889.7394711538464</v>
      </c>
      <c r="AC308" s="44">
        <f t="shared" si="321"/>
        <v>0</v>
      </c>
      <c r="AD308" s="44">
        <f t="shared" si="322"/>
        <v>2889.7394711538464</v>
      </c>
      <c r="AE308" s="44">
        <v>2494.3620248524944</v>
      </c>
      <c r="AF308" s="43">
        <v>5455175.8499999996</v>
      </c>
      <c r="AG308" s="43">
        <v>2303</v>
      </c>
      <c r="AH308" s="44">
        <f t="shared" si="323"/>
        <v>2368.725944420321</v>
      </c>
      <c r="AI308" s="45">
        <v>8</v>
      </c>
      <c r="AJ308" s="46">
        <v>12</v>
      </c>
      <c r="AK308" s="47">
        <f t="shared" si="324"/>
        <v>0.94963197836544877</v>
      </c>
      <c r="AL308" s="44">
        <f t="shared" si="325"/>
        <v>2368.725944420321</v>
      </c>
      <c r="AM308" s="43">
        <f t="shared" si="326"/>
        <v>492694.99643942679</v>
      </c>
      <c r="AN308" s="48">
        <f t="shared" si="327"/>
        <v>-118222.70570244356</v>
      </c>
      <c r="AO308" s="90">
        <f t="shared" si="308"/>
        <v>-6114.5048777611664</v>
      </c>
      <c r="AP308" s="97">
        <f t="shared" si="309"/>
        <v>32</v>
      </c>
      <c r="AQ308" s="165"/>
      <c r="AR308" s="164"/>
    </row>
    <row r="309" spans="1:44" s="3" customFormat="1" ht="12.75" hidden="1" customHeight="1" outlineLevel="2" x14ac:dyDescent="0.2">
      <c r="A309" s="10">
        <v>5150</v>
      </c>
      <c r="B309" s="11" t="s">
        <v>450</v>
      </c>
      <c r="C309" s="12">
        <v>79077</v>
      </c>
      <c r="D309" s="13" t="s">
        <v>23</v>
      </c>
      <c r="E309" s="14" t="s">
        <v>467</v>
      </c>
      <c r="F309" s="15" t="s">
        <v>402</v>
      </c>
      <c r="G309" s="42">
        <v>2601</v>
      </c>
      <c r="H309" s="43">
        <f t="shared" si="310"/>
        <v>2350510.19</v>
      </c>
      <c r="I309" s="43">
        <v>2350510.19</v>
      </c>
      <c r="J309" s="43">
        <v>0</v>
      </c>
      <c r="K309" s="44">
        <f t="shared" si="311"/>
        <v>903.69480584390612</v>
      </c>
      <c r="L309" s="44">
        <f t="shared" si="312"/>
        <v>0</v>
      </c>
      <c r="M309" s="44">
        <f t="shared" si="313"/>
        <v>903.69480584390612</v>
      </c>
      <c r="N309" s="44">
        <v>856.50640627628434</v>
      </c>
      <c r="O309" s="43">
        <v>39163025.419985354</v>
      </c>
      <c r="P309" s="43">
        <v>45433</v>
      </c>
      <c r="Q309" s="44">
        <f t="shared" si="314"/>
        <v>861.99514493837853</v>
      </c>
      <c r="R309" s="45">
        <v>11</v>
      </c>
      <c r="S309" s="46">
        <v>12</v>
      </c>
      <c r="T309" s="47">
        <f t="shared" si="315"/>
        <v>1</v>
      </c>
      <c r="U309" s="44">
        <f t="shared" si="316"/>
        <v>856.50640627628434</v>
      </c>
      <c r="V309" s="43">
        <f t="shared" si="317"/>
        <v>2227773.1627246155</v>
      </c>
      <c r="W309" s="48">
        <f t="shared" si="318"/>
        <v>-122737.0272753844</v>
      </c>
      <c r="X309" s="42">
        <v>2363</v>
      </c>
      <c r="Y309" s="43">
        <f t="shared" si="319"/>
        <v>2200692.88</v>
      </c>
      <c r="Z309" s="43">
        <v>2200692.88</v>
      </c>
      <c r="AA309" s="43">
        <v>0</v>
      </c>
      <c r="AB309" s="44">
        <f t="shared" si="320"/>
        <v>931.31311045281416</v>
      </c>
      <c r="AC309" s="44">
        <f t="shared" si="321"/>
        <v>0</v>
      </c>
      <c r="AD309" s="44">
        <f t="shared" si="322"/>
        <v>931.31311045281416</v>
      </c>
      <c r="AE309" s="44">
        <v>868.62710843328728</v>
      </c>
      <c r="AF309" s="43">
        <v>36224880.699999996</v>
      </c>
      <c r="AG309" s="43">
        <v>41418</v>
      </c>
      <c r="AH309" s="44">
        <f t="shared" si="323"/>
        <v>874.61685016176534</v>
      </c>
      <c r="AI309" s="45">
        <v>11</v>
      </c>
      <c r="AJ309" s="46">
        <v>12</v>
      </c>
      <c r="AK309" s="47">
        <f t="shared" si="324"/>
        <v>1</v>
      </c>
      <c r="AL309" s="44">
        <f t="shared" si="325"/>
        <v>868.62710843328728</v>
      </c>
      <c r="AM309" s="43">
        <f t="shared" si="326"/>
        <v>2052565.8572278579</v>
      </c>
      <c r="AN309" s="48">
        <f t="shared" si="327"/>
        <v>-161593.1157514276</v>
      </c>
      <c r="AO309" s="90">
        <f t="shared" si="308"/>
        <v>38856.088476043195</v>
      </c>
      <c r="AP309" s="97">
        <f t="shared" si="309"/>
        <v>238</v>
      </c>
      <c r="AQ309" s="165"/>
      <c r="AR309" s="164"/>
    </row>
    <row r="310" spans="1:44" s="3" customFormat="1" ht="12.75" hidden="1" customHeight="1" outlineLevel="2" x14ac:dyDescent="0.2">
      <c r="A310" s="10">
        <v>5150</v>
      </c>
      <c r="B310" s="11" t="s">
        <v>450</v>
      </c>
      <c r="C310" s="12">
        <v>79719</v>
      </c>
      <c r="D310" s="13" t="s">
        <v>23</v>
      </c>
      <c r="E310" s="14" t="s">
        <v>451</v>
      </c>
      <c r="F310" s="15" t="s">
        <v>452</v>
      </c>
      <c r="G310" s="42">
        <v>122195</v>
      </c>
      <c r="H310" s="43">
        <f t="shared" si="310"/>
        <v>3605848.6906893239</v>
      </c>
      <c r="I310" s="43">
        <v>3594757.9518670896</v>
      </c>
      <c r="J310" s="43">
        <v>11090.738822234118</v>
      </c>
      <c r="K310" s="44">
        <f t="shared" si="311"/>
        <v>29.418208207104133</v>
      </c>
      <c r="L310" s="44">
        <f t="shared" si="312"/>
        <v>9.0762623857229163E-2</v>
      </c>
      <c r="M310" s="44">
        <f t="shared" si="313"/>
        <v>29.508970830961363</v>
      </c>
      <c r="N310" s="44">
        <v>28.810770502911659</v>
      </c>
      <c r="O310" s="43">
        <v>87491606.315232351</v>
      </c>
      <c r="P310" s="43">
        <v>3055734</v>
      </c>
      <c r="Q310" s="44">
        <f t="shared" si="314"/>
        <v>28.63194450669867</v>
      </c>
      <c r="R310" s="45">
        <v>10</v>
      </c>
      <c r="S310" s="46">
        <v>12</v>
      </c>
      <c r="T310" s="47">
        <f t="shared" si="315"/>
        <v>0.99379308525626153</v>
      </c>
      <c r="U310" s="44">
        <f t="shared" si="316"/>
        <v>28.63194450669867</v>
      </c>
      <c r="V310" s="43">
        <f t="shared" si="317"/>
        <v>3498680.458996044</v>
      </c>
      <c r="W310" s="48">
        <f t="shared" si="318"/>
        <v>-107168.23169327993</v>
      </c>
      <c r="X310" s="42">
        <v>112497</v>
      </c>
      <c r="Y310" s="43">
        <f t="shared" si="319"/>
        <v>3324409.8040652368</v>
      </c>
      <c r="Z310" s="43">
        <v>3314329.8563788123</v>
      </c>
      <c r="AA310" s="43">
        <v>10079.947686424453</v>
      </c>
      <c r="AB310" s="44">
        <f t="shared" si="320"/>
        <v>29.461495474357648</v>
      </c>
      <c r="AC310" s="44">
        <f t="shared" si="321"/>
        <v>8.9601924375089584E-2</v>
      </c>
      <c r="AD310" s="44">
        <f t="shared" si="322"/>
        <v>29.55109739873274</v>
      </c>
      <c r="AE310" s="44">
        <v>28.460761956240304</v>
      </c>
      <c r="AF310" s="43">
        <v>80185067.627663717</v>
      </c>
      <c r="AG310" s="43">
        <v>2814752</v>
      </c>
      <c r="AH310" s="44">
        <f t="shared" si="323"/>
        <v>28.487436061032628</v>
      </c>
      <c r="AI310" s="45">
        <v>10</v>
      </c>
      <c r="AJ310" s="46">
        <v>12</v>
      </c>
      <c r="AK310" s="47">
        <f t="shared" si="324"/>
        <v>1</v>
      </c>
      <c r="AL310" s="44">
        <f t="shared" si="325"/>
        <v>28.460761956240304</v>
      </c>
      <c r="AM310" s="43">
        <f t="shared" si="326"/>
        <v>3201750.3377911653</v>
      </c>
      <c r="AN310" s="48">
        <f t="shared" si="327"/>
        <v>-133810.32684444162</v>
      </c>
      <c r="AO310" s="90">
        <f t="shared" si="308"/>
        <v>26642.095151161688</v>
      </c>
      <c r="AP310" s="97">
        <f t="shared" si="309"/>
        <v>9698</v>
      </c>
      <c r="AQ310" s="165"/>
      <c r="AR310" s="164"/>
    </row>
    <row r="311" spans="1:44" s="3" customFormat="1" ht="12.75" hidden="1" customHeight="1" outlineLevel="2" x14ac:dyDescent="0.2">
      <c r="A311" s="10">
        <v>5150</v>
      </c>
      <c r="B311" s="11" t="s">
        <v>450</v>
      </c>
      <c r="C311" s="12">
        <v>80682</v>
      </c>
      <c r="D311" s="13" t="s">
        <v>23</v>
      </c>
      <c r="E311" s="14" t="s">
        <v>614</v>
      </c>
      <c r="F311" s="15" t="s">
        <v>615</v>
      </c>
      <c r="G311" s="42">
        <v>3258</v>
      </c>
      <c r="H311" s="43">
        <f t="shared" si="310"/>
        <v>176675.75477430929</v>
      </c>
      <c r="I311" s="43">
        <v>152810.19590839552</v>
      </c>
      <c r="J311" s="43">
        <v>23865.558865913772</v>
      </c>
      <c r="K311" s="44">
        <f t="shared" si="311"/>
        <v>46.90306811184638</v>
      </c>
      <c r="L311" s="44">
        <f t="shared" si="312"/>
        <v>7.325217577014663</v>
      </c>
      <c r="M311" s="44">
        <f t="shared" si="313"/>
        <v>54.228285688861043</v>
      </c>
      <c r="N311" s="44">
        <v>32.138532322759943</v>
      </c>
      <c r="O311" s="43">
        <v>4897101.0776882917</v>
      </c>
      <c r="P311" s="43">
        <v>134655</v>
      </c>
      <c r="Q311" s="44">
        <f t="shared" si="314"/>
        <v>36.367762635537424</v>
      </c>
      <c r="R311" s="45">
        <v>12</v>
      </c>
      <c r="S311" s="46">
        <v>12</v>
      </c>
      <c r="T311" s="47">
        <f t="shared" si="315"/>
        <v>1</v>
      </c>
      <c r="U311" s="44">
        <f t="shared" si="316"/>
        <v>32.138532322759943</v>
      </c>
      <c r="V311" s="43">
        <f t="shared" si="317"/>
        <v>104707.33830755189</v>
      </c>
      <c r="W311" s="48">
        <f t="shared" si="318"/>
        <v>-71968.416466757393</v>
      </c>
      <c r="X311" s="42">
        <v>2700</v>
      </c>
      <c r="Y311" s="43">
        <f t="shared" si="319"/>
        <v>169429.3983683582</v>
      </c>
      <c r="Z311" s="43">
        <v>149020.38824150874</v>
      </c>
      <c r="AA311" s="43">
        <v>20409.010126849447</v>
      </c>
      <c r="AB311" s="44">
        <f t="shared" si="320"/>
        <v>55.192736385743977</v>
      </c>
      <c r="AC311" s="44">
        <f t="shared" si="321"/>
        <v>7.5588926395738696</v>
      </c>
      <c r="AD311" s="44">
        <f t="shared" si="322"/>
        <v>62.751629025317854</v>
      </c>
      <c r="AE311" s="44">
        <v>36.436209701682927</v>
      </c>
      <c r="AF311" s="43">
        <v>4206156.7132617431</v>
      </c>
      <c r="AG311" s="43">
        <v>107307</v>
      </c>
      <c r="AH311" s="44">
        <f t="shared" si="323"/>
        <v>39.197412221586134</v>
      </c>
      <c r="AI311" s="45">
        <v>11</v>
      </c>
      <c r="AJ311" s="46">
        <v>12</v>
      </c>
      <c r="AK311" s="47">
        <f t="shared" si="324"/>
        <v>1</v>
      </c>
      <c r="AL311" s="44">
        <f t="shared" si="325"/>
        <v>36.436209701682927</v>
      </c>
      <c r="AM311" s="43">
        <f t="shared" si="326"/>
        <v>98377.766194543903</v>
      </c>
      <c r="AN311" s="48">
        <f t="shared" si="327"/>
        <v>-77510.871462342882</v>
      </c>
      <c r="AO311" s="90">
        <f t="shared" si="308"/>
        <v>5542.4549955854891</v>
      </c>
      <c r="AP311" s="97">
        <f t="shared" si="309"/>
        <v>558</v>
      </c>
      <c r="AQ311" s="165"/>
      <c r="AR311" s="164"/>
    </row>
    <row r="312" spans="1:44" s="3" customFormat="1" ht="12.75" hidden="1" customHeight="1" outlineLevel="2" x14ac:dyDescent="0.2">
      <c r="A312" s="10">
        <v>5150</v>
      </c>
      <c r="B312" s="11" t="s">
        <v>450</v>
      </c>
      <c r="C312" s="12">
        <v>80908</v>
      </c>
      <c r="D312" s="13" t="s">
        <v>23</v>
      </c>
      <c r="E312" s="14" t="s">
        <v>457</v>
      </c>
      <c r="F312" s="15" t="s">
        <v>402</v>
      </c>
      <c r="G312" s="42">
        <v>203</v>
      </c>
      <c r="H312" s="43">
        <f t="shared" si="310"/>
        <v>330746.21999999997</v>
      </c>
      <c r="I312" s="43">
        <v>330746.21999999997</v>
      </c>
      <c r="J312" s="43">
        <v>0</v>
      </c>
      <c r="K312" s="44">
        <f t="shared" si="311"/>
        <v>1629.2917241379309</v>
      </c>
      <c r="L312" s="44">
        <f t="shared" si="312"/>
        <v>0</v>
      </c>
      <c r="M312" s="44">
        <f t="shared" si="313"/>
        <v>1629.2917241379309</v>
      </c>
      <c r="N312" s="44">
        <v>1385.1671809515783</v>
      </c>
      <c r="O312" s="43">
        <v>6635678.5700000003</v>
      </c>
      <c r="P312" s="43">
        <v>4641</v>
      </c>
      <c r="Q312" s="44">
        <f t="shared" si="314"/>
        <v>1429.7949946132301</v>
      </c>
      <c r="R312" s="45">
        <v>10</v>
      </c>
      <c r="S312" s="46">
        <v>12</v>
      </c>
      <c r="T312" s="47">
        <f t="shared" si="315"/>
        <v>1</v>
      </c>
      <c r="U312" s="44">
        <f t="shared" si="316"/>
        <v>1385.1671809515783</v>
      </c>
      <c r="V312" s="43">
        <f t="shared" si="317"/>
        <v>281188.9377331704</v>
      </c>
      <c r="W312" s="48">
        <f t="shared" si="318"/>
        <v>-49557.28226682957</v>
      </c>
      <c r="X312" s="42">
        <v>193</v>
      </c>
      <c r="Y312" s="43">
        <f t="shared" si="319"/>
        <v>312459.26</v>
      </c>
      <c r="Z312" s="43">
        <v>312459.26</v>
      </c>
      <c r="AA312" s="43">
        <v>0</v>
      </c>
      <c r="AB312" s="44">
        <f t="shared" si="320"/>
        <v>1618.9598963730571</v>
      </c>
      <c r="AC312" s="44">
        <f t="shared" si="321"/>
        <v>0</v>
      </c>
      <c r="AD312" s="44">
        <f t="shared" si="322"/>
        <v>1618.9598963730571</v>
      </c>
      <c r="AE312" s="44">
        <v>1387.569629316079</v>
      </c>
      <c r="AF312" s="43">
        <v>6191765.2700000005</v>
      </c>
      <c r="AG312" s="43">
        <v>4213</v>
      </c>
      <c r="AH312" s="44">
        <f t="shared" si="323"/>
        <v>1469.680814146689</v>
      </c>
      <c r="AI312" s="45">
        <v>9</v>
      </c>
      <c r="AJ312" s="46">
        <v>12</v>
      </c>
      <c r="AK312" s="47">
        <f t="shared" si="324"/>
        <v>1</v>
      </c>
      <c r="AL312" s="44">
        <f t="shared" si="325"/>
        <v>1387.569629316079</v>
      </c>
      <c r="AM312" s="43">
        <f t="shared" si="326"/>
        <v>267800.93845800328</v>
      </c>
      <c r="AN312" s="48">
        <f t="shared" si="327"/>
        <v>-48718.168954905523</v>
      </c>
      <c r="AO312" s="90">
        <f t="shared" si="308"/>
        <v>-839.11331192404759</v>
      </c>
      <c r="AP312" s="97">
        <f t="shared" si="309"/>
        <v>10</v>
      </c>
      <c r="AQ312" s="165"/>
      <c r="AR312" s="164"/>
    </row>
    <row r="313" spans="1:44" s="3" customFormat="1" ht="12.75" hidden="1" customHeight="1" outlineLevel="2" x14ac:dyDescent="0.2">
      <c r="A313" s="10">
        <v>5150</v>
      </c>
      <c r="B313" s="11" t="s">
        <v>450</v>
      </c>
      <c r="C313" s="12">
        <v>80919</v>
      </c>
      <c r="D313" s="13" t="s">
        <v>23</v>
      </c>
      <c r="E313" s="14" t="s">
        <v>453</v>
      </c>
      <c r="F313" s="15" t="s">
        <v>402</v>
      </c>
      <c r="G313" s="42">
        <v>1549</v>
      </c>
      <c r="H313" s="43">
        <f t="shared" si="310"/>
        <v>3834899.16</v>
      </c>
      <c r="I313" s="43">
        <v>3834899.16</v>
      </c>
      <c r="J313" s="43">
        <v>0</v>
      </c>
      <c r="K313" s="44">
        <f t="shared" si="311"/>
        <v>2475.7257327307943</v>
      </c>
      <c r="L313" s="44">
        <f t="shared" si="312"/>
        <v>0</v>
      </c>
      <c r="M313" s="44">
        <f t="shared" si="313"/>
        <v>2475.7257327307943</v>
      </c>
      <c r="N313" s="44">
        <v>2455.9764143106022</v>
      </c>
      <c r="O313" s="43">
        <v>47367314.920000002</v>
      </c>
      <c r="P313" s="43">
        <v>18977</v>
      </c>
      <c r="Q313" s="44">
        <f t="shared" si="314"/>
        <v>2496.0380945354905</v>
      </c>
      <c r="R313" s="45">
        <v>7</v>
      </c>
      <c r="S313" s="46">
        <v>12</v>
      </c>
      <c r="T313" s="47">
        <f t="shared" si="315"/>
        <v>1</v>
      </c>
      <c r="U313" s="44">
        <f t="shared" si="316"/>
        <v>2455.9764143106022</v>
      </c>
      <c r="V313" s="43">
        <f t="shared" si="317"/>
        <v>3804307.4657671228</v>
      </c>
      <c r="W313" s="48">
        <f t="shared" si="318"/>
        <v>-30591.694232877344</v>
      </c>
      <c r="X313" s="42">
        <v>1385</v>
      </c>
      <c r="Y313" s="43">
        <f t="shared" si="319"/>
        <v>3505481.56</v>
      </c>
      <c r="Z313" s="43">
        <v>3505481.56</v>
      </c>
      <c r="AA313" s="43">
        <v>0</v>
      </c>
      <c r="AB313" s="44">
        <f t="shared" si="320"/>
        <v>2531.03361732852</v>
      </c>
      <c r="AC313" s="44">
        <f t="shared" si="321"/>
        <v>0</v>
      </c>
      <c r="AD313" s="44">
        <f t="shared" si="322"/>
        <v>2531.03361732852</v>
      </c>
      <c r="AE313" s="44">
        <v>2535.0918384261649</v>
      </c>
      <c r="AF313" s="43">
        <v>43180141.589999996</v>
      </c>
      <c r="AG313" s="43">
        <v>16729</v>
      </c>
      <c r="AH313" s="44">
        <f t="shared" si="323"/>
        <v>2581.1549757905432</v>
      </c>
      <c r="AI313" s="45">
        <v>6</v>
      </c>
      <c r="AJ313" s="46">
        <v>12</v>
      </c>
      <c r="AK313" s="47">
        <f t="shared" si="324"/>
        <v>1</v>
      </c>
      <c r="AL313" s="44">
        <f t="shared" si="325"/>
        <v>2535.0918384261649</v>
      </c>
      <c r="AM313" s="43">
        <f t="shared" si="326"/>
        <v>3511102.1962202382</v>
      </c>
      <c r="AN313" s="48">
        <f t="shared" si="327"/>
        <v>6131.6031493507326</v>
      </c>
      <c r="AO313" s="90">
        <f t="shared" si="308"/>
        <v>-36723.297382228076</v>
      </c>
      <c r="AP313" s="97">
        <f t="shared" si="309"/>
        <v>164</v>
      </c>
      <c r="AQ313" s="165"/>
      <c r="AR313" s="164"/>
    </row>
    <row r="314" spans="1:44" s="3" customFormat="1" ht="12.75" hidden="1" customHeight="1" outlineLevel="2" x14ac:dyDescent="0.2">
      <c r="A314" s="10">
        <v>5150</v>
      </c>
      <c r="B314" s="11" t="s">
        <v>450</v>
      </c>
      <c r="C314" s="12">
        <v>80014</v>
      </c>
      <c r="D314" s="13" t="s">
        <v>23</v>
      </c>
      <c r="E314" s="14" t="s">
        <v>456</v>
      </c>
      <c r="F314" s="15" t="s">
        <v>402</v>
      </c>
      <c r="G314" s="42">
        <v>48</v>
      </c>
      <c r="H314" s="43">
        <f t="shared" si="310"/>
        <v>78504.780000000013</v>
      </c>
      <c r="I314" s="43">
        <v>78504.780000000013</v>
      </c>
      <c r="J314" s="43">
        <v>0</v>
      </c>
      <c r="K314" s="44">
        <f t="shared" si="311"/>
        <v>1635.5162500000004</v>
      </c>
      <c r="L314" s="44">
        <f t="shared" si="312"/>
        <v>0</v>
      </c>
      <c r="M314" s="44">
        <f t="shared" si="313"/>
        <v>1635.5162500000004</v>
      </c>
      <c r="N314" s="44">
        <v>1174.326042585514</v>
      </c>
      <c r="O314" s="43">
        <v>1486592.57</v>
      </c>
      <c r="P314" s="43">
        <v>1391</v>
      </c>
      <c r="Q314" s="44">
        <f t="shared" si="314"/>
        <v>1068.7221926671459</v>
      </c>
      <c r="R314" s="45">
        <v>11</v>
      </c>
      <c r="S314" s="46">
        <v>12</v>
      </c>
      <c r="T314" s="47">
        <f t="shared" si="315"/>
        <v>0.91007280253628708</v>
      </c>
      <c r="U314" s="44">
        <f t="shared" si="316"/>
        <v>1068.7221926671459</v>
      </c>
      <c r="V314" s="43">
        <f t="shared" si="317"/>
        <v>51298.665248023004</v>
      </c>
      <c r="W314" s="48">
        <f t="shared" si="318"/>
        <v>-27206.114751977013</v>
      </c>
      <c r="X314" s="42">
        <v>36</v>
      </c>
      <c r="Y314" s="43">
        <f t="shared" si="319"/>
        <v>61339.1</v>
      </c>
      <c r="Z314" s="43">
        <v>61339.1</v>
      </c>
      <c r="AA314" s="43">
        <v>0</v>
      </c>
      <c r="AB314" s="44">
        <f t="shared" si="320"/>
        <v>1703.8638888888888</v>
      </c>
      <c r="AC314" s="44">
        <f t="shared" si="321"/>
        <v>0</v>
      </c>
      <c r="AD314" s="44">
        <f t="shared" si="322"/>
        <v>1703.8638888888888</v>
      </c>
      <c r="AE314" s="44">
        <v>1514.3700862164869</v>
      </c>
      <c r="AF314" s="43">
        <v>1351473.1</v>
      </c>
      <c r="AG314" s="43">
        <v>844</v>
      </c>
      <c r="AH314" s="44">
        <f t="shared" si="323"/>
        <v>1601.2714454976303</v>
      </c>
      <c r="AI314" s="45">
        <v>10</v>
      </c>
      <c r="AJ314" s="46">
        <v>12</v>
      </c>
      <c r="AK314" s="47">
        <f t="shared" si="324"/>
        <v>1</v>
      </c>
      <c r="AL314" s="44">
        <f t="shared" si="325"/>
        <v>1514.3700862164869</v>
      </c>
      <c r="AM314" s="43">
        <f t="shared" si="326"/>
        <v>54517.323103793533</v>
      </c>
      <c r="AN314" s="48">
        <f t="shared" si="327"/>
        <v>-7441.9384322252354</v>
      </c>
      <c r="AO314" s="90">
        <f t="shared" si="308"/>
        <v>-19764.176319751779</v>
      </c>
      <c r="AP314" s="97">
        <f t="shared" si="309"/>
        <v>12</v>
      </c>
      <c r="AQ314" s="165"/>
      <c r="AR314" s="164"/>
    </row>
    <row r="315" spans="1:44" s="3" customFormat="1" ht="12.75" hidden="1" customHeight="1" outlineLevel="2" x14ac:dyDescent="0.2">
      <c r="A315" s="10">
        <v>5150</v>
      </c>
      <c r="B315" s="11" t="s">
        <v>450</v>
      </c>
      <c r="C315" s="12">
        <v>80913</v>
      </c>
      <c r="D315" s="13" t="s">
        <v>23</v>
      </c>
      <c r="E315" s="14" t="s">
        <v>454</v>
      </c>
      <c r="F315" s="15" t="s">
        <v>402</v>
      </c>
      <c r="G315" s="42">
        <v>814</v>
      </c>
      <c r="H315" s="43">
        <f t="shared" si="310"/>
        <v>791723.65999999992</v>
      </c>
      <c r="I315" s="43">
        <v>791723.65999999992</v>
      </c>
      <c r="J315" s="43">
        <v>0</v>
      </c>
      <c r="K315" s="44">
        <f t="shared" si="311"/>
        <v>972.63348894348883</v>
      </c>
      <c r="L315" s="44">
        <f t="shared" si="312"/>
        <v>0</v>
      </c>
      <c r="M315" s="44">
        <f t="shared" si="313"/>
        <v>972.63348894348883</v>
      </c>
      <c r="N315" s="44">
        <v>968.56041036501574</v>
      </c>
      <c r="O315" s="43">
        <v>15161633.919999998</v>
      </c>
      <c r="P315" s="43">
        <v>16016</v>
      </c>
      <c r="Q315" s="44">
        <f t="shared" si="314"/>
        <v>946.65546453546438</v>
      </c>
      <c r="R315" s="45">
        <v>7</v>
      </c>
      <c r="S315" s="46">
        <v>12</v>
      </c>
      <c r="T315" s="47">
        <f t="shared" si="315"/>
        <v>0.97738401694397548</v>
      </c>
      <c r="U315" s="44">
        <f t="shared" si="316"/>
        <v>946.65546453546438</v>
      </c>
      <c r="V315" s="43">
        <f t="shared" si="317"/>
        <v>770577.54813186801</v>
      </c>
      <c r="W315" s="48">
        <f t="shared" si="318"/>
        <v>-21146.111868131906</v>
      </c>
      <c r="X315" s="42">
        <v>714</v>
      </c>
      <c r="Y315" s="43">
        <f t="shared" si="319"/>
        <v>744147.05</v>
      </c>
      <c r="Z315" s="43">
        <v>744147.05</v>
      </c>
      <c r="AA315" s="43">
        <v>0</v>
      </c>
      <c r="AB315" s="44">
        <f t="shared" si="320"/>
        <v>1042.2227591036415</v>
      </c>
      <c r="AC315" s="44">
        <f t="shared" si="321"/>
        <v>0</v>
      </c>
      <c r="AD315" s="44">
        <f t="shared" si="322"/>
        <v>1042.2227591036415</v>
      </c>
      <c r="AE315" s="44">
        <v>1009.8090346714755</v>
      </c>
      <c r="AF315" s="43">
        <v>14184427.379999999</v>
      </c>
      <c r="AG315" s="43">
        <v>14288</v>
      </c>
      <c r="AH315" s="44">
        <f t="shared" si="323"/>
        <v>992.75107642777152</v>
      </c>
      <c r="AI315" s="45">
        <v>8</v>
      </c>
      <c r="AJ315" s="46">
        <v>12</v>
      </c>
      <c r="AK315" s="47">
        <f t="shared" si="324"/>
        <v>0.98310773853468891</v>
      </c>
      <c r="AL315" s="44">
        <f t="shared" si="325"/>
        <v>992.75107642777152</v>
      </c>
      <c r="AM315" s="43">
        <f t="shared" si="326"/>
        <v>708824.26856942882</v>
      </c>
      <c r="AN315" s="48">
        <f t="shared" si="327"/>
        <v>-38533.943378804972</v>
      </c>
      <c r="AO315" s="90">
        <f t="shared" si="308"/>
        <v>17387.831510673066</v>
      </c>
      <c r="AP315" s="97">
        <f t="shared" si="309"/>
        <v>100</v>
      </c>
      <c r="AQ315" s="165"/>
      <c r="AR315" s="164"/>
    </row>
    <row r="316" spans="1:44" s="3" customFormat="1" ht="12.75" hidden="1" customHeight="1" outlineLevel="2" x14ac:dyDescent="0.2">
      <c r="A316" s="10">
        <v>5150</v>
      </c>
      <c r="B316" s="11" t="s">
        <v>450</v>
      </c>
      <c r="C316" s="12">
        <v>80911</v>
      </c>
      <c r="D316" s="13" t="s">
        <v>23</v>
      </c>
      <c r="E316" s="14" t="s">
        <v>471</v>
      </c>
      <c r="F316" s="15" t="s">
        <v>402</v>
      </c>
      <c r="G316" s="42">
        <v>314</v>
      </c>
      <c r="H316" s="43">
        <f t="shared" si="310"/>
        <v>120884.02</v>
      </c>
      <c r="I316" s="43">
        <v>120884.02</v>
      </c>
      <c r="J316" s="43">
        <v>0</v>
      </c>
      <c r="K316" s="44">
        <f t="shared" si="311"/>
        <v>384.98095541401273</v>
      </c>
      <c r="L316" s="44">
        <f t="shared" si="312"/>
        <v>0</v>
      </c>
      <c r="M316" s="44">
        <f t="shared" si="313"/>
        <v>384.98095541401273</v>
      </c>
      <c r="N316" s="44">
        <v>325.98325303166189</v>
      </c>
      <c r="O316" s="43">
        <v>3319017.9499999997</v>
      </c>
      <c r="P316" s="43">
        <v>10208</v>
      </c>
      <c r="Q316" s="44">
        <f t="shared" si="314"/>
        <v>325.13890576018804</v>
      </c>
      <c r="R316" s="45">
        <v>9</v>
      </c>
      <c r="S316" s="46">
        <v>12</v>
      </c>
      <c r="T316" s="47">
        <f t="shared" si="315"/>
        <v>0.99740984463581683</v>
      </c>
      <c r="U316" s="44">
        <f t="shared" si="316"/>
        <v>325.13890576018804</v>
      </c>
      <c r="V316" s="43">
        <f t="shared" si="317"/>
        <v>102093.61640869905</v>
      </c>
      <c r="W316" s="48">
        <f t="shared" si="318"/>
        <v>-18790.403591300957</v>
      </c>
      <c r="X316" s="42">
        <v>295</v>
      </c>
      <c r="Y316" s="43">
        <f t="shared" si="319"/>
        <v>117464.54</v>
      </c>
      <c r="Z316" s="43">
        <v>117464.54</v>
      </c>
      <c r="AA316" s="43">
        <v>0</v>
      </c>
      <c r="AB316" s="44">
        <f t="shared" si="320"/>
        <v>398.18488135593219</v>
      </c>
      <c r="AC316" s="44">
        <f t="shared" si="321"/>
        <v>0</v>
      </c>
      <c r="AD316" s="44">
        <f t="shared" si="322"/>
        <v>398.18488135593219</v>
      </c>
      <c r="AE316" s="44">
        <v>330.06290550447807</v>
      </c>
      <c r="AF316" s="43">
        <v>3095112.73</v>
      </c>
      <c r="AG316" s="43">
        <v>9203</v>
      </c>
      <c r="AH316" s="44">
        <f t="shared" si="323"/>
        <v>336.31562859936975</v>
      </c>
      <c r="AI316" s="45">
        <v>9</v>
      </c>
      <c r="AJ316" s="46">
        <v>12</v>
      </c>
      <c r="AK316" s="47">
        <f t="shared" si="324"/>
        <v>1</v>
      </c>
      <c r="AL316" s="44">
        <f t="shared" si="325"/>
        <v>330.06290550447807</v>
      </c>
      <c r="AM316" s="43">
        <f t="shared" si="326"/>
        <v>97368.557123821025</v>
      </c>
      <c r="AN316" s="48">
        <f t="shared" si="327"/>
        <v>-21922.890410377058</v>
      </c>
      <c r="AO316" s="90">
        <f t="shared" si="308"/>
        <v>3132.4868190761008</v>
      </c>
      <c r="AP316" s="97">
        <f t="shared" si="309"/>
        <v>19</v>
      </c>
      <c r="AQ316" s="165"/>
      <c r="AR316" s="164"/>
    </row>
    <row r="317" spans="1:44" s="3" customFormat="1" ht="12.75" hidden="1" customHeight="1" outlineLevel="2" x14ac:dyDescent="0.2">
      <c r="A317" s="10">
        <v>5150</v>
      </c>
      <c r="B317" s="11" t="s">
        <v>450</v>
      </c>
      <c r="C317" s="12">
        <v>80001</v>
      </c>
      <c r="D317" s="13" t="s">
        <v>23</v>
      </c>
      <c r="E317" s="14" t="s">
        <v>458</v>
      </c>
      <c r="F317" s="15" t="s">
        <v>46</v>
      </c>
      <c r="G317" s="42">
        <v>5962</v>
      </c>
      <c r="H317" s="43">
        <f t="shared" si="310"/>
        <v>474210.87060937949</v>
      </c>
      <c r="I317" s="43">
        <v>473891.67184446403</v>
      </c>
      <c r="J317" s="43">
        <v>319.19876491545483</v>
      </c>
      <c r="K317" s="44">
        <f t="shared" si="311"/>
        <v>79.485352540165053</v>
      </c>
      <c r="L317" s="44">
        <f t="shared" si="312"/>
        <v>5.3538873685919967E-2</v>
      </c>
      <c r="M317" s="44">
        <f t="shared" si="313"/>
        <v>79.538891413850976</v>
      </c>
      <c r="N317" s="44">
        <v>78.276136973273793</v>
      </c>
      <c r="O317" s="43">
        <v>9629344.568685567</v>
      </c>
      <c r="P317" s="43">
        <v>125909</v>
      </c>
      <c r="Q317" s="44">
        <f t="shared" si="314"/>
        <v>76.478604140177168</v>
      </c>
      <c r="R317" s="45">
        <v>8</v>
      </c>
      <c r="S317" s="46">
        <v>12</v>
      </c>
      <c r="T317" s="47">
        <f t="shared" si="315"/>
        <v>0.97703600480807629</v>
      </c>
      <c r="U317" s="44">
        <f t="shared" si="316"/>
        <v>76.478604140177168</v>
      </c>
      <c r="V317" s="43">
        <f t="shared" si="317"/>
        <v>455965.43788373627</v>
      </c>
      <c r="W317" s="48">
        <f t="shared" si="318"/>
        <v>-18245.432725643215</v>
      </c>
      <c r="X317" s="42">
        <v>5526</v>
      </c>
      <c r="Y317" s="43">
        <f t="shared" si="319"/>
        <v>434597.23575352831</v>
      </c>
      <c r="Z317" s="43">
        <v>434304.71294695925</v>
      </c>
      <c r="AA317" s="43">
        <v>292.52280656906294</v>
      </c>
      <c r="AB317" s="44">
        <f t="shared" si="320"/>
        <v>78.592962893043662</v>
      </c>
      <c r="AC317" s="44">
        <f t="shared" si="321"/>
        <v>5.2935723230015011E-2</v>
      </c>
      <c r="AD317" s="44">
        <f t="shared" si="322"/>
        <v>78.645898616273669</v>
      </c>
      <c r="AE317" s="44">
        <v>77.518449235135591</v>
      </c>
      <c r="AF317" s="43">
        <v>8798642.1794778984</v>
      </c>
      <c r="AG317" s="43">
        <v>116170</v>
      </c>
      <c r="AH317" s="44">
        <f t="shared" si="323"/>
        <v>75.739366269070317</v>
      </c>
      <c r="AI317" s="45">
        <v>8</v>
      </c>
      <c r="AJ317" s="46">
        <v>12</v>
      </c>
      <c r="AK317" s="47">
        <f t="shared" si="324"/>
        <v>0.97704955422071449</v>
      </c>
      <c r="AL317" s="44">
        <f t="shared" si="325"/>
        <v>75.739366269070317</v>
      </c>
      <c r="AM317" s="43">
        <f t="shared" si="326"/>
        <v>418535.73800288257</v>
      </c>
      <c r="AN317" s="48">
        <f t="shared" si="327"/>
        <v>-17521.63390979535</v>
      </c>
      <c r="AO317" s="90">
        <f t="shared" si="308"/>
        <v>-723.79881584786563</v>
      </c>
      <c r="AP317" s="97">
        <f t="shared" si="309"/>
        <v>436</v>
      </c>
      <c r="AQ317" s="165"/>
      <c r="AR317" s="164"/>
    </row>
    <row r="318" spans="1:44" s="3" customFormat="1" ht="12.75" hidden="1" customHeight="1" outlineLevel="2" x14ac:dyDescent="0.2">
      <c r="A318" s="10">
        <v>5150</v>
      </c>
      <c r="B318" s="11" t="s">
        <v>450</v>
      </c>
      <c r="C318" s="12">
        <v>80989</v>
      </c>
      <c r="D318" s="13" t="s">
        <v>23</v>
      </c>
      <c r="E318" s="14" t="s">
        <v>647</v>
      </c>
      <c r="F318" s="15" t="s">
        <v>430</v>
      </c>
      <c r="G318" s="42">
        <v>454</v>
      </c>
      <c r="H318" s="43">
        <f t="shared" si="310"/>
        <v>38179.130000000005</v>
      </c>
      <c r="I318" s="43">
        <v>38179.130000000005</v>
      </c>
      <c r="J318" s="43">
        <v>0</v>
      </c>
      <c r="K318" s="44">
        <f t="shared" si="311"/>
        <v>84.095000000000013</v>
      </c>
      <c r="L318" s="44">
        <f t="shared" si="312"/>
        <v>0</v>
      </c>
      <c r="M318" s="44">
        <f t="shared" si="313"/>
        <v>84.095000000000013</v>
      </c>
      <c r="N318" s="44">
        <v>68.561872396485654</v>
      </c>
      <c r="O318" s="43">
        <v>305961.65000000002</v>
      </c>
      <c r="P318" s="43">
        <v>6391</v>
      </c>
      <c r="Q318" s="44">
        <f t="shared" si="314"/>
        <v>47.873830386480989</v>
      </c>
      <c r="R318" s="45">
        <v>10</v>
      </c>
      <c r="S318" s="46">
        <v>12</v>
      </c>
      <c r="T318" s="47">
        <f t="shared" si="315"/>
        <v>0.69825733622955877</v>
      </c>
      <c r="U318" s="44">
        <f t="shared" si="316"/>
        <v>47.873830386480989</v>
      </c>
      <c r="V318" s="43">
        <f t="shared" si="317"/>
        <v>21734.718995462368</v>
      </c>
      <c r="W318" s="48">
        <f t="shared" si="318"/>
        <v>-16444.411004537636</v>
      </c>
      <c r="X318" s="42">
        <v>114</v>
      </c>
      <c r="Y318" s="43">
        <f t="shared" si="319"/>
        <v>23199.400000000005</v>
      </c>
      <c r="Z318" s="43">
        <v>23199.400000000005</v>
      </c>
      <c r="AA318" s="43">
        <v>0</v>
      </c>
      <c r="AB318" s="44">
        <f t="shared" si="320"/>
        <v>203.50350877192986</v>
      </c>
      <c r="AC318" s="44">
        <f t="shared" si="321"/>
        <v>0</v>
      </c>
      <c r="AD318" s="44">
        <f t="shared" si="322"/>
        <v>203.50350877192986</v>
      </c>
      <c r="AE318" s="44">
        <v>-92.622585194730803</v>
      </c>
      <c r="AF318" s="43">
        <v>-171834.24999999997</v>
      </c>
      <c r="AG318" s="43">
        <v>3458</v>
      </c>
      <c r="AH318" s="44">
        <f t="shared" si="323"/>
        <v>-49.691801619433193</v>
      </c>
      <c r="AI318" s="45">
        <v>12</v>
      </c>
      <c r="AJ318" s="46">
        <v>12</v>
      </c>
      <c r="AK318" s="47">
        <f t="shared" si="324"/>
        <v>0.53649767510764867</v>
      </c>
      <c r="AL318" s="44">
        <f t="shared" si="325"/>
        <v>-49.6918016194332</v>
      </c>
      <c r="AM318" s="43">
        <f t="shared" si="326"/>
        <v>0</v>
      </c>
      <c r="AN318" s="48">
        <f t="shared" si="327"/>
        <v>-25308.436363636367</v>
      </c>
      <c r="AO318" s="90">
        <f t="shared" si="308"/>
        <v>8864.0253590987304</v>
      </c>
      <c r="AP318" s="97">
        <f t="shared" si="309"/>
        <v>340</v>
      </c>
      <c r="AQ318" s="165"/>
      <c r="AR318" s="164"/>
    </row>
    <row r="319" spans="1:44" s="3" customFormat="1" ht="12.75" hidden="1" customHeight="1" outlineLevel="2" x14ac:dyDescent="0.2">
      <c r="A319" s="10">
        <v>5150</v>
      </c>
      <c r="B319" s="11" t="s">
        <v>450</v>
      </c>
      <c r="C319" s="12">
        <v>79078</v>
      </c>
      <c r="D319" s="13" t="s">
        <v>23</v>
      </c>
      <c r="E319" s="14" t="s">
        <v>474</v>
      </c>
      <c r="F319" s="15" t="s">
        <v>402</v>
      </c>
      <c r="G319" s="42">
        <v>242</v>
      </c>
      <c r="H319" s="43">
        <f t="shared" si="310"/>
        <v>349774.34</v>
      </c>
      <c r="I319" s="43">
        <v>349774.34</v>
      </c>
      <c r="J319" s="43">
        <v>0</v>
      </c>
      <c r="K319" s="44">
        <f t="shared" si="311"/>
        <v>1445.3485123966943</v>
      </c>
      <c r="L319" s="44">
        <f t="shared" si="312"/>
        <v>0</v>
      </c>
      <c r="M319" s="44">
        <f t="shared" si="313"/>
        <v>1445.3485123966943</v>
      </c>
      <c r="N319" s="44">
        <v>1391.0018424085279</v>
      </c>
      <c r="O319" s="43">
        <v>4841511.58</v>
      </c>
      <c r="P319" s="43">
        <v>3487</v>
      </c>
      <c r="Q319" s="44">
        <f t="shared" si="314"/>
        <v>1388.4461084026384</v>
      </c>
      <c r="R319" s="45">
        <v>8</v>
      </c>
      <c r="S319" s="46">
        <v>12</v>
      </c>
      <c r="T319" s="47">
        <f t="shared" si="315"/>
        <v>0.99816266669966147</v>
      </c>
      <c r="U319" s="44">
        <f t="shared" si="316"/>
        <v>1388.4461084026384</v>
      </c>
      <c r="V319" s="43">
        <f t="shared" si="317"/>
        <v>336003.95823343849</v>
      </c>
      <c r="W319" s="48">
        <f t="shared" si="318"/>
        <v>-13770.381766561535</v>
      </c>
      <c r="X319" s="42">
        <v>227</v>
      </c>
      <c r="Y319" s="43">
        <f t="shared" si="319"/>
        <v>337527.38000000006</v>
      </c>
      <c r="Z319" s="43">
        <v>337527.38000000006</v>
      </c>
      <c r="AA319" s="43">
        <v>0</v>
      </c>
      <c r="AB319" s="44">
        <f t="shared" si="320"/>
        <v>1486.9047577092513</v>
      </c>
      <c r="AC319" s="44">
        <f t="shared" si="321"/>
        <v>0</v>
      </c>
      <c r="AD319" s="44">
        <f t="shared" si="322"/>
        <v>1486.9047577092513</v>
      </c>
      <c r="AE319" s="44">
        <v>1415.864476284585</v>
      </c>
      <c r="AF319" s="43">
        <v>4489886.46</v>
      </c>
      <c r="AG319" s="43">
        <v>3136</v>
      </c>
      <c r="AH319" s="44">
        <f t="shared" si="323"/>
        <v>1431.7239987244898</v>
      </c>
      <c r="AI319" s="45">
        <v>9</v>
      </c>
      <c r="AJ319" s="46">
        <v>12</v>
      </c>
      <c r="AK319" s="47">
        <f t="shared" si="324"/>
        <v>1</v>
      </c>
      <c r="AL319" s="44">
        <f t="shared" si="325"/>
        <v>1415.864476284585</v>
      </c>
      <c r="AM319" s="43">
        <f t="shared" si="326"/>
        <v>321401.2361166008</v>
      </c>
      <c r="AN319" s="48">
        <f t="shared" si="327"/>
        <v>-17592.156963708283</v>
      </c>
      <c r="AO319" s="90">
        <f t="shared" si="308"/>
        <v>3821.7751971467478</v>
      </c>
      <c r="AP319" s="97">
        <f t="shared" si="309"/>
        <v>15</v>
      </c>
      <c r="AQ319" s="165"/>
      <c r="AR319" s="164"/>
    </row>
    <row r="320" spans="1:44" s="3" customFormat="1" ht="12.75" hidden="1" customHeight="1" outlineLevel="2" x14ac:dyDescent="0.2">
      <c r="A320" s="10">
        <v>5150</v>
      </c>
      <c r="B320" s="11" t="s">
        <v>450</v>
      </c>
      <c r="C320" s="12">
        <v>80906</v>
      </c>
      <c r="D320" s="13" t="s">
        <v>23</v>
      </c>
      <c r="E320" s="14" t="s">
        <v>464</v>
      </c>
      <c r="F320" s="15" t="s">
        <v>402</v>
      </c>
      <c r="G320" s="42">
        <v>120</v>
      </c>
      <c r="H320" s="43">
        <f t="shared" si="310"/>
        <v>62690.97</v>
      </c>
      <c r="I320" s="43">
        <v>62690.97</v>
      </c>
      <c r="J320" s="43">
        <v>0</v>
      </c>
      <c r="K320" s="44">
        <f t="shared" si="311"/>
        <v>522.42475000000002</v>
      </c>
      <c r="L320" s="44">
        <f t="shared" si="312"/>
        <v>0</v>
      </c>
      <c r="M320" s="44">
        <f t="shared" si="313"/>
        <v>522.42475000000002</v>
      </c>
      <c r="N320" s="44">
        <v>433.20715951010766</v>
      </c>
      <c r="O320" s="43">
        <v>1687853.8899999997</v>
      </c>
      <c r="P320" s="43">
        <v>4110</v>
      </c>
      <c r="Q320" s="44">
        <f t="shared" si="314"/>
        <v>410.67004622871036</v>
      </c>
      <c r="R320" s="45">
        <v>10</v>
      </c>
      <c r="S320" s="46">
        <v>12</v>
      </c>
      <c r="T320" s="47">
        <f t="shared" si="315"/>
        <v>0.94797612923368257</v>
      </c>
      <c r="U320" s="44">
        <f t="shared" si="316"/>
        <v>410.67004622871036</v>
      </c>
      <c r="V320" s="43">
        <f t="shared" si="317"/>
        <v>49280.405547445247</v>
      </c>
      <c r="W320" s="48">
        <f t="shared" si="318"/>
        <v>-13410.564452554754</v>
      </c>
      <c r="X320" s="42">
        <v>103</v>
      </c>
      <c r="Y320" s="43">
        <f t="shared" si="319"/>
        <v>58888.75</v>
      </c>
      <c r="Z320" s="43">
        <v>58888.75</v>
      </c>
      <c r="AA320" s="43">
        <v>0</v>
      </c>
      <c r="AB320" s="44">
        <f t="shared" si="320"/>
        <v>571.73543689320388</v>
      </c>
      <c r="AC320" s="44">
        <f t="shared" si="321"/>
        <v>0</v>
      </c>
      <c r="AD320" s="44">
        <f t="shared" si="322"/>
        <v>571.73543689320388</v>
      </c>
      <c r="AE320" s="44">
        <v>444.24512816820277</v>
      </c>
      <c r="AF320" s="43">
        <v>1584025.01</v>
      </c>
      <c r="AG320" s="43">
        <v>3682</v>
      </c>
      <c r="AH320" s="44">
        <f t="shared" si="323"/>
        <v>430.20777023356874</v>
      </c>
      <c r="AI320" s="45">
        <v>12</v>
      </c>
      <c r="AJ320" s="46">
        <v>12</v>
      </c>
      <c r="AK320" s="47">
        <f t="shared" si="324"/>
        <v>0.96840177405542838</v>
      </c>
      <c r="AL320" s="44">
        <f t="shared" si="325"/>
        <v>430.20777023356874</v>
      </c>
      <c r="AM320" s="43">
        <f t="shared" si="326"/>
        <v>44311.40033405758</v>
      </c>
      <c r="AN320" s="48">
        <f t="shared" si="327"/>
        <v>-15902.563271937186</v>
      </c>
      <c r="AO320" s="90">
        <f t="shared" si="308"/>
        <v>2491.998819382432</v>
      </c>
      <c r="AP320" s="97">
        <f t="shared" si="309"/>
        <v>17</v>
      </c>
      <c r="AQ320" s="165"/>
      <c r="AR320" s="164"/>
    </row>
    <row r="321" spans="1:44" s="3" customFormat="1" ht="12.75" hidden="1" customHeight="1" outlineLevel="2" x14ac:dyDescent="0.2">
      <c r="A321" s="10">
        <v>5150</v>
      </c>
      <c r="B321" s="11" t="s">
        <v>450</v>
      </c>
      <c r="C321" s="12">
        <v>79726</v>
      </c>
      <c r="D321" s="13" t="s">
        <v>23</v>
      </c>
      <c r="E321" s="14" t="s">
        <v>460</v>
      </c>
      <c r="F321" s="15" t="s">
        <v>402</v>
      </c>
      <c r="G321" s="42">
        <v>80</v>
      </c>
      <c r="H321" s="43">
        <f t="shared" si="310"/>
        <v>150104.41999999998</v>
      </c>
      <c r="I321" s="43">
        <v>150104.41999999998</v>
      </c>
      <c r="J321" s="43">
        <v>0</v>
      </c>
      <c r="K321" s="44">
        <f t="shared" si="311"/>
        <v>1876.3052499999999</v>
      </c>
      <c r="L321" s="44">
        <f t="shared" si="312"/>
        <v>0</v>
      </c>
      <c r="M321" s="44">
        <f t="shared" si="313"/>
        <v>1876.3052499999999</v>
      </c>
      <c r="N321" s="44">
        <v>1863.7745044326241</v>
      </c>
      <c r="O321" s="43">
        <v>2387823.39</v>
      </c>
      <c r="P321" s="43">
        <v>1300</v>
      </c>
      <c r="Q321" s="44">
        <f t="shared" si="314"/>
        <v>1836.7872230769233</v>
      </c>
      <c r="R321" s="45">
        <v>7</v>
      </c>
      <c r="S321" s="46">
        <v>12</v>
      </c>
      <c r="T321" s="47">
        <f t="shared" si="315"/>
        <v>0.98552009307375066</v>
      </c>
      <c r="U321" s="44">
        <f t="shared" si="316"/>
        <v>1836.7872230769233</v>
      </c>
      <c r="V321" s="43">
        <f t="shared" si="317"/>
        <v>146942.97784615387</v>
      </c>
      <c r="W321" s="48">
        <f t="shared" si="318"/>
        <v>-3161.4421538461174</v>
      </c>
      <c r="X321" s="42">
        <v>59</v>
      </c>
      <c r="Y321" s="43">
        <f t="shared" si="319"/>
        <v>130612.27</v>
      </c>
      <c r="Z321" s="43">
        <v>130612.27</v>
      </c>
      <c r="AA321" s="43">
        <v>0</v>
      </c>
      <c r="AB321" s="44">
        <f t="shared" si="320"/>
        <v>2213.7672881355934</v>
      </c>
      <c r="AC321" s="44">
        <f t="shared" si="321"/>
        <v>0</v>
      </c>
      <c r="AD321" s="44">
        <f t="shared" si="322"/>
        <v>2213.7672881355934</v>
      </c>
      <c r="AE321" s="44">
        <v>1915.6032368421052</v>
      </c>
      <c r="AF321" s="43">
        <v>2167733.79</v>
      </c>
      <c r="AG321" s="43">
        <v>1155</v>
      </c>
      <c r="AH321" s="44">
        <f t="shared" si="323"/>
        <v>1876.8257922077923</v>
      </c>
      <c r="AI321" s="45">
        <v>9</v>
      </c>
      <c r="AJ321" s="46">
        <v>12</v>
      </c>
      <c r="AK321" s="47">
        <f t="shared" si="324"/>
        <v>0.979757058304914</v>
      </c>
      <c r="AL321" s="44">
        <f t="shared" si="325"/>
        <v>1876.8257922077923</v>
      </c>
      <c r="AM321" s="43">
        <f t="shared" si="326"/>
        <v>110732.72174025975</v>
      </c>
      <c r="AN321" s="48">
        <f t="shared" si="327"/>
        <v>-21686.779919716646</v>
      </c>
      <c r="AO321" s="90">
        <f t="shared" si="308"/>
        <v>18525.337765870529</v>
      </c>
      <c r="AP321" s="97">
        <f t="shared" si="309"/>
        <v>21</v>
      </c>
      <c r="AQ321" s="165"/>
      <c r="AR321" s="164"/>
    </row>
    <row r="322" spans="1:44" s="3" customFormat="1" ht="12.75" hidden="1" customHeight="1" outlineLevel="2" x14ac:dyDescent="0.2">
      <c r="A322" s="10">
        <v>5150</v>
      </c>
      <c r="B322" s="11" t="s">
        <v>450</v>
      </c>
      <c r="C322" s="12">
        <v>80990</v>
      </c>
      <c r="D322" s="13" t="s">
        <v>23</v>
      </c>
      <c r="E322" s="14" t="s">
        <v>506</v>
      </c>
      <c r="F322" s="15" t="s">
        <v>430</v>
      </c>
      <c r="G322" s="42">
        <v>3135</v>
      </c>
      <c r="H322" s="43">
        <f t="shared" si="310"/>
        <v>64758.029999999992</v>
      </c>
      <c r="I322" s="43">
        <v>64758.029999999992</v>
      </c>
      <c r="J322" s="43">
        <v>0</v>
      </c>
      <c r="K322" s="44">
        <f t="shared" si="311"/>
        <v>20.656468899521528</v>
      </c>
      <c r="L322" s="44">
        <f t="shared" si="312"/>
        <v>0</v>
      </c>
      <c r="M322" s="44">
        <f t="shared" si="313"/>
        <v>20.656468899521528</v>
      </c>
      <c r="N322" s="44">
        <v>19.776859170860607</v>
      </c>
      <c r="O322" s="43">
        <v>1384562.0799999998</v>
      </c>
      <c r="P322" s="43">
        <v>70038</v>
      </c>
      <c r="Q322" s="44">
        <f t="shared" si="314"/>
        <v>19.76872669122476</v>
      </c>
      <c r="R322" s="45">
        <v>10</v>
      </c>
      <c r="S322" s="46">
        <v>12</v>
      </c>
      <c r="T322" s="47">
        <f t="shared" si="315"/>
        <v>0.99958878811010443</v>
      </c>
      <c r="U322" s="44">
        <f t="shared" si="316"/>
        <v>19.76872669122476</v>
      </c>
      <c r="V322" s="43">
        <f t="shared" si="317"/>
        <v>61974.958176989625</v>
      </c>
      <c r="W322" s="48">
        <f t="shared" si="318"/>
        <v>-2783.0718230103666</v>
      </c>
      <c r="X322" s="42">
        <v>2880</v>
      </c>
      <c r="Y322" s="43">
        <f t="shared" si="319"/>
        <v>57103.189999999995</v>
      </c>
      <c r="Z322" s="43">
        <v>57103.189999999995</v>
      </c>
      <c r="AA322" s="43">
        <v>0</v>
      </c>
      <c r="AB322" s="44">
        <f t="shared" si="320"/>
        <v>19.827496527777775</v>
      </c>
      <c r="AC322" s="44">
        <f t="shared" si="321"/>
        <v>0</v>
      </c>
      <c r="AD322" s="44">
        <f t="shared" si="322"/>
        <v>19.827496527777775</v>
      </c>
      <c r="AE322" s="44">
        <v>18.494320738627145</v>
      </c>
      <c r="AF322" s="43">
        <v>1129902.57</v>
      </c>
      <c r="AG322" s="43">
        <v>62066</v>
      </c>
      <c r="AH322" s="44">
        <f t="shared" si="323"/>
        <v>18.20485563754713</v>
      </c>
      <c r="AI322" s="45">
        <v>11</v>
      </c>
      <c r="AJ322" s="46">
        <v>12</v>
      </c>
      <c r="AK322" s="47">
        <f t="shared" si="324"/>
        <v>0.9843484329502602</v>
      </c>
      <c r="AL322" s="44">
        <f t="shared" si="325"/>
        <v>18.20485563754713</v>
      </c>
      <c r="AM322" s="43">
        <f t="shared" si="326"/>
        <v>52429.984236135737</v>
      </c>
      <c r="AN322" s="48">
        <f t="shared" si="327"/>
        <v>-5098.042651488282</v>
      </c>
      <c r="AO322" s="90">
        <f t="shared" si="308"/>
        <v>2314.9708284779153</v>
      </c>
      <c r="AP322" s="97">
        <f t="shared" si="309"/>
        <v>255</v>
      </c>
      <c r="AQ322" s="165"/>
      <c r="AR322" s="164"/>
    </row>
    <row r="323" spans="1:44" s="3" customFormat="1" ht="12.75" hidden="1" customHeight="1" outlineLevel="2" x14ac:dyDescent="0.2">
      <c r="A323" s="10">
        <v>5150</v>
      </c>
      <c r="B323" s="11" t="s">
        <v>450</v>
      </c>
      <c r="C323" s="12">
        <v>80914</v>
      </c>
      <c r="D323" s="13" t="s">
        <v>23</v>
      </c>
      <c r="E323" s="14" t="s">
        <v>455</v>
      </c>
      <c r="F323" s="15" t="s">
        <v>402</v>
      </c>
      <c r="G323" s="42">
        <v>487</v>
      </c>
      <c r="H323" s="43">
        <f t="shared" si="310"/>
        <v>802530.66</v>
      </c>
      <c r="I323" s="43">
        <v>802530.66</v>
      </c>
      <c r="J323" s="43">
        <v>0</v>
      </c>
      <c r="K323" s="44">
        <f t="shared" si="311"/>
        <v>1647.9068993839837</v>
      </c>
      <c r="L323" s="44">
        <f t="shared" si="312"/>
        <v>0</v>
      </c>
      <c r="M323" s="44">
        <f t="shared" si="313"/>
        <v>1647.9068993839837</v>
      </c>
      <c r="N323" s="44">
        <v>1645.9924609914269</v>
      </c>
      <c r="O323" s="43">
        <v>11766260.17</v>
      </c>
      <c r="P323" s="43">
        <v>6829</v>
      </c>
      <c r="Q323" s="44">
        <f t="shared" si="314"/>
        <v>1722.9843564211451</v>
      </c>
      <c r="R323" s="45">
        <v>7</v>
      </c>
      <c r="S323" s="46">
        <v>12</v>
      </c>
      <c r="T323" s="47">
        <f t="shared" si="315"/>
        <v>1</v>
      </c>
      <c r="U323" s="44">
        <f t="shared" si="316"/>
        <v>1645.9924609914269</v>
      </c>
      <c r="V323" s="43">
        <f t="shared" si="317"/>
        <v>801598.32850282488</v>
      </c>
      <c r="W323" s="48">
        <f t="shared" si="318"/>
        <v>-932.33149717515334</v>
      </c>
      <c r="X323" s="42">
        <v>436</v>
      </c>
      <c r="Y323" s="43">
        <f t="shared" si="319"/>
        <v>802632.04</v>
      </c>
      <c r="Z323" s="43">
        <v>802632.04</v>
      </c>
      <c r="AA323" s="43">
        <v>0</v>
      </c>
      <c r="AB323" s="44">
        <f t="shared" si="320"/>
        <v>1840.8991743119268</v>
      </c>
      <c r="AC323" s="44">
        <f t="shared" si="321"/>
        <v>0</v>
      </c>
      <c r="AD323" s="44">
        <f t="shared" si="322"/>
        <v>1840.8991743119268</v>
      </c>
      <c r="AE323" s="44">
        <v>1866.908903265386</v>
      </c>
      <c r="AF323" s="43">
        <v>11343707.610000001</v>
      </c>
      <c r="AG323" s="43">
        <v>6077</v>
      </c>
      <c r="AH323" s="44">
        <f t="shared" si="323"/>
        <v>1866.6624337666615</v>
      </c>
      <c r="AI323" s="45">
        <v>6</v>
      </c>
      <c r="AJ323" s="46">
        <v>12</v>
      </c>
      <c r="AK323" s="47">
        <f t="shared" si="324"/>
        <v>0.99986797990073673</v>
      </c>
      <c r="AL323" s="44">
        <f t="shared" si="325"/>
        <v>1866.6624337666615</v>
      </c>
      <c r="AM323" s="43">
        <f t="shared" si="326"/>
        <v>813864.82112226437</v>
      </c>
      <c r="AN323" s="48">
        <f t="shared" si="327"/>
        <v>12253.943042470184</v>
      </c>
      <c r="AO323" s="90">
        <f t="shared" si="308"/>
        <v>-13186.274539645337</v>
      </c>
      <c r="AP323" s="97">
        <f t="shared" si="309"/>
        <v>51</v>
      </c>
      <c r="AQ323" s="165"/>
      <c r="AR323" s="164"/>
    </row>
    <row r="324" spans="1:44" s="3" customFormat="1" ht="12.75" hidden="1" customHeight="1" outlineLevel="2" x14ac:dyDescent="0.2">
      <c r="A324" s="10">
        <v>5150</v>
      </c>
      <c r="B324" s="11" t="s">
        <v>450</v>
      </c>
      <c r="C324" s="12">
        <v>80415</v>
      </c>
      <c r="D324" s="13" t="s">
        <v>23</v>
      </c>
      <c r="E324" s="14" t="s">
        <v>469</v>
      </c>
      <c r="F324" s="15" t="s">
        <v>470</v>
      </c>
      <c r="G324" s="42">
        <v>7</v>
      </c>
      <c r="H324" s="43">
        <f t="shared" si="310"/>
        <v>900.25</v>
      </c>
      <c r="I324" s="43">
        <v>900.25</v>
      </c>
      <c r="J324" s="43">
        <v>0</v>
      </c>
      <c r="K324" s="44">
        <f t="shared" si="311"/>
        <v>128.60714285714286</v>
      </c>
      <c r="L324" s="44">
        <f t="shared" si="312"/>
        <v>0</v>
      </c>
      <c r="M324" s="44">
        <f t="shared" si="313"/>
        <v>128.60714285714286</v>
      </c>
      <c r="N324" s="44">
        <v>-149.8438888888889</v>
      </c>
      <c r="O324" s="43">
        <v>-15476.159999999998</v>
      </c>
      <c r="P324" s="43">
        <v>123</v>
      </c>
      <c r="Q324" s="44">
        <f t="shared" si="314"/>
        <v>-125.82243902439023</v>
      </c>
      <c r="R324" s="45">
        <v>11</v>
      </c>
      <c r="S324" s="46">
        <v>12</v>
      </c>
      <c r="T324" s="47">
        <f t="shared" si="315"/>
        <v>0.8396901599216311</v>
      </c>
      <c r="U324" s="44">
        <f t="shared" si="316"/>
        <v>-125.82243902439023</v>
      </c>
      <c r="V324" s="43">
        <f t="shared" si="317"/>
        <v>0</v>
      </c>
      <c r="W324" s="48">
        <f t="shared" si="318"/>
        <v>-900.25</v>
      </c>
      <c r="X324" s="42">
        <v>9</v>
      </c>
      <c r="Y324" s="43">
        <f t="shared" si="319"/>
        <v>900.25</v>
      </c>
      <c r="Z324" s="43">
        <v>900.25</v>
      </c>
      <c r="AA324" s="43">
        <v>0</v>
      </c>
      <c r="AB324" s="44">
        <f t="shared" si="320"/>
        <v>100.02777777777777</v>
      </c>
      <c r="AC324" s="44">
        <f t="shared" si="321"/>
        <v>0</v>
      </c>
      <c r="AD324" s="44">
        <f t="shared" si="322"/>
        <v>100.02777777777777</v>
      </c>
      <c r="AE324" s="44">
        <v>-140.14622222222221</v>
      </c>
      <c r="AF324" s="43">
        <v>-15293.659999999998</v>
      </c>
      <c r="AG324" s="43">
        <v>112</v>
      </c>
      <c r="AH324" s="44">
        <f t="shared" si="323"/>
        <v>-136.5505357142857</v>
      </c>
      <c r="AI324" s="45">
        <v>10</v>
      </c>
      <c r="AJ324" s="46">
        <v>12</v>
      </c>
      <c r="AK324" s="47">
        <f t="shared" si="324"/>
        <v>0.97434332191819606</v>
      </c>
      <c r="AL324" s="44">
        <f t="shared" si="325"/>
        <v>-136.5505357142857</v>
      </c>
      <c r="AM324" s="43">
        <f t="shared" si="326"/>
        <v>0</v>
      </c>
      <c r="AN324" s="48">
        <f t="shared" si="327"/>
        <v>-982.09090909090912</v>
      </c>
      <c r="AO324" s="90">
        <f t="shared" si="308"/>
        <v>81.840909090909122</v>
      </c>
      <c r="AP324" s="97">
        <f t="shared" si="309"/>
        <v>-2</v>
      </c>
      <c r="AQ324" s="165"/>
      <c r="AR324" s="164"/>
    </row>
    <row r="325" spans="1:44" s="3" customFormat="1" ht="12.75" hidden="1" customHeight="1" outlineLevel="2" x14ac:dyDescent="0.2">
      <c r="A325" s="10">
        <v>5150</v>
      </c>
      <c r="B325" s="11" t="s">
        <v>450</v>
      </c>
      <c r="C325" s="12">
        <v>80909</v>
      </c>
      <c r="D325" s="13" t="s">
        <v>23</v>
      </c>
      <c r="E325" s="14" t="s">
        <v>475</v>
      </c>
      <c r="F325" s="15" t="s">
        <v>402</v>
      </c>
      <c r="G325" s="42">
        <v>71</v>
      </c>
      <c r="H325" s="43">
        <f t="shared" si="310"/>
        <v>110576.77999999998</v>
      </c>
      <c r="I325" s="43">
        <v>110576.77999999998</v>
      </c>
      <c r="J325" s="43">
        <v>0</v>
      </c>
      <c r="K325" s="44">
        <f t="shared" si="311"/>
        <v>1557.419436619718</v>
      </c>
      <c r="L325" s="44">
        <f t="shared" si="312"/>
        <v>0</v>
      </c>
      <c r="M325" s="44">
        <f t="shared" si="313"/>
        <v>1557.419436619718</v>
      </c>
      <c r="N325" s="44">
        <v>1544.8246155701331</v>
      </c>
      <c r="O325" s="43">
        <v>2320945.58</v>
      </c>
      <c r="P325" s="43">
        <v>1292</v>
      </c>
      <c r="Q325" s="44">
        <f t="shared" si="314"/>
        <v>1796.3975077399382</v>
      </c>
      <c r="R325" s="45">
        <v>7</v>
      </c>
      <c r="S325" s="46">
        <v>12</v>
      </c>
      <c r="T325" s="47">
        <f t="shared" si="315"/>
        <v>1</v>
      </c>
      <c r="U325" s="44">
        <f t="shared" si="316"/>
        <v>1544.8246155701331</v>
      </c>
      <c r="V325" s="43">
        <f t="shared" si="317"/>
        <v>109682.54770547945</v>
      </c>
      <c r="W325" s="48">
        <f t="shared" si="318"/>
        <v>-894.23229452053783</v>
      </c>
      <c r="X325" s="42">
        <v>63</v>
      </c>
      <c r="Y325" s="43">
        <f t="shared" si="319"/>
        <v>105229.72</v>
      </c>
      <c r="Z325" s="43">
        <v>105229.72</v>
      </c>
      <c r="AA325" s="43">
        <v>0</v>
      </c>
      <c r="AB325" s="44">
        <f t="shared" si="320"/>
        <v>1670.313015873016</v>
      </c>
      <c r="AC325" s="44">
        <f t="shared" si="321"/>
        <v>0</v>
      </c>
      <c r="AD325" s="44">
        <f t="shared" si="322"/>
        <v>1670.313015873016</v>
      </c>
      <c r="AE325" s="44">
        <v>1637.3173033910534</v>
      </c>
      <c r="AF325" s="43">
        <v>2237194.5</v>
      </c>
      <c r="AG325" s="43">
        <v>1154</v>
      </c>
      <c r="AH325" s="44">
        <f t="shared" si="323"/>
        <v>1938.6434142114385</v>
      </c>
      <c r="AI325" s="45">
        <v>7</v>
      </c>
      <c r="AJ325" s="46">
        <v>12</v>
      </c>
      <c r="AK325" s="47">
        <f t="shared" si="324"/>
        <v>1</v>
      </c>
      <c r="AL325" s="44">
        <f t="shared" si="325"/>
        <v>1637.3173033910534</v>
      </c>
      <c r="AM325" s="43">
        <f t="shared" si="326"/>
        <v>103150.99011363636</v>
      </c>
      <c r="AN325" s="48">
        <f t="shared" si="327"/>
        <v>-2267.7053305785153</v>
      </c>
      <c r="AO325" s="90">
        <f t="shared" si="308"/>
        <v>1373.4730360579774</v>
      </c>
      <c r="AP325" s="97">
        <f t="shared" si="309"/>
        <v>8</v>
      </c>
      <c r="AQ325" s="165"/>
      <c r="AR325" s="164"/>
    </row>
    <row r="326" spans="1:44" s="3" customFormat="1" ht="12.75" hidden="1" customHeight="1" outlineLevel="2" x14ac:dyDescent="0.2">
      <c r="A326" s="10">
        <v>5150</v>
      </c>
      <c r="B326" s="11" t="s">
        <v>450</v>
      </c>
      <c r="C326" s="12">
        <v>80417</v>
      </c>
      <c r="D326" s="13" t="s">
        <v>23</v>
      </c>
      <c r="E326" s="14" t="s">
        <v>466</v>
      </c>
      <c r="F326" s="15" t="s">
        <v>430</v>
      </c>
      <c r="G326" s="42">
        <v>102</v>
      </c>
      <c r="H326" s="43">
        <f t="shared" si="310"/>
        <v>1750</v>
      </c>
      <c r="I326" s="43">
        <v>1750</v>
      </c>
      <c r="J326" s="43">
        <v>0</v>
      </c>
      <c r="K326" s="44">
        <f t="shared" si="311"/>
        <v>17.156862745098039</v>
      </c>
      <c r="L326" s="44">
        <f t="shared" si="312"/>
        <v>0</v>
      </c>
      <c r="M326" s="44">
        <f t="shared" si="313"/>
        <v>17.156862745098039</v>
      </c>
      <c r="N326" s="44">
        <v>16.187222222222221</v>
      </c>
      <c r="O326" s="43">
        <v>22842.17</v>
      </c>
      <c r="P326" s="43">
        <v>1481</v>
      </c>
      <c r="Q326" s="44">
        <f t="shared" si="314"/>
        <v>15.423477380148547</v>
      </c>
      <c r="R326" s="45">
        <v>8</v>
      </c>
      <c r="S326" s="46">
        <v>12</v>
      </c>
      <c r="T326" s="47">
        <f t="shared" si="315"/>
        <v>0.95281804181169605</v>
      </c>
      <c r="U326" s="44">
        <f t="shared" si="316"/>
        <v>15.423477380148547</v>
      </c>
      <c r="V326" s="43">
        <f t="shared" si="317"/>
        <v>1573.1946927751519</v>
      </c>
      <c r="W326" s="48">
        <f t="shared" si="318"/>
        <v>-176.80530722484809</v>
      </c>
      <c r="X326" s="42">
        <v>92</v>
      </c>
      <c r="Y326" s="43">
        <f t="shared" si="319"/>
        <v>1630</v>
      </c>
      <c r="Z326" s="43">
        <v>1630</v>
      </c>
      <c r="AA326" s="43">
        <v>0</v>
      </c>
      <c r="AB326" s="44">
        <f t="shared" si="320"/>
        <v>17.717391304347824</v>
      </c>
      <c r="AC326" s="44">
        <f t="shared" si="321"/>
        <v>0</v>
      </c>
      <c r="AD326" s="44">
        <f t="shared" si="322"/>
        <v>17.717391304347824</v>
      </c>
      <c r="AE326" s="44">
        <v>17.127621904024764</v>
      </c>
      <c r="AF326" s="43">
        <v>20829.259999999998</v>
      </c>
      <c r="AG326" s="43">
        <v>1338</v>
      </c>
      <c r="AH326" s="44">
        <f t="shared" si="323"/>
        <v>15.567458893871448</v>
      </c>
      <c r="AI326" s="45">
        <v>8</v>
      </c>
      <c r="AJ326" s="46">
        <v>12</v>
      </c>
      <c r="AK326" s="47">
        <f t="shared" si="324"/>
        <v>0.90890953695172949</v>
      </c>
      <c r="AL326" s="44">
        <f t="shared" si="325"/>
        <v>15.567458893871448</v>
      </c>
      <c r="AM326" s="43">
        <f t="shared" si="326"/>
        <v>1432.2062182361733</v>
      </c>
      <c r="AN326" s="48">
        <f t="shared" si="327"/>
        <v>-215.7750346514473</v>
      </c>
      <c r="AO326" s="90">
        <f t="shared" si="308"/>
        <v>38.969727426599206</v>
      </c>
      <c r="AP326" s="97">
        <f t="shared" si="309"/>
        <v>10</v>
      </c>
      <c r="AQ326" s="165"/>
      <c r="AR326" s="164"/>
    </row>
    <row r="327" spans="1:44" s="3" customFormat="1" ht="12.75" hidden="1" customHeight="1" outlineLevel="2" x14ac:dyDescent="0.2">
      <c r="A327" s="10">
        <v>5150</v>
      </c>
      <c r="B327" s="11" t="s">
        <v>450</v>
      </c>
      <c r="C327" s="12">
        <v>80416</v>
      </c>
      <c r="D327" s="13" t="s">
        <v>23</v>
      </c>
      <c r="E327" s="14" t="s">
        <v>734</v>
      </c>
      <c r="F327" s="15" t="s">
        <v>430</v>
      </c>
      <c r="G327" s="42">
        <v>2</v>
      </c>
      <c r="H327" s="43">
        <f t="shared" si="310"/>
        <v>200</v>
      </c>
      <c r="I327" s="43">
        <v>200</v>
      </c>
      <c r="J327" s="43">
        <v>0</v>
      </c>
      <c r="K327" s="44">
        <f t="shared" si="311"/>
        <v>100</v>
      </c>
      <c r="L327" s="44">
        <f t="shared" si="312"/>
        <v>0</v>
      </c>
      <c r="M327" s="44">
        <f t="shared" si="313"/>
        <v>100</v>
      </c>
      <c r="N327" s="44">
        <v>189.25</v>
      </c>
      <c r="O327" s="43">
        <v>1002.46</v>
      </c>
      <c r="P327" s="43">
        <v>5</v>
      </c>
      <c r="Q327" s="44">
        <f t="shared" si="314"/>
        <v>200.49200000000002</v>
      </c>
      <c r="R327" s="45">
        <v>2</v>
      </c>
      <c r="S327" s="46">
        <v>4</v>
      </c>
      <c r="T327" s="47">
        <f t="shared" si="315"/>
        <v>1</v>
      </c>
      <c r="U327" s="44">
        <f t="shared" si="316"/>
        <v>189.25</v>
      </c>
      <c r="V327" s="43">
        <f t="shared" si="317"/>
        <v>378.5</v>
      </c>
      <c r="W327" s="48">
        <f t="shared" si="318"/>
        <v>178.5</v>
      </c>
      <c r="X327" s="42">
        <v>2</v>
      </c>
      <c r="Y327" s="43">
        <f t="shared" si="319"/>
        <v>200</v>
      </c>
      <c r="Z327" s="43">
        <v>200</v>
      </c>
      <c r="AA327" s="43">
        <v>0</v>
      </c>
      <c r="AB327" s="44">
        <f t="shared" si="320"/>
        <v>100</v>
      </c>
      <c r="AC327" s="44">
        <f t="shared" si="321"/>
        <v>0</v>
      </c>
      <c r="AD327" s="44">
        <f t="shared" si="322"/>
        <v>100</v>
      </c>
      <c r="AE327" s="44">
        <v>132.80000000000001</v>
      </c>
      <c r="AF327" s="43">
        <v>830.9</v>
      </c>
      <c r="AG327" s="43">
        <v>8</v>
      </c>
      <c r="AH327" s="44">
        <f t="shared" si="323"/>
        <v>103.8625</v>
      </c>
      <c r="AI327" s="45">
        <v>2</v>
      </c>
      <c r="AJ327" s="46">
        <v>4</v>
      </c>
      <c r="AK327" s="47">
        <f t="shared" si="324"/>
        <v>0.78209713855421681</v>
      </c>
      <c r="AL327" s="44">
        <f t="shared" si="325"/>
        <v>103.8625</v>
      </c>
      <c r="AM327" s="43">
        <f t="shared" si="326"/>
        <v>207.72499999999999</v>
      </c>
      <c r="AN327" s="48">
        <f t="shared" si="327"/>
        <v>8.4272727272727206</v>
      </c>
      <c r="AO327" s="90">
        <f t="shared" si="308"/>
        <v>170.07272727272729</v>
      </c>
      <c r="AP327" s="97">
        <f t="shared" si="309"/>
        <v>0</v>
      </c>
      <c r="AQ327" s="165"/>
      <c r="AR327" s="164"/>
    </row>
    <row r="328" spans="1:44" s="3" customFormat="1" ht="12.75" hidden="1" customHeight="1" outlineLevel="2" x14ac:dyDescent="0.2">
      <c r="A328" s="10">
        <v>5150</v>
      </c>
      <c r="B328" s="11" t="s">
        <v>450</v>
      </c>
      <c r="C328" s="12">
        <v>80681</v>
      </c>
      <c r="D328" s="13" t="s">
        <v>23</v>
      </c>
      <c r="E328" s="14" t="s">
        <v>461</v>
      </c>
      <c r="F328" s="15" t="s">
        <v>462</v>
      </c>
      <c r="G328" s="42">
        <v>1566</v>
      </c>
      <c r="H328" s="43">
        <f t="shared" si="310"/>
        <v>19963.182018759053</v>
      </c>
      <c r="I328" s="43">
        <v>19282.243688928142</v>
      </c>
      <c r="J328" s="43">
        <v>680.93832983090977</v>
      </c>
      <c r="K328" s="44">
        <f t="shared" si="311"/>
        <v>12.313054718344919</v>
      </c>
      <c r="L328" s="44">
        <f t="shared" si="312"/>
        <v>0.43482651968768182</v>
      </c>
      <c r="M328" s="44">
        <f t="shared" si="313"/>
        <v>12.747881238032601</v>
      </c>
      <c r="N328" s="44">
        <v>13.629019789872943</v>
      </c>
      <c r="O328" s="43">
        <v>2940091.4289044123</v>
      </c>
      <c r="P328" s="43">
        <v>204861</v>
      </c>
      <c r="Q328" s="44">
        <f t="shared" si="314"/>
        <v>14.351640521643516</v>
      </c>
      <c r="R328" s="45">
        <v>3</v>
      </c>
      <c r="S328" s="46">
        <v>9</v>
      </c>
      <c r="T328" s="47">
        <f t="shared" si="315"/>
        <v>1</v>
      </c>
      <c r="U328" s="44">
        <f t="shared" si="316"/>
        <v>13.629019789872943</v>
      </c>
      <c r="V328" s="43">
        <f t="shared" si="317"/>
        <v>21343.044990941031</v>
      </c>
      <c r="W328" s="48">
        <f t="shared" si="318"/>
        <v>1379.862972181978</v>
      </c>
      <c r="X328" s="42">
        <v>1450</v>
      </c>
      <c r="Y328" s="43">
        <f t="shared" si="319"/>
        <v>17372.809907056664</v>
      </c>
      <c r="Z328" s="43">
        <v>16734.125893918539</v>
      </c>
      <c r="AA328" s="43">
        <v>638.68401313812592</v>
      </c>
      <c r="AB328" s="44">
        <f t="shared" si="320"/>
        <v>11.54077647856451</v>
      </c>
      <c r="AC328" s="44">
        <f t="shared" si="321"/>
        <v>0.44047173319870753</v>
      </c>
      <c r="AD328" s="44">
        <f t="shared" si="322"/>
        <v>11.981248211763216</v>
      </c>
      <c r="AE328" s="44">
        <v>14.152531305060352</v>
      </c>
      <c r="AF328" s="43">
        <v>2670217.7608841714</v>
      </c>
      <c r="AG328" s="43">
        <v>185575</v>
      </c>
      <c r="AH328" s="44">
        <f t="shared" si="323"/>
        <v>14.388887301005909</v>
      </c>
      <c r="AI328" s="45">
        <v>3</v>
      </c>
      <c r="AJ328" s="46">
        <v>9</v>
      </c>
      <c r="AK328" s="47">
        <f t="shared" si="324"/>
        <v>1</v>
      </c>
      <c r="AL328" s="44">
        <f t="shared" si="325"/>
        <v>14.152531305060352</v>
      </c>
      <c r="AM328" s="43">
        <f t="shared" si="326"/>
        <v>20521.17039233751</v>
      </c>
      <c r="AN328" s="48">
        <f t="shared" si="327"/>
        <v>3434.5750748518317</v>
      </c>
      <c r="AO328" s="90">
        <f t="shared" si="308"/>
        <v>-2054.7121026698537</v>
      </c>
      <c r="AP328" s="97">
        <f t="shared" si="309"/>
        <v>116</v>
      </c>
      <c r="AQ328" s="165"/>
      <c r="AR328" s="164"/>
    </row>
    <row r="329" spans="1:44" s="3" customFormat="1" ht="12.75" hidden="1" customHeight="1" outlineLevel="2" x14ac:dyDescent="0.2">
      <c r="A329" s="10">
        <v>5150</v>
      </c>
      <c r="B329" s="11" t="s">
        <v>450</v>
      </c>
      <c r="C329" s="12">
        <v>80384</v>
      </c>
      <c r="D329" s="13" t="s">
        <v>23</v>
      </c>
      <c r="E329" s="14" t="s">
        <v>465</v>
      </c>
      <c r="F329" s="15" t="s">
        <v>462</v>
      </c>
      <c r="G329" s="42">
        <v>1128</v>
      </c>
      <c r="H329" s="43">
        <f t="shared" si="310"/>
        <v>11951.026128138574</v>
      </c>
      <c r="I329" s="43">
        <v>10972.85303339221</v>
      </c>
      <c r="J329" s="43">
        <v>978.17309474636454</v>
      </c>
      <c r="K329" s="44">
        <f t="shared" si="311"/>
        <v>9.7277065898867114</v>
      </c>
      <c r="L329" s="44">
        <f t="shared" si="312"/>
        <v>0.86717472938507489</v>
      </c>
      <c r="M329" s="44">
        <f t="shared" si="313"/>
        <v>10.594881319271785</v>
      </c>
      <c r="N329" s="44">
        <v>14.924274404086587</v>
      </c>
      <c r="O329" s="43">
        <v>7991549.9144960931</v>
      </c>
      <c r="P329" s="43">
        <v>509068</v>
      </c>
      <c r="Q329" s="44">
        <f t="shared" si="314"/>
        <v>15.698393759765086</v>
      </c>
      <c r="R329" s="45">
        <v>2</v>
      </c>
      <c r="S329" s="46">
        <v>12</v>
      </c>
      <c r="T329" s="47">
        <f t="shared" si="315"/>
        <v>1</v>
      </c>
      <c r="U329" s="44">
        <f t="shared" si="316"/>
        <v>14.924274404086587</v>
      </c>
      <c r="V329" s="43">
        <f t="shared" si="317"/>
        <v>16834.581527809671</v>
      </c>
      <c r="W329" s="48">
        <f t="shared" si="318"/>
        <v>4883.5553996710969</v>
      </c>
      <c r="X329" s="42">
        <v>1042</v>
      </c>
      <c r="Y329" s="43">
        <f t="shared" si="319"/>
        <v>10959.519160584998</v>
      </c>
      <c r="Z329" s="43">
        <v>10050.276340877808</v>
      </c>
      <c r="AA329" s="43">
        <v>909.24281970718891</v>
      </c>
      <c r="AB329" s="44">
        <f t="shared" si="320"/>
        <v>9.6451788300170911</v>
      </c>
      <c r="AC329" s="44">
        <f t="shared" si="321"/>
        <v>0.87259387687830026</v>
      </c>
      <c r="AD329" s="44">
        <f t="shared" si="322"/>
        <v>10.517772706895391</v>
      </c>
      <c r="AE329" s="44">
        <v>14.572860019260256</v>
      </c>
      <c r="AF329" s="43">
        <v>7100403.2838315656</v>
      </c>
      <c r="AG329" s="43">
        <v>465110</v>
      </c>
      <c r="AH329" s="44">
        <f t="shared" si="323"/>
        <v>15.266073152225422</v>
      </c>
      <c r="AI329" s="45">
        <v>2</v>
      </c>
      <c r="AJ329" s="46">
        <v>12</v>
      </c>
      <c r="AK329" s="47">
        <f t="shared" si="324"/>
        <v>1</v>
      </c>
      <c r="AL329" s="44">
        <f t="shared" si="325"/>
        <v>14.572860019260256</v>
      </c>
      <c r="AM329" s="43">
        <f t="shared" si="326"/>
        <v>15184.920140069187</v>
      </c>
      <c r="AN329" s="48">
        <f t="shared" si="327"/>
        <v>4609.5283412554791</v>
      </c>
      <c r="AO329" s="90">
        <f t="shared" si="308"/>
        <v>274.02705841561783</v>
      </c>
      <c r="AP329" s="97">
        <f t="shared" si="309"/>
        <v>86</v>
      </c>
      <c r="AQ329" s="165"/>
      <c r="AR329" s="164"/>
    </row>
    <row r="330" spans="1:44" s="3" customFormat="1" ht="12.75" hidden="1" customHeight="1" outlineLevel="2" x14ac:dyDescent="0.2">
      <c r="A330" s="10">
        <v>5150</v>
      </c>
      <c r="B330" s="11" t="s">
        <v>450</v>
      </c>
      <c r="C330" s="12">
        <v>80907</v>
      </c>
      <c r="D330" s="13" t="s">
        <v>23</v>
      </c>
      <c r="E330" s="14" t="s">
        <v>468</v>
      </c>
      <c r="F330" s="15" t="s">
        <v>402</v>
      </c>
      <c r="G330" s="42">
        <v>369</v>
      </c>
      <c r="H330" s="43">
        <f t="shared" si="310"/>
        <v>277788.86000000004</v>
      </c>
      <c r="I330" s="43">
        <v>277788.86000000004</v>
      </c>
      <c r="J330" s="43">
        <v>0</v>
      </c>
      <c r="K330" s="44">
        <f t="shared" si="311"/>
        <v>752.81533875338766</v>
      </c>
      <c r="L330" s="44">
        <f t="shared" si="312"/>
        <v>0</v>
      </c>
      <c r="M330" s="44">
        <f t="shared" si="313"/>
        <v>752.81533875338766</v>
      </c>
      <c r="N330" s="44">
        <v>797.13941450706159</v>
      </c>
      <c r="O330" s="43">
        <v>7515070.0700000012</v>
      </c>
      <c r="P330" s="43">
        <v>9167</v>
      </c>
      <c r="Q330" s="44">
        <f t="shared" si="314"/>
        <v>819.79601505399819</v>
      </c>
      <c r="R330" s="45">
        <v>3</v>
      </c>
      <c r="S330" s="46">
        <v>12</v>
      </c>
      <c r="T330" s="47">
        <f t="shared" si="315"/>
        <v>1</v>
      </c>
      <c r="U330" s="44">
        <f t="shared" si="316"/>
        <v>797.13941450706159</v>
      </c>
      <c r="V330" s="43">
        <f t="shared" si="317"/>
        <v>294144.44395310571</v>
      </c>
      <c r="W330" s="48">
        <f t="shared" si="318"/>
        <v>16355.58395310567</v>
      </c>
      <c r="X330" s="42">
        <v>320</v>
      </c>
      <c r="Y330" s="43">
        <f t="shared" si="319"/>
        <v>252299.71000000002</v>
      </c>
      <c r="Z330" s="43">
        <v>252299.71000000002</v>
      </c>
      <c r="AA330" s="43">
        <v>0</v>
      </c>
      <c r="AB330" s="44">
        <f t="shared" si="320"/>
        <v>788.43659375000004</v>
      </c>
      <c r="AC330" s="44">
        <f t="shared" si="321"/>
        <v>0</v>
      </c>
      <c r="AD330" s="44">
        <f t="shared" si="322"/>
        <v>788.43659375000004</v>
      </c>
      <c r="AE330" s="44">
        <v>842.83515122148185</v>
      </c>
      <c r="AF330" s="43">
        <v>6965252.0300000003</v>
      </c>
      <c r="AG330" s="43">
        <v>8200</v>
      </c>
      <c r="AH330" s="44">
        <f t="shared" si="323"/>
        <v>849.42097926829274</v>
      </c>
      <c r="AI330" s="45">
        <v>3</v>
      </c>
      <c r="AJ330" s="46">
        <v>12</v>
      </c>
      <c r="AK330" s="47">
        <f t="shared" si="324"/>
        <v>1</v>
      </c>
      <c r="AL330" s="44">
        <f t="shared" si="325"/>
        <v>842.83515122148185</v>
      </c>
      <c r="AM330" s="43">
        <f t="shared" si="326"/>
        <v>269707.24839087419</v>
      </c>
      <c r="AN330" s="48">
        <f t="shared" si="327"/>
        <v>18990.041880953635</v>
      </c>
      <c r="AO330" s="90">
        <f t="shared" si="308"/>
        <v>-2634.457927847965</v>
      </c>
      <c r="AP330" s="97">
        <f t="shared" si="309"/>
        <v>49</v>
      </c>
      <c r="AQ330" s="165"/>
      <c r="AR330" s="164"/>
    </row>
    <row r="331" spans="1:44" s="3" customFormat="1" ht="12.75" hidden="1" customHeight="1" outlineLevel="2" x14ac:dyDescent="0.2">
      <c r="A331" s="10">
        <v>5150</v>
      </c>
      <c r="B331" s="11" t="s">
        <v>450</v>
      </c>
      <c r="C331" s="12">
        <v>80917</v>
      </c>
      <c r="D331" s="13" t="s">
        <v>23</v>
      </c>
      <c r="E331" s="14" t="s">
        <v>463</v>
      </c>
      <c r="F331" s="15" t="s">
        <v>402</v>
      </c>
      <c r="G331" s="42">
        <v>204</v>
      </c>
      <c r="H331" s="43">
        <f t="shared" si="310"/>
        <v>200663.66</v>
      </c>
      <c r="I331" s="43">
        <v>200663.66</v>
      </c>
      <c r="J331" s="43">
        <v>0</v>
      </c>
      <c r="K331" s="44">
        <f t="shared" si="311"/>
        <v>983.64539215686273</v>
      </c>
      <c r="L331" s="44">
        <f t="shared" si="312"/>
        <v>0</v>
      </c>
      <c r="M331" s="44">
        <f t="shared" si="313"/>
        <v>983.64539215686273</v>
      </c>
      <c r="N331" s="44">
        <v>1120.419990131579</v>
      </c>
      <c r="O331" s="43">
        <v>3266380.08</v>
      </c>
      <c r="P331" s="43">
        <v>2762</v>
      </c>
      <c r="Q331" s="44">
        <f t="shared" si="314"/>
        <v>1182.6140767559739</v>
      </c>
      <c r="R331" s="45">
        <v>1</v>
      </c>
      <c r="S331" s="46">
        <v>12</v>
      </c>
      <c r="T331" s="47">
        <f t="shared" si="315"/>
        <v>1</v>
      </c>
      <c r="U331" s="44">
        <f t="shared" si="316"/>
        <v>1120.419990131579</v>
      </c>
      <c r="V331" s="43">
        <f t="shared" si="317"/>
        <v>228565.67798684211</v>
      </c>
      <c r="W331" s="48">
        <f t="shared" si="318"/>
        <v>27902.017986842111</v>
      </c>
      <c r="X331" s="42">
        <v>154</v>
      </c>
      <c r="Y331" s="43">
        <f t="shared" si="319"/>
        <v>178563.94999999998</v>
      </c>
      <c r="Z331" s="43">
        <v>178563.94999999998</v>
      </c>
      <c r="AA331" s="43">
        <v>0</v>
      </c>
      <c r="AB331" s="44">
        <f t="shared" si="320"/>
        <v>1159.5061688311687</v>
      </c>
      <c r="AC331" s="44">
        <f t="shared" si="321"/>
        <v>0</v>
      </c>
      <c r="AD331" s="44">
        <f t="shared" si="322"/>
        <v>1159.5061688311687</v>
      </c>
      <c r="AE331" s="44">
        <v>1233.1470645215636</v>
      </c>
      <c r="AF331" s="43">
        <v>2974370.8499999996</v>
      </c>
      <c r="AG331" s="43">
        <v>2407</v>
      </c>
      <c r="AH331" s="44">
        <f t="shared" si="323"/>
        <v>1235.7170128791024</v>
      </c>
      <c r="AI331" s="45">
        <v>5</v>
      </c>
      <c r="AJ331" s="46">
        <v>12</v>
      </c>
      <c r="AK331" s="47">
        <f t="shared" si="324"/>
        <v>1</v>
      </c>
      <c r="AL331" s="44">
        <f t="shared" si="325"/>
        <v>1233.1470645215636</v>
      </c>
      <c r="AM331" s="43">
        <f t="shared" si="326"/>
        <v>189904.64793632081</v>
      </c>
      <c r="AN331" s="48">
        <f t="shared" si="327"/>
        <v>12371.670475986351</v>
      </c>
      <c r="AO331" s="90">
        <f t="shared" si="308"/>
        <v>15530.34751085576</v>
      </c>
      <c r="AP331" s="97">
        <f t="shared" si="309"/>
        <v>50</v>
      </c>
      <c r="AQ331" s="165"/>
      <c r="AR331" s="164"/>
    </row>
    <row r="332" spans="1:44" s="3" customFormat="1" ht="12.75" hidden="1" customHeight="1" outlineLevel="2" x14ac:dyDescent="0.2">
      <c r="A332" s="10">
        <v>5150</v>
      </c>
      <c r="B332" s="11" t="s">
        <v>450</v>
      </c>
      <c r="C332" s="12">
        <v>80920</v>
      </c>
      <c r="D332" s="13" t="s">
        <v>23</v>
      </c>
      <c r="E332" s="14" t="s">
        <v>473</v>
      </c>
      <c r="F332" s="15" t="s">
        <v>402</v>
      </c>
      <c r="G332" s="42">
        <v>442</v>
      </c>
      <c r="H332" s="43">
        <f t="shared" si="310"/>
        <v>850233.1100000001</v>
      </c>
      <c r="I332" s="43">
        <v>850233.1100000001</v>
      </c>
      <c r="J332" s="43">
        <v>0</v>
      </c>
      <c r="K332" s="44">
        <f t="shared" si="311"/>
        <v>1923.6043212669686</v>
      </c>
      <c r="L332" s="44">
        <f t="shared" si="312"/>
        <v>0</v>
      </c>
      <c r="M332" s="44">
        <f t="shared" si="313"/>
        <v>1923.6043212669686</v>
      </c>
      <c r="N332" s="44">
        <v>1998.913175204425</v>
      </c>
      <c r="O332" s="43">
        <v>9094677.4400000013</v>
      </c>
      <c r="P332" s="43">
        <v>4531</v>
      </c>
      <c r="Q332" s="44">
        <f t="shared" si="314"/>
        <v>2007.2119708673586</v>
      </c>
      <c r="R332" s="45">
        <v>4</v>
      </c>
      <c r="S332" s="46">
        <v>12</v>
      </c>
      <c r="T332" s="47">
        <f t="shared" si="315"/>
        <v>1</v>
      </c>
      <c r="U332" s="44">
        <f t="shared" si="316"/>
        <v>1998.913175204425</v>
      </c>
      <c r="V332" s="43">
        <f t="shared" si="317"/>
        <v>883519.62344035588</v>
      </c>
      <c r="W332" s="48">
        <f t="shared" si="318"/>
        <v>33286.513440355775</v>
      </c>
      <c r="X332" s="42">
        <v>397</v>
      </c>
      <c r="Y332" s="43">
        <f t="shared" si="319"/>
        <v>768291.29</v>
      </c>
      <c r="Z332" s="43">
        <v>768291.29</v>
      </c>
      <c r="AA332" s="43">
        <v>0</v>
      </c>
      <c r="AB332" s="44">
        <f t="shared" si="320"/>
        <v>1935.2425440806046</v>
      </c>
      <c r="AC332" s="44">
        <f t="shared" si="321"/>
        <v>0</v>
      </c>
      <c r="AD332" s="44">
        <f t="shared" si="322"/>
        <v>1935.2425440806046</v>
      </c>
      <c r="AE332" s="44">
        <v>2022.6385746580604</v>
      </c>
      <c r="AF332" s="43">
        <v>8176619.4799999995</v>
      </c>
      <c r="AG332" s="43">
        <v>4008</v>
      </c>
      <c r="AH332" s="44">
        <f t="shared" si="323"/>
        <v>2040.0747205588821</v>
      </c>
      <c r="AI332" s="45">
        <v>4</v>
      </c>
      <c r="AJ332" s="46">
        <v>12</v>
      </c>
      <c r="AK332" s="47">
        <f t="shared" si="324"/>
        <v>1</v>
      </c>
      <c r="AL332" s="44">
        <f t="shared" si="325"/>
        <v>2022.6385746580604</v>
      </c>
      <c r="AM332" s="43">
        <f t="shared" si="326"/>
        <v>802987.51413925004</v>
      </c>
      <c r="AN332" s="48">
        <f t="shared" si="327"/>
        <v>37850.426333727271</v>
      </c>
      <c r="AO332" s="90">
        <f t="shared" si="308"/>
        <v>-4563.9128933714965</v>
      </c>
      <c r="AP332" s="97">
        <f t="shared" si="309"/>
        <v>45</v>
      </c>
      <c r="AQ332" s="165"/>
      <c r="AR332" s="164"/>
    </row>
    <row r="333" spans="1:44" s="3" customFormat="1" ht="12.75" hidden="1" customHeight="1" outlineLevel="2" x14ac:dyDescent="0.2">
      <c r="A333" s="10">
        <v>5150</v>
      </c>
      <c r="B333" s="11" t="s">
        <v>450</v>
      </c>
      <c r="C333" s="12">
        <v>80910</v>
      </c>
      <c r="D333" s="13" t="s">
        <v>23</v>
      </c>
      <c r="E333" s="14" t="s">
        <v>459</v>
      </c>
      <c r="F333" s="15" t="s">
        <v>402</v>
      </c>
      <c r="G333" s="42">
        <v>50</v>
      </c>
      <c r="H333" s="43">
        <f t="shared" si="310"/>
        <v>51974.79</v>
      </c>
      <c r="I333" s="43">
        <v>51974.79</v>
      </c>
      <c r="J333" s="43">
        <v>0</v>
      </c>
      <c r="K333" s="44">
        <f t="shared" si="311"/>
        <v>1039.4957999999999</v>
      </c>
      <c r="L333" s="44">
        <f t="shared" si="312"/>
        <v>0</v>
      </c>
      <c r="M333" s="44">
        <f t="shared" si="313"/>
        <v>1039.4957999999999</v>
      </c>
      <c r="N333" s="44">
        <v>1802</v>
      </c>
      <c r="O333" s="43">
        <v>900020.0399999998</v>
      </c>
      <c r="P333" s="43">
        <v>438</v>
      </c>
      <c r="Q333" s="44">
        <f t="shared" si="314"/>
        <v>2054.8402739726025</v>
      </c>
      <c r="R333" s="45">
        <v>1</v>
      </c>
      <c r="S333" s="46">
        <v>11</v>
      </c>
      <c r="T333" s="47">
        <f t="shared" si="315"/>
        <v>1</v>
      </c>
      <c r="U333" s="44">
        <f t="shared" si="316"/>
        <v>1802</v>
      </c>
      <c r="V333" s="43">
        <f t="shared" si="317"/>
        <v>90100</v>
      </c>
      <c r="W333" s="48">
        <f t="shared" si="318"/>
        <v>38125.21</v>
      </c>
      <c r="X333" s="42">
        <v>39</v>
      </c>
      <c r="Y333" s="43">
        <f t="shared" si="319"/>
        <v>53068.08</v>
      </c>
      <c r="Z333" s="43">
        <v>53068.08</v>
      </c>
      <c r="AA333" s="43">
        <v>0</v>
      </c>
      <c r="AB333" s="44">
        <f t="shared" si="320"/>
        <v>1360.72</v>
      </c>
      <c r="AC333" s="44">
        <f t="shared" si="321"/>
        <v>0</v>
      </c>
      <c r="AD333" s="44">
        <f t="shared" si="322"/>
        <v>1360.72</v>
      </c>
      <c r="AE333" s="44">
        <v>1849.2367857142858</v>
      </c>
      <c r="AF333" s="43">
        <v>852198.40000000002</v>
      </c>
      <c r="AG333" s="43">
        <v>404</v>
      </c>
      <c r="AH333" s="44">
        <f t="shared" si="323"/>
        <v>2109.4019801980198</v>
      </c>
      <c r="AI333" s="45">
        <v>2</v>
      </c>
      <c r="AJ333" s="46">
        <v>11</v>
      </c>
      <c r="AK333" s="47">
        <f t="shared" si="324"/>
        <v>1</v>
      </c>
      <c r="AL333" s="44">
        <f t="shared" si="325"/>
        <v>1849.2367857142858</v>
      </c>
      <c r="AM333" s="43">
        <f t="shared" si="326"/>
        <v>72120.234642857147</v>
      </c>
      <c r="AN333" s="48">
        <f t="shared" si="327"/>
        <v>20784.168701298706</v>
      </c>
      <c r="AO333" s="90">
        <f t="shared" si="308"/>
        <v>17341.041298701293</v>
      </c>
      <c r="AP333" s="97">
        <f t="shared" si="309"/>
        <v>11</v>
      </c>
      <c r="AQ333" s="165"/>
      <c r="AR333" s="164"/>
    </row>
    <row r="334" spans="1:44" s="3" customFormat="1" ht="12.75" hidden="1" customHeight="1" outlineLevel="2" x14ac:dyDescent="0.2">
      <c r="A334" s="10">
        <v>5150</v>
      </c>
      <c r="B334" s="11" t="s">
        <v>450</v>
      </c>
      <c r="C334" s="12">
        <v>80912</v>
      </c>
      <c r="D334" s="13" t="s">
        <v>23</v>
      </c>
      <c r="E334" s="14" t="s">
        <v>477</v>
      </c>
      <c r="F334" s="15" t="s">
        <v>402</v>
      </c>
      <c r="G334" s="42">
        <v>787</v>
      </c>
      <c r="H334" s="43">
        <f t="shared" si="310"/>
        <v>309511.3</v>
      </c>
      <c r="I334" s="43">
        <v>309511.3</v>
      </c>
      <c r="J334" s="43">
        <v>0</v>
      </c>
      <c r="K334" s="44">
        <f t="shared" si="311"/>
        <v>393.27992376111814</v>
      </c>
      <c r="L334" s="44">
        <f t="shared" si="312"/>
        <v>0</v>
      </c>
      <c r="M334" s="44">
        <f t="shared" si="313"/>
        <v>393.27992376111814</v>
      </c>
      <c r="N334" s="44">
        <v>492.43842854972922</v>
      </c>
      <c r="O334" s="43">
        <v>8227987.1799999997</v>
      </c>
      <c r="P334" s="43">
        <v>16878</v>
      </c>
      <c r="Q334" s="44">
        <f t="shared" si="314"/>
        <v>487.49775921317689</v>
      </c>
      <c r="R334" s="45">
        <v>3</v>
      </c>
      <c r="S334" s="46">
        <v>12</v>
      </c>
      <c r="T334" s="47">
        <f t="shared" si="315"/>
        <v>0.98996692977210776</v>
      </c>
      <c r="U334" s="44">
        <f t="shared" si="316"/>
        <v>487.49775921317689</v>
      </c>
      <c r="V334" s="43">
        <f t="shared" si="317"/>
        <v>383660.7365007702</v>
      </c>
      <c r="W334" s="48">
        <f t="shared" si="318"/>
        <v>74149.436500770214</v>
      </c>
      <c r="X334" s="42">
        <v>716</v>
      </c>
      <c r="Y334" s="43">
        <f t="shared" si="319"/>
        <v>291217.03000000003</v>
      </c>
      <c r="Z334" s="43">
        <v>291217.03000000003</v>
      </c>
      <c r="AA334" s="43">
        <v>0</v>
      </c>
      <c r="AB334" s="44">
        <f t="shared" si="320"/>
        <v>406.72769553072629</v>
      </c>
      <c r="AC334" s="44">
        <f t="shared" si="321"/>
        <v>0</v>
      </c>
      <c r="AD334" s="44">
        <f t="shared" si="322"/>
        <v>406.72769553072629</v>
      </c>
      <c r="AE334" s="44">
        <v>523.35444761923293</v>
      </c>
      <c r="AF334" s="43">
        <v>7610586.5199999996</v>
      </c>
      <c r="AG334" s="43">
        <v>14977</v>
      </c>
      <c r="AH334" s="44">
        <f t="shared" si="323"/>
        <v>508.15160045402951</v>
      </c>
      <c r="AI334" s="45">
        <v>3</v>
      </c>
      <c r="AJ334" s="46">
        <v>12</v>
      </c>
      <c r="AK334" s="47">
        <f t="shared" si="324"/>
        <v>0.9709511455680524</v>
      </c>
      <c r="AL334" s="44">
        <f t="shared" si="325"/>
        <v>508.15160045402951</v>
      </c>
      <c r="AM334" s="43">
        <f t="shared" si="326"/>
        <v>363836.54592508514</v>
      </c>
      <c r="AN334" s="48">
        <f t="shared" si="327"/>
        <v>79221.290100092854</v>
      </c>
      <c r="AO334" s="90">
        <f t="shared" si="308"/>
        <v>-5071.8535993226396</v>
      </c>
      <c r="AP334" s="97">
        <f t="shared" si="309"/>
        <v>71</v>
      </c>
      <c r="AQ334" s="165"/>
      <c r="AR334" s="164"/>
    </row>
    <row r="335" spans="1:44" s="3" customFormat="1" ht="12.75" hidden="1" customHeight="1" outlineLevel="2" x14ac:dyDescent="0.2">
      <c r="A335" s="10">
        <v>5150</v>
      </c>
      <c r="B335" s="11" t="s">
        <v>450</v>
      </c>
      <c r="C335" s="12">
        <v>80918</v>
      </c>
      <c r="D335" s="13" t="s">
        <v>23</v>
      </c>
      <c r="E335" s="14" t="s">
        <v>472</v>
      </c>
      <c r="F335" s="15" t="s">
        <v>402</v>
      </c>
      <c r="G335" s="42">
        <v>797</v>
      </c>
      <c r="H335" s="43">
        <f t="shared" si="310"/>
        <v>965521.57</v>
      </c>
      <c r="I335" s="43">
        <v>965521.57</v>
      </c>
      <c r="J335" s="43">
        <v>0</v>
      </c>
      <c r="K335" s="44">
        <f t="shared" si="311"/>
        <v>1211.4448808030113</v>
      </c>
      <c r="L335" s="44">
        <f t="shared" si="312"/>
        <v>0</v>
      </c>
      <c r="M335" s="44">
        <f t="shared" si="313"/>
        <v>1211.4448808030113</v>
      </c>
      <c r="N335" s="44">
        <v>1314.6406777308353</v>
      </c>
      <c r="O335" s="43">
        <v>11686321.810000001</v>
      </c>
      <c r="P335" s="43">
        <v>8913</v>
      </c>
      <c r="Q335" s="44">
        <f t="shared" si="314"/>
        <v>1311.1546965107148</v>
      </c>
      <c r="R335" s="45">
        <v>4</v>
      </c>
      <c r="S335" s="46">
        <v>12</v>
      </c>
      <c r="T335" s="47">
        <f t="shared" si="315"/>
        <v>0.99734833914759313</v>
      </c>
      <c r="U335" s="44">
        <f t="shared" si="316"/>
        <v>1311.1546965107148</v>
      </c>
      <c r="V335" s="43">
        <f t="shared" si="317"/>
        <v>1044990.2931190396</v>
      </c>
      <c r="W335" s="48">
        <f t="shared" si="318"/>
        <v>79468.723119039671</v>
      </c>
      <c r="X335" s="42">
        <v>702</v>
      </c>
      <c r="Y335" s="43">
        <f t="shared" si="319"/>
        <v>871119.19</v>
      </c>
      <c r="Z335" s="43">
        <v>871119.19</v>
      </c>
      <c r="AA335" s="43">
        <v>0</v>
      </c>
      <c r="AB335" s="44">
        <f t="shared" si="320"/>
        <v>1240.910527065527</v>
      </c>
      <c r="AC335" s="44">
        <f t="shared" si="321"/>
        <v>0</v>
      </c>
      <c r="AD335" s="44">
        <f t="shared" si="322"/>
        <v>1240.910527065527</v>
      </c>
      <c r="AE335" s="44">
        <v>1371.0725068027209</v>
      </c>
      <c r="AF335" s="43">
        <v>10548503.33</v>
      </c>
      <c r="AG335" s="43">
        <v>7692</v>
      </c>
      <c r="AH335" s="44">
        <f t="shared" si="323"/>
        <v>1371.3602873114924</v>
      </c>
      <c r="AI335" s="45">
        <v>4</v>
      </c>
      <c r="AJ335" s="46">
        <v>12</v>
      </c>
      <c r="AK335" s="47">
        <f t="shared" si="324"/>
        <v>1</v>
      </c>
      <c r="AL335" s="44">
        <f t="shared" si="325"/>
        <v>1371.0725068027209</v>
      </c>
      <c r="AM335" s="43">
        <f t="shared" si="326"/>
        <v>962492.89977551007</v>
      </c>
      <c r="AN335" s="48">
        <f t="shared" si="327"/>
        <v>99680.410664192867</v>
      </c>
      <c r="AO335" s="90">
        <f t="shared" si="308"/>
        <v>-20211.687545153196</v>
      </c>
      <c r="AP335" s="97">
        <f t="shared" si="309"/>
        <v>95</v>
      </c>
      <c r="AQ335" s="165"/>
      <c r="AR335" s="164"/>
    </row>
    <row r="336" spans="1:44" s="3" customFormat="1" ht="12.75" hidden="1" customHeight="1" outlineLevel="2" x14ac:dyDescent="0.2">
      <c r="A336" s="10">
        <v>5150</v>
      </c>
      <c r="B336" s="11" t="s">
        <v>478</v>
      </c>
      <c r="C336" s="12">
        <v>78767</v>
      </c>
      <c r="D336" s="13" t="s">
        <v>23</v>
      </c>
      <c r="E336" s="14" t="s">
        <v>480</v>
      </c>
      <c r="F336" s="15" t="s">
        <v>402</v>
      </c>
      <c r="G336" s="42">
        <v>4083</v>
      </c>
      <c r="H336" s="43">
        <f t="shared" si="310"/>
        <v>10057192.880000003</v>
      </c>
      <c r="I336" s="43">
        <v>10057192.880000003</v>
      </c>
      <c r="J336" s="43">
        <v>0</v>
      </c>
      <c r="K336" s="44">
        <f t="shared" si="311"/>
        <v>2463.1870879255457</v>
      </c>
      <c r="L336" s="44">
        <f t="shared" si="312"/>
        <v>0</v>
      </c>
      <c r="M336" s="44">
        <f t="shared" si="313"/>
        <v>2463.1870879255457</v>
      </c>
      <c r="N336" s="44">
        <v>1873.4946324659045</v>
      </c>
      <c r="O336" s="43">
        <v>128516910.94000001</v>
      </c>
      <c r="P336" s="43">
        <v>67300</v>
      </c>
      <c r="Q336" s="44">
        <f t="shared" si="314"/>
        <v>1909.6123468053493</v>
      </c>
      <c r="R336" s="45">
        <v>12</v>
      </c>
      <c r="S336" s="46">
        <v>12</v>
      </c>
      <c r="T336" s="47">
        <f t="shared" si="315"/>
        <v>1</v>
      </c>
      <c r="U336" s="44">
        <f t="shared" si="316"/>
        <v>1873.4946324659045</v>
      </c>
      <c r="V336" s="43">
        <f t="shared" si="317"/>
        <v>7649478.584358288</v>
      </c>
      <c r="W336" s="48">
        <f t="shared" si="318"/>
        <v>-2407714.2956417147</v>
      </c>
      <c r="X336" s="42">
        <v>3548</v>
      </c>
      <c r="Y336" s="43">
        <f t="shared" si="319"/>
        <v>9140147.9700000025</v>
      </c>
      <c r="Z336" s="43">
        <v>9140147.9700000025</v>
      </c>
      <c r="AA336" s="43">
        <v>0</v>
      </c>
      <c r="AB336" s="44">
        <f t="shared" si="320"/>
        <v>2576.1409160090197</v>
      </c>
      <c r="AC336" s="44">
        <f t="shared" si="321"/>
        <v>0</v>
      </c>
      <c r="AD336" s="44">
        <f t="shared" si="322"/>
        <v>2576.1409160090197</v>
      </c>
      <c r="AE336" s="44">
        <v>1885.9868169277302</v>
      </c>
      <c r="AF336" s="43">
        <v>117336026.94000001</v>
      </c>
      <c r="AG336" s="43">
        <v>60379</v>
      </c>
      <c r="AH336" s="44">
        <f t="shared" si="323"/>
        <v>1943.3251120422665</v>
      </c>
      <c r="AI336" s="45">
        <v>12</v>
      </c>
      <c r="AJ336" s="46">
        <v>12</v>
      </c>
      <c r="AK336" s="47">
        <f t="shared" si="324"/>
        <v>1</v>
      </c>
      <c r="AL336" s="44">
        <f t="shared" si="325"/>
        <v>1885.9868169277302</v>
      </c>
      <c r="AM336" s="43">
        <f t="shared" si="326"/>
        <v>6691481.226459587</v>
      </c>
      <c r="AN336" s="48">
        <f t="shared" si="327"/>
        <v>-2671272.8111349987</v>
      </c>
      <c r="AO336" s="90">
        <f t="shared" si="308"/>
        <v>263558.51549328398</v>
      </c>
      <c r="AP336" s="97">
        <f t="shared" si="309"/>
        <v>535</v>
      </c>
      <c r="AQ336" s="165"/>
      <c r="AR336" s="164"/>
    </row>
    <row r="337" spans="1:44" s="3" customFormat="1" ht="12.75" hidden="1" customHeight="1" outlineLevel="2" x14ac:dyDescent="0.2">
      <c r="A337" s="10">
        <v>5150</v>
      </c>
      <c r="B337" s="11" t="s">
        <v>478</v>
      </c>
      <c r="C337" s="12">
        <v>80429</v>
      </c>
      <c r="D337" s="13" t="s">
        <v>23</v>
      </c>
      <c r="E337" s="14" t="s">
        <v>479</v>
      </c>
      <c r="F337" s="15" t="s">
        <v>402</v>
      </c>
      <c r="G337" s="42">
        <v>3563</v>
      </c>
      <c r="H337" s="43">
        <f t="shared" si="310"/>
        <v>24240581.740000002</v>
      </c>
      <c r="I337" s="43">
        <v>24240581.740000002</v>
      </c>
      <c r="J337" s="43">
        <v>0</v>
      </c>
      <c r="K337" s="44">
        <f t="shared" si="311"/>
        <v>6803.4189559360093</v>
      </c>
      <c r="L337" s="44">
        <f t="shared" si="312"/>
        <v>0</v>
      </c>
      <c r="M337" s="44">
        <f t="shared" si="313"/>
        <v>6803.4189559360093</v>
      </c>
      <c r="N337" s="44">
        <v>6735.9432031729775</v>
      </c>
      <c r="O337" s="43">
        <v>244437682.57000002</v>
      </c>
      <c r="P337" s="43">
        <v>37480</v>
      </c>
      <c r="Q337" s="44">
        <f t="shared" si="314"/>
        <v>6521.8165040021349</v>
      </c>
      <c r="R337" s="45">
        <v>7</v>
      </c>
      <c r="S337" s="46">
        <v>12</v>
      </c>
      <c r="T337" s="47">
        <f t="shared" si="315"/>
        <v>0.96821132650435981</v>
      </c>
      <c r="U337" s="44">
        <f t="shared" si="316"/>
        <v>6521.8165040021349</v>
      </c>
      <c r="V337" s="43">
        <f t="shared" si="317"/>
        <v>23237232.203759607</v>
      </c>
      <c r="W337" s="48">
        <f t="shared" si="318"/>
        <v>-1003349.5362403952</v>
      </c>
      <c r="X337" s="42">
        <v>3246</v>
      </c>
      <c r="Y337" s="43">
        <f t="shared" si="319"/>
        <v>22208288.030000001</v>
      </c>
      <c r="Z337" s="43">
        <v>22208288.030000001</v>
      </c>
      <c r="AA337" s="43">
        <v>0</v>
      </c>
      <c r="AB337" s="44">
        <f t="shared" si="320"/>
        <v>6841.7399969192857</v>
      </c>
      <c r="AC337" s="44">
        <f t="shared" si="321"/>
        <v>0</v>
      </c>
      <c r="AD337" s="44">
        <f t="shared" si="322"/>
        <v>6841.7399969192857</v>
      </c>
      <c r="AE337" s="44">
        <v>6762.2670923277046</v>
      </c>
      <c r="AF337" s="43">
        <v>223253329.44999999</v>
      </c>
      <c r="AG337" s="43">
        <v>34249</v>
      </c>
      <c r="AH337" s="44">
        <f t="shared" si="323"/>
        <v>6518.5357076119008</v>
      </c>
      <c r="AI337" s="45">
        <v>7</v>
      </c>
      <c r="AJ337" s="46">
        <v>12</v>
      </c>
      <c r="AK337" s="47">
        <f t="shared" si="324"/>
        <v>0.96395714907618257</v>
      </c>
      <c r="AL337" s="44">
        <f t="shared" si="325"/>
        <v>6518.5357076119008</v>
      </c>
      <c r="AM337" s="43">
        <f t="shared" si="326"/>
        <v>21159166.906908229</v>
      </c>
      <c r="AN337" s="48">
        <f t="shared" si="327"/>
        <v>-1144495.7706455698</v>
      </c>
      <c r="AO337" s="90">
        <f t="shared" ref="AO337:AO368" si="328">W337-AN337</f>
        <v>141146.23440517462</v>
      </c>
      <c r="AP337" s="97">
        <f t="shared" ref="AP337:AP368" si="329">G337-X337</f>
        <v>317</v>
      </c>
      <c r="AQ337" s="165"/>
      <c r="AR337" s="164"/>
    </row>
    <row r="338" spans="1:44" s="3" customFormat="1" ht="12.75" hidden="1" customHeight="1" outlineLevel="2" x14ac:dyDescent="0.2">
      <c r="A338" s="10">
        <v>5150</v>
      </c>
      <c r="B338" s="11" t="s">
        <v>478</v>
      </c>
      <c r="C338" s="12">
        <v>80954</v>
      </c>
      <c r="D338" s="13" t="s">
        <v>23</v>
      </c>
      <c r="E338" s="14" t="s">
        <v>484</v>
      </c>
      <c r="F338" s="15" t="s">
        <v>402</v>
      </c>
      <c r="G338" s="42">
        <v>2696</v>
      </c>
      <c r="H338" s="43">
        <f t="shared" ref="H338:H368" si="330">I338+J338</f>
        <v>9138683.1699999999</v>
      </c>
      <c r="I338" s="43">
        <v>9138683.1699999999</v>
      </c>
      <c r="J338" s="43">
        <v>0</v>
      </c>
      <c r="K338" s="44">
        <f t="shared" ref="K338:K368" si="331">I338/G338</f>
        <v>3389.7192767062315</v>
      </c>
      <c r="L338" s="44">
        <f t="shared" ref="L338:L368" si="332">J338/G338</f>
        <v>0</v>
      </c>
      <c r="M338" s="44">
        <f t="shared" ref="M338:M368" si="333">H338/G338</f>
        <v>3389.7192767062315</v>
      </c>
      <c r="N338" s="44">
        <v>3131.5119851207064</v>
      </c>
      <c r="O338" s="43">
        <v>99355477.960000008</v>
      </c>
      <c r="P338" s="43">
        <v>31899</v>
      </c>
      <c r="Q338" s="44">
        <f t="shared" ref="Q338:Q368" si="334">O338/P338</f>
        <v>3114.6894247468576</v>
      </c>
      <c r="R338" s="45">
        <v>11</v>
      </c>
      <c r="S338" s="46">
        <v>12</v>
      </c>
      <c r="T338" s="47">
        <f t="shared" ref="T338:T368" si="335">IF(N338=0,1,MIN(Q338/N338,1))</f>
        <v>0.99462797509516787</v>
      </c>
      <c r="U338" s="44">
        <f t="shared" ref="U338:U368" si="336">T338*N338</f>
        <v>3114.6894247468576</v>
      </c>
      <c r="V338" s="43">
        <f t="shared" ref="V338:V368" si="337">IF(U338&lt;0,0,G338*U338)</f>
        <v>8397202.6891175285</v>
      </c>
      <c r="W338" s="48">
        <f t="shared" ref="W338:W368" si="338">IF(G338=0,-H338*12/12,(V338-H338)*12/12)</f>
        <v>-741480.48088247143</v>
      </c>
      <c r="X338" s="42">
        <v>2447</v>
      </c>
      <c r="Y338" s="43">
        <f t="shared" ref="Y338:Y368" si="339">Z338+AA338</f>
        <v>8320299.5200000005</v>
      </c>
      <c r="Z338" s="43">
        <v>8320299.5200000005</v>
      </c>
      <c r="AA338" s="43">
        <v>0</v>
      </c>
      <c r="AB338" s="44">
        <f t="shared" ref="AB338:AB368" si="340">Z338/X338</f>
        <v>3400.2041356763384</v>
      </c>
      <c r="AC338" s="44">
        <f t="shared" ref="AC338:AC368" si="341">AA338/X338</f>
        <v>0</v>
      </c>
      <c r="AD338" s="44">
        <f t="shared" ref="AD338:AD368" si="342">Y338/X338</f>
        <v>3400.2041356763384</v>
      </c>
      <c r="AE338" s="44">
        <v>3129.2723431071472</v>
      </c>
      <c r="AF338" s="43">
        <v>89900022.170000002</v>
      </c>
      <c r="AG338" s="43">
        <v>28918</v>
      </c>
      <c r="AH338" s="44">
        <f t="shared" ref="AH338:AH368" si="343">AF338/AG338</f>
        <v>3108.7911394287294</v>
      </c>
      <c r="AI338" s="45">
        <v>12</v>
      </c>
      <c r="AJ338" s="46">
        <v>12</v>
      </c>
      <c r="AK338" s="47">
        <f t="shared" ref="AK338:AK368" si="344">IF(AE338=0,1,MIN(AH338/AE338,1))</f>
        <v>0.99345496286907342</v>
      </c>
      <c r="AL338" s="44">
        <f t="shared" ref="AL338:AL368" si="345">AK338*AE338</f>
        <v>3108.7911394287294</v>
      </c>
      <c r="AM338" s="43">
        <f t="shared" ref="AM338:AM368" si="346">IF(AL338&lt;0,0,X338*AL338)</f>
        <v>7607211.9181821011</v>
      </c>
      <c r="AN338" s="48">
        <f t="shared" ref="AN338:AN368" si="347">IF(X338=0,-Y338*12/11,(AM338-Y338)*12/11)</f>
        <v>-777913.74743770843</v>
      </c>
      <c r="AO338" s="90">
        <f t="shared" si="328"/>
        <v>36433.266555237002</v>
      </c>
      <c r="AP338" s="97">
        <f t="shared" si="329"/>
        <v>249</v>
      </c>
      <c r="AQ338" s="165"/>
      <c r="AR338" s="164"/>
    </row>
    <row r="339" spans="1:44" s="3" customFormat="1" ht="12.75" hidden="1" customHeight="1" outlineLevel="2" x14ac:dyDescent="0.2">
      <c r="A339" s="10">
        <v>5150</v>
      </c>
      <c r="B339" s="11" t="s">
        <v>478</v>
      </c>
      <c r="C339" s="12">
        <v>78757</v>
      </c>
      <c r="D339" s="13" t="s">
        <v>23</v>
      </c>
      <c r="E339" s="14" t="s">
        <v>481</v>
      </c>
      <c r="F339" s="15" t="s">
        <v>402</v>
      </c>
      <c r="G339" s="42">
        <v>7564</v>
      </c>
      <c r="H339" s="43">
        <f t="shared" si="330"/>
        <v>12563578.379999999</v>
      </c>
      <c r="I339" s="43">
        <v>12563578.379999999</v>
      </c>
      <c r="J339" s="43">
        <v>0</v>
      </c>
      <c r="K339" s="44">
        <f t="shared" si="331"/>
        <v>1660.970171866737</v>
      </c>
      <c r="L339" s="44">
        <f t="shared" si="332"/>
        <v>0</v>
      </c>
      <c r="M339" s="44">
        <f t="shared" si="333"/>
        <v>1660.970171866737</v>
      </c>
      <c r="N339" s="44">
        <v>1564.1480312278868</v>
      </c>
      <c r="O339" s="43">
        <v>215927573.32999998</v>
      </c>
      <c r="P339" s="43">
        <v>136516</v>
      </c>
      <c r="Q339" s="44">
        <f t="shared" si="334"/>
        <v>1581.7015831843885</v>
      </c>
      <c r="R339" s="45">
        <v>10</v>
      </c>
      <c r="S339" s="46">
        <v>12</v>
      </c>
      <c r="T339" s="47">
        <f t="shared" si="335"/>
        <v>1</v>
      </c>
      <c r="U339" s="44">
        <f t="shared" si="336"/>
        <v>1564.1480312278868</v>
      </c>
      <c r="V339" s="43">
        <f t="shared" si="337"/>
        <v>11831215.708207736</v>
      </c>
      <c r="W339" s="48">
        <f t="shared" si="338"/>
        <v>-732362.67179226317</v>
      </c>
      <c r="X339" s="42">
        <v>6620</v>
      </c>
      <c r="Y339" s="43">
        <f t="shared" si="339"/>
        <v>11370216.919999998</v>
      </c>
      <c r="Z339" s="43">
        <v>11370216.919999998</v>
      </c>
      <c r="AA339" s="43">
        <v>0</v>
      </c>
      <c r="AB339" s="44">
        <f t="shared" si="340"/>
        <v>1717.5554259818728</v>
      </c>
      <c r="AC339" s="44">
        <f t="shared" si="341"/>
        <v>0</v>
      </c>
      <c r="AD339" s="44">
        <f t="shared" si="342"/>
        <v>1717.5554259818728</v>
      </c>
      <c r="AE339" s="44">
        <v>1604.4324810566318</v>
      </c>
      <c r="AF339" s="43">
        <v>196767244.17999998</v>
      </c>
      <c r="AG339" s="43">
        <v>121356</v>
      </c>
      <c r="AH339" s="44">
        <f t="shared" si="343"/>
        <v>1621.4051565641582</v>
      </c>
      <c r="AI339" s="45">
        <v>10</v>
      </c>
      <c r="AJ339" s="46">
        <v>12</v>
      </c>
      <c r="AK339" s="47">
        <f t="shared" si="344"/>
        <v>1</v>
      </c>
      <c r="AL339" s="44">
        <f t="shared" si="345"/>
        <v>1604.4324810566318</v>
      </c>
      <c r="AM339" s="43">
        <f t="shared" si="346"/>
        <v>10621343.024594903</v>
      </c>
      <c r="AN339" s="48">
        <f t="shared" si="347"/>
        <v>-816953.34044192184</v>
      </c>
      <c r="AO339" s="90">
        <f t="shared" si="328"/>
        <v>84590.668649658677</v>
      </c>
      <c r="AP339" s="97">
        <f t="shared" si="329"/>
        <v>944</v>
      </c>
      <c r="AQ339" s="165"/>
      <c r="AR339" s="164"/>
    </row>
    <row r="340" spans="1:44" s="3" customFormat="1" ht="12.75" hidden="1" customHeight="1" outlineLevel="2" x14ac:dyDescent="0.2">
      <c r="A340" s="10">
        <v>5150</v>
      </c>
      <c r="B340" s="11" t="s">
        <v>478</v>
      </c>
      <c r="C340" s="12">
        <v>78765</v>
      </c>
      <c r="D340" s="13" t="s">
        <v>23</v>
      </c>
      <c r="E340" s="14" t="s">
        <v>487</v>
      </c>
      <c r="F340" s="15" t="s">
        <v>402</v>
      </c>
      <c r="G340" s="42">
        <v>4928</v>
      </c>
      <c r="H340" s="43">
        <f t="shared" si="330"/>
        <v>8354999.7500000019</v>
      </c>
      <c r="I340" s="43">
        <v>8354999.7500000019</v>
      </c>
      <c r="J340" s="43">
        <v>0</v>
      </c>
      <c r="K340" s="44">
        <f t="shared" si="331"/>
        <v>1695.4139103084419</v>
      </c>
      <c r="L340" s="44">
        <f t="shared" si="332"/>
        <v>0</v>
      </c>
      <c r="M340" s="44">
        <f t="shared" si="333"/>
        <v>1695.4139103084419</v>
      </c>
      <c r="N340" s="44">
        <v>1568.3577578211198</v>
      </c>
      <c r="O340" s="43">
        <v>113709170.22</v>
      </c>
      <c r="P340" s="43">
        <v>72933</v>
      </c>
      <c r="Q340" s="44">
        <f t="shared" si="334"/>
        <v>1559.0908123894533</v>
      </c>
      <c r="R340" s="45">
        <v>11</v>
      </c>
      <c r="S340" s="46">
        <v>12</v>
      </c>
      <c r="T340" s="47">
        <f t="shared" si="335"/>
        <v>0.9940913064092336</v>
      </c>
      <c r="U340" s="44">
        <f t="shared" si="336"/>
        <v>1559.0908123894533</v>
      </c>
      <c r="V340" s="43">
        <f t="shared" si="337"/>
        <v>7683199.5234552259</v>
      </c>
      <c r="W340" s="48">
        <f t="shared" si="338"/>
        <v>-671800.226544776</v>
      </c>
      <c r="X340" s="42">
        <v>4469</v>
      </c>
      <c r="Y340" s="43">
        <f t="shared" si="339"/>
        <v>7446204.9900000002</v>
      </c>
      <c r="Z340" s="43">
        <v>7446204.9900000002</v>
      </c>
      <c r="AA340" s="43">
        <v>0</v>
      </c>
      <c r="AB340" s="44">
        <f t="shared" si="340"/>
        <v>1666.1904206757665</v>
      </c>
      <c r="AC340" s="44">
        <f t="shared" si="341"/>
        <v>0</v>
      </c>
      <c r="AD340" s="44">
        <f t="shared" si="342"/>
        <v>1666.1904206757665</v>
      </c>
      <c r="AE340" s="44">
        <v>1549.3787449159677</v>
      </c>
      <c r="AF340" s="43">
        <v>102375720.47999999</v>
      </c>
      <c r="AG340" s="43">
        <v>66561</v>
      </c>
      <c r="AH340" s="44">
        <f t="shared" si="343"/>
        <v>1538.073653941497</v>
      </c>
      <c r="AI340" s="45">
        <v>11</v>
      </c>
      <c r="AJ340" s="46">
        <v>12</v>
      </c>
      <c r="AK340" s="47">
        <f t="shared" si="344"/>
        <v>0.9927034683988234</v>
      </c>
      <c r="AL340" s="44">
        <f t="shared" si="345"/>
        <v>1538.073653941497</v>
      </c>
      <c r="AM340" s="43">
        <f t="shared" si="346"/>
        <v>6873651.1594645502</v>
      </c>
      <c r="AN340" s="48">
        <f t="shared" si="347"/>
        <v>-624604.17876594549</v>
      </c>
      <c r="AO340" s="90">
        <f t="shared" si="328"/>
        <v>-47196.047778830514</v>
      </c>
      <c r="AP340" s="97">
        <f t="shared" si="329"/>
        <v>459</v>
      </c>
      <c r="AQ340" s="165"/>
      <c r="AR340" s="164"/>
    </row>
    <row r="341" spans="1:44" s="3" customFormat="1" ht="12.75" hidden="1" customHeight="1" outlineLevel="2" x14ac:dyDescent="0.2">
      <c r="A341" s="10">
        <v>5150</v>
      </c>
      <c r="B341" s="11" t="s">
        <v>478</v>
      </c>
      <c r="C341" s="12">
        <v>78747</v>
      </c>
      <c r="D341" s="13" t="s">
        <v>23</v>
      </c>
      <c r="E341" s="14" t="s">
        <v>499</v>
      </c>
      <c r="F341" s="15" t="s">
        <v>402</v>
      </c>
      <c r="G341" s="42">
        <v>517</v>
      </c>
      <c r="H341" s="43">
        <f t="shared" si="330"/>
        <v>2527975.5200000005</v>
      </c>
      <c r="I341" s="43">
        <v>2527975.5200000005</v>
      </c>
      <c r="J341" s="43">
        <v>0</v>
      </c>
      <c r="K341" s="44">
        <f t="shared" si="331"/>
        <v>4889.7011992263069</v>
      </c>
      <c r="L341" s="44">
        <f t="shared" si="332"/>
        <v>0</v>
      </c>
      <c r="M341" s="44">
        <f t="shared" si="333"/>
        <v>4889.7011992263069</v>
      </c>
      <c r="N341" s="44">
        <v>4252.7774226237889</v>
      </c>
      <c r="O341" s="43">
        <v>19566577.919999998</v>
      </c>
      <c r="P341" s="43">
        <v>4594</v>
      </c>
      <c r="Q341" s="44">
        <f t="shared" si="334"/>
        <v>4259.1593208532868</v>
      </c>
      <c r="R341" s="45">
        <v>9</v>
      </c>
      <c r="S341" s="46">
        <v>12</v>
      </c>
      <c r="T341" s="47">
        <f t="shared" si="335"/>
        <v>1</v>
      </c>
      <c r="U341" s="44">
        <f t="shared" si="336"/>
        <v>4252.7774226237889</v>
      </c>
      <c r="V341" s="43">
        <f t="shared" si="337"/>
        <v>2198685.9274964989</v>
      </c>
      <c r="W341" s="48">
        <f t="shared" si="338"/>
        <v>-329289.59250350157</v>
      </c>
      <c r="X341" s="42">
        <v>490</v>
      </c>
      <c r="Y341" s="43">
        <f t="shared" si="339"/>
        <v>2365960.44</v>
      </c>
      <c r="Z341" s="43">
        <v>2365960.44</v>
      </c>
      <c r="AA341" s="43">
        <v>0</v>
      </c>
      <c r="AB341" s="44">
        <f t="shared" si="340"/>
        <v>4828.4906938775512</v>
      </c>
      <c r="AC341" s="44">
        <f t="shared" si="341"/>
        <v>0</v>
      </c>
      <c r="AD341" s="44">
        <f t="shared" si="342"/>
        <v>4828.4906938775512</v>
      </c>
      <c r="AE341" s="44">
        <v>4496.1744207207212</v>
      </c>
      <c r="AF341" s="43">
        <v>17818676.990000002</v>
      </c>
      <c r="AG341" s="43">
        <v>4156</v>
      </c>
      <c r="AH341" s="44">
        <f t="shared" si="343"/>
        <v>4287.4583710298366</v>
      </c>
      <c r="AI341" s="45">
        <v>8</v>
      </c>
      <c r="AJ341" s="46">
        <v>12</v>
      </c>
      <c r="AK341" s="47">
        <f t="shared" si="344"/>
        <v>0.95357919196172369</v>
      </c>
      <c r="AL341" s="44">
        <f t="shared" si="345"/>
        <v>4287.4583710298366</v>
      </c>
      <c r="AM341" s="43">
        <f t="shared" si="346"/>
        <v>2100854.6018046201</v>
      </c>
      <c r="AN341" s="48">
        <f t="shared" si="347"/>
        <v>-289206.36894041434</v>
      </c>
      <c r="AO341" s="90">
        <f t="shared" si="328"/>
        <v>-40083.223563087231</v>
      </c>
      <c r="AP341" s="97">
        <f t="shared" si="329"/>
        <v>27</v>
      </c>
      <c r="AQ341" s="165"/>
      <c r="AR341" s="164"/>
    </row>
    <row r="342" spans="1:44" s="3" customFormat="1" ht="12.75" hidden="1" customHeight="1" outlineLevel="2" x14ac:dyDescent="0.2">
      <c r="A342" s="10">
        <v>5150</v>
      </c>
      <c r="B342" s="11" t="s">
        <v>478</v>
      </c>
      <c r="C342" s="12">
        <v>78768</v>
      </c>
      <c r="D342" s="13" t="s">
        <v>23</v>
      </c>
      <c r="E342" s="14" t="s">
        <v>489</v>
      </c>
      <c r="F342" s="15" t="s">
        <v>402</v>
      </c>
      <c r="G342" s="42">
        <v>242</v>
      </c>
      <c r="H342" s="43">
        <f t="shared" si="330"/>
        <v>386929.05999999994</v>
      </c>
      <c r="I342" s="43">
        <v>386929.05999999994</v>
      </c>
      <c r="J342" s="43">
        <v>0</v>
      </c>
      <c r="K342" s="44">
        <f t="shared" si="331"/>
        <v>1598.8804132231403</v>
      </c>
      <c r="L342" s="44">
        <f t="shared" si="332"/>
        <v>0</v>
      </c>
      <c r="M342" s="44">
        <f t="shared" si="333"/>
        <v>1598.8804132231403</v>
      </c>
      <c r="N342" s="44">
        <v>1090.9312012670566</v>
      </c>
      <c r="O342" s="43">
        <v>3520470.5599999996</v>
      </c>
      <c r="P342" s="43">
        <v>3050</v>
      </c>
      <c r="Q342" s="44">
        <f t="shared" si="334"/>
        <v>1154.2526426229506</v>
      </c>
      <c r="R342" s="45">
        <v>11</v>
      </c>
      <c r="S342" s="46">
        <v>12</v>
      </c>
      <c r="T342" s="47">
        <f t="shared" si="335"/>
        <v>1</v>
      </c>
      <c r="U342" s="44">
        <f t="shared" si="336"/>
        <v>1090.9312012670566</v>
      </c>
      <c r="V342" s="43">
        <f t="shared" si="337"/>
        <v>264005.35070662771</v>
      </c>
      <c r="W342" s="48">
        <f t="shared" si="338"/>
        <v>-122923.70929337223</v>
      </c>
      <c r="X342" s="42">
        <v>196</v>
      </c>
      <c r="Y342" s="43">
        <f t="shared" si="339"/>
        <v>367697.83999999997</v>
      </c>
      <c r="Z342" s="43">
        <v>367697.83999999997</v>
      </c>
      <c r="AA342" s="43">
        <v>0</v>
      </c>
      <c r="AB342" s="44">
        <f t="shared" si="340"/>
        <v>1876.0093877551019</v>
      </c>
      <c r="AC342" s="44">
        <f t="shared" si="341"/>
        <v>0</v>
      </c>
      <c r="AD342" s="44">
        <f t="shared" si="342"/>
        <v>1876.0093877551019</v>
      </c>
      <c r="AE342" s="44">
        <v>1150.4030743099788</v>
      </c>
      <c r="AF342" s="43">
        <v>3241895.0500000003</v>
      </c>
      <c r="AG342" s="43">
        <v>2716</v>
      </c>
      <c r="AH342" s="44">
        <f t="shared" si="343"/>
        <v>1193.6285162002946</v>
      </c>
      <c r="AI342" s="45">
        <v>12</v>
      </c>
      <c r="AJ342" s="46">
        <v>12</v>
      </c>
      <c r="AK342" s="47">
        <f t="shared" si="344"/>
        <v>1</v>
      </c>
      <c r="AL342" s="44">
        <f t="shared" si="345"/>
        <v>1150.4030743099788</v>
      </c>
      <c r="AM342" s="43">
        <f t="shared" si="346"/>
        <v>225479.00256475585</v>
      </c>
      <c r="AN342" s="48">
        <f t="shared" si="347"/>
        <v>-155147.82265662996</v>
      </c>
      <c r="AO342" s="90">
        <f t="shared" si="328"/>
        <v>32224.113363257726</v>
      </c>
      <c r="AP342" s="97">
        <f t="shared" si="329"/>
        <v>46</v>
      </c>
      <c r="AQ342" s="165"/>
      <c r="AR342" s="164"/>
    </row>
    <row r="343" spans="1:44" s="3" customFormat="1" ht="12.75" hidden="1" customHeight="1" outlineLevel="2" x14ac:dyDescent="0.2">
      <c r="A343" s="10">
        <v>5150</v>
      </c>
      <c r="B343" s="11" t="s">
        <v>478</v>
      </c>
      <c r="C343" s="12">
        <v>80483</v>
      </c>
      <c r="D343" s="13" t="s">
        <v>23</v>
      </c>
      <c r="E343" s="14" t="s">
        <v>494</v>
      </c>
      <c r="F343" s="15" t="s">
        <v>495</v>
      </c>
      <c r="G343" s="42">
        <v>62</v>
      </c>
      <c r="H343" s="43">
        <f t="shared" si="330"/>
        <v>499881.40000000008</v>
      </c>
      <c r="I343" s="43">
        <v>499881.40000000008</v>
      </c>
      <c r="J343" s="43">
        <v>0</v>
      </c>
      <c r="K343" s="44">
        <f t="shared" si="331"/>
        <v>8062.6032258064533</v>
      </c>
      <c r="L343" s="44">
        <f t="shared" si="332"/>
        <v>0</v>
      </c>
      <c r="M343" s="44">
        <f t="shared" si="333"/>
        <v>8062.6032258064533</v>
      </c>
      <c r="N343" s="44">
        <v>6172.8354802955673</v>
      </c>
      <c r="O343" s="43">
        <v>4118241.71</v>
      </c>
      <c r="P343" s="43">
        <v>622</v>
      </c>
      <c r="Q343" s="44">
        <f t="shared" si="334"/>
        <v>6620.9673794212222</v>
      </c>
      <c r="R343" s="45">
        <v>10</v>
      </c>
      <c r="S343" s="46">
        <v>12</v>
      </c>
      <c r="T343" s="47">
        <f t="shared" si="335"/>
        <v>1</v>
      </c>
      <c r="U343" s="44">
        <f t="shared" si="336"/>
        <v>6172.8354802955673</v>
      </c>
      <c r="V343" s="43">
        <f t="shared" si="337"/>
        <v>382715.79977832519</v>
      </c>
      <c r="W343" s="48">
        <f t="shared" si="338"/>
        <v>-117165.60022167489</v>
      </c>
      <c r="X343" s="42">
        <v>47</v>
      </c>
      <c r="Y343" s="43">
        <f t="shared" si="339"/>
        <v>320625.94</v>
      </c>
      <c r="Z343" s="43">
        <v>320625.94</v>
      </c>
      <c r="AA343" s="43">
        <v>0</v>
      </c>
      <c r="AB343" s="44">
        <f t="shared" si="340"/>
        <v>6821.8285106382982</v>
      </c>
      <c r="AC343" s="44">
        <f t="shared" si="341"/>
        <v>0</v>
      </c>
      <c r="AD343" s="44">
        <f t="shared" si="342"/>
        <v>6821.8285106382982</v>
      </c>
      <c r="AE343" s="44">
        <v>6493.0052785923763</v>
      </c>
      <c r="AF343" s="43">
        <v>3665520.53</v>
      </c>
      <c r="AG343" s="43">
        <v>532</v>
      </c>
      <c r="AH343" s="44">
        <f t="shared" si="343"/>
        <v>6890.0761842105258</v>
      </c>
      <c r="AI343" s="45">
        <v>8</v>
      </c>
      <c r="AJ343" s="46">
        <v>12</v>
      </c>
      <c r="AK343" s="47">
        <f t="shared" si="344"/>
        <v>1</v>
      </c>
      <c r="AL343" s="44">
        <f t="shared" si="345"/>
        <v>6493.0052785923763</v>
      </c>
      <c r="AM343" s="43">
        <f t="shared" si="346"/>
        <v>305171.24809384171</v>
      </c>
      <c r="AN343" s="48">
        <f t="shared" si="347"/>
        <v>-16859.663897627222</v>
      </c>
      <c r="AO343" s="90">
        <f t="shared" si="328"/>
        <v>-100305.93632404767</v>
      </c>
      <c r="AP343" s="97">
        <f t="shared" si="329"/>
        <v>15</v>
      </c>
      <c r="AQ343" s="165"/>
      <c r="AR343" s="164"/>
    </row>
    <row r="344" spans="1:44" s="3" customFormat="1" ht="12.75" hidden="1" customHeight="1" outlineLevel="2" x14ac:dyDescent="0.2">
      <c r="A344" s="10">
        <v>5150</v>
      </c>
      <c r="B344" s="11" t="s">
        <v>478</v>
      </c>
      <c r="C344" s="12">
        <v>78769</v>
      </c>
      <c r="D344" s="13" t="s">
        <v>23</v>
      </c>
      <c r="E344" s="14" t="s">
        <v>660</v>
      </c>
      <c r="F344" s="15" t="s">
        <v>402</v>
      </c>
      <c r="G344" s="42">
        <v>10</v>
      </c>
      <c r="H344" s="43">
        <f t="shared" si="330"/>
        <v>51247.57</v>
      </c>
      <c r="I344" s="43">
        <v>51247.57</v>
      </c>
      <c r="J344" s="43">
        <v>0</v>
      </c>
      <c r="K344" s="44">
        <f t="shared" si="331"/>
        <v>5124.7569999999996</v>
      </c>
      <c r="L344" s="44">
        <f t="shared" si="332"/>
        <v>0</v>
      </c>
      <c r="M344" s="44">
        <f t="shared" si="333"/>
        <v>5124.7569999999996</v>
      </c>
      <c r="N344" s="44">
        <v>909.23096153846154</v>
      </c>
      <c r="O344" s="43">
        <v>123485.83</v>
      </c>
      <c r="P344" s="43">
        <v>110</v>
      </c>
      <c r="Q344" s="44">
        <f t="shared" si="334"/>
        <v>1122.5984545454546</v>
      </c>
      <c r="R344" s="45">
        <v>12</v>
      </c>
      <c r="S344" s="46">
        <v>12</v>
      </c>
      <c r="T344" s="47">
        <f t="shared" si="335"/>
        <v>1</v>
      </c>
      <c r="U344" s="44">
        <f t="shared" si="336"/>
        <v>909.23096153846154</v>
      </c>
      <c r="V344" s="43">
        <f t="shared" si="337"/>
        <v>9092.3096153846163</v>
      </c>
      <c r="W344" s="48">
        <f t="shared" si="338"/>
        <v>-42155.26038461538</v>
      </c>
      <c r="X344" s="42">
        <v>6</v>
      </c>
      <c r="Y344" s="43">
        <f t="shared" si="339"/>
        <v>46765.73</v>
      </c>
      <c r="Z344" s="43">
        <v>46765.73</v>
      </c>
      <c r="AA344" s="43">
        <v>0</v>
      </c>
      <c r="AB344" s="44">
        <f t="shared" si="340"/>
        <v>7794.2883333333339</v>
      </c>
      <c r="AC344" s="44">
        <f t="shared" si="341"/>
        <v>0</v>
      </c>
      <c r="AD344" s="44">
        <f t="shared" si="342"/>
        <v>7794.2883333333339</v>
      </c>
      <c r="AE344" s="44">
        <v>1285.3579166666668</v>
      </c>
      <c r="AF344" s="43">
        <v>118624.99</v>
      </c>
      <c r="AG344" s="43">
        <v>85</v>
      </c>
      <c r="AH344" s="44">
        <f t="shared" si="343"/>
        <v>1395.5881176470589</v>
      </c>
      <c r="AI344" s="45">
        <v>11</v>
      </c>
      <c r="AJ344" s="46">
        <v>12</v>
      </c>
      <c r="AK344" s="47">
        <f t="shared" si="344"/>
        <v>1</v>
      </c>
      <c r="AL344" s="44">
        <f t="shared" si="345"/>
        <v>1285.3579166666668</v>
      </c>
      <c r="AM344" s="43">
        <f t="shared" si="346"/>
        <v>7712.1475000000009</v>
      </c>
      <c r="AN344" s="48">
        <f t="shared" si="347"/>
        <v>-42603.908181818188</v>
      </c>
      <c r="AO344" s="90">
        <f t="shared" si="328"/>
        <v>448.64779720280785</v>
      </c>
      <c r="AP344" s="97">
        <f t="shared" si="329"/>
        <v>4</v>
      </c>
      <c r="AQ344" s="165"/>
      <c r="AR344" s="164"/>
    </row>
    <row r="345" spans="1:44" s="3" customFormat="1" ht="12.75" hidden="1" customHeight="1" outlineLevel="2" x14ac:dyDescent="0.2">
      <c r="A345" s="10">
        <v>5150</v>
      </c>
      <c r="B345" s="11" t="s">
        <v>478</v>
      </c>
      <c r="C345" s="12">
        <v>78754</v>
      </c>
      <c r="D345" s="13" t="s">
        <v>23</v>
      </c>
      <c r="E345" s="14" t="s">
        <v>493</v>
      </c>
      <c r="F345" s="15" t="s">
        <v>402</v>
      </c>
      <c r="G345" s="42">
        <v>1077</v>
      </c>
      <c r="H345" s="43">
        <f t="shared" si="330"/>
        <v>1468146.32</v>
      </c>
      <c r="I345" s="43">
        <v>1468146.32</v>
      </c>
      <c r="J345" s="43">
        <v>0</v>
      </c>
      <c r="K345" s="44">
        <f t="shared" si="331"/>
        <v>1363.1813556174559</v>
      </c>
      <c r="L345" s="44">
        <f t="shared" si="332"/>
        <v>0</v>
      </c>
      <c r="M345" s="44">
        <f t="shared" si="333"/>
        <v>1363.1813556174559</v>
      </c>
      <c r="N345" s="44">
        <v>1344.208755506837</v>
      </c>
      <c r="O345" s="43">
        <v>21725888.300000001</v>
      </c>
      <c r="P345" s="43">
        <v>16182</v>
      </c>
      <c r="Q345" s="44">
        <f t="shared" si="334"/>
        <v>1342.595989370906</v>
      </c>
      <c r="R345" s="45">
        <v>9</v>
      </c>
      <c r="S345" s="46">
        <v>12</v>
      </c>
      <c r="T345" s="47">
        <f t="shared" si="335"/>
        <v>0.99880021155246612</v>
      </c>
      <c r="U345" s="44">
        <f t="shared" si="336"/>
        <v>1342.595989370906</v>
      </c>
      <c r="V345" s="43">
        <f t="shared" si="337"/>
        <v>1445975.8805524658</v>
      </c>
      <c r="W345" s="48">
        <f t="shared" si="338"/>
        <v>-22170.439447534271</v>
      </c>
      <c r="X345" s="42">
        <v>984</v>
      </c>
      <c r="Y345" s="43">
        <f t="shared" si="339"/>
        <v>1329034.1600000001</v>
      </c>
      <c r="Z345" s="43">
        <v>1329034.1600000001</v>
      </c>
      <c r="AA345" s="43">
        <v>0</v>
      </c>
      <c r="AB345" s="44">
        <f t="shared" si="340"/>
        <v>1350.6444715447155</v>
      </c>
      <c r="AC345" s="44">
        <f t="shared" si="341"/>
        <v>0</v>
      </c>
      <c r="AD345" s="44">
        <f t="shared" si="342"/>
        <v>1350.6444715447155</v>
      </c>
      <c r="AE345" s="44">
        <v>1323.6012150896963</v>
      </c>
      <c r="AF345" s="43">
        <v>19721239.919999998</v>
      </c>
      <c r="AG345" s="43">
        <v>14807</v>
      </c>
      <c r="AH345" s="44">
        <f t="shared" si="343"/>
        <v>1331.8862646045789</v>
      </c>
      <c r="AI345" s="45">
        <v>8</v>
      </c>
      <c r="AJ345" s="46">
        <v>12</v>
      </c>
      <c r="AK345" s="47">
        <f t="shared" si="344"/>
        <v>1</v>
      </c>
      <c r="AL345" s="44">
        <f t="shared" si="345"/>
        <v>1323.6012150896963</v>
      </c>
      <c r="AM345" s="43">
        <f t="shared" si="346"/>
        <v>1302423.5956482613</v>
      </c>
      <c r="AN345" s="48">
        <f t="shared" si="347"/>
        <v>-29029.706565533343</v>
      </c>
      <c r="AO345" s="90">
        <f t="shared" si="328"/>
        <v>6859.2671179990721</v>
      </c>
      <c r="AP345" s="97">
        <f t="shared" si="329"/>
        <v>93</v>
      </c>
      <c r="AQ345" s="165"/>
      <c r="AR345" s="164"/>
    </row>
    <row r="346" spans="1:44" s="3" customFormat="1" ht="12.75" hidden="1" customHeight="1" outlineLevel="2" x14ac:dyDescent="0.2">
      <c r="A346" s="10">
        <v>5150</v>
      </c>
      <c r="B346" s="11" t="s">
        <v>478</v>
      </c>
      <c r="C346" s="12">
        <v>78759</v>
      </c>
      <c r="D346" s="13" t="s">
        <v>23</v>
      </c>
      <c r="E346" s="14" t="s">
        <v>486</v>
      </c>
      <c r="F346" s="15" t="s">
        <v>402</v>
      </c>
      <c r="G346" s="42">
        <v>0</v>
      </c>
      <c r="H346" s="43">
        <f t="shared" si="330"/>
        <v>12375.870000000003</v>
      </c>
      <c r="I346" s="43">
        <v>12375.870000000003</v>
      </c>
      <c r="J346" s="43">
        <v>0</v>
      </c>
      <c r="K346" s="44" t="e">
        <f t="shared" si="331"/>
        <v>#DIV/0!</v>
      </c>
      <c r="L346" s="44" t="e">
        <f t="shared" si="332"/>
        <v>#DIV/0!</v>
      </c>
      <c r="M346" s="44" t="e">
        <f t="shared" si="333"/>
        <v>#DIV/0!</v>
      </c>
      <c r="N346" s="44">
        <v>1110.6560416666666</v>
      </c>
      <c r="O346" s="43">
        <v>127436.30999999998</v>
      </c>
      <c r="P346" s="43">
        <v>67</v>
      </c>
      <c r="Q346" s="44">
        <f t="shared" si="334"/>
        <v>1902.03447761194</v>
      </c>
      <c r="R346" s="45" t="e">
        <v>#N/A</v>
      </c>
      <c r="S346" s="46">
        <v>6</v>
      </c>
      <c r="T346" s="47">
        <f t="shared" si="335"/>
        <v>1</v>
      </c>
      <c r="U346" s="44">
        <f t="shared" si="336"/>
        <v>1110.6560416666666</v>
      </c>
      <c r="V346" s="43">
        <f t="shared" si="337"/>
        <v>0</v>
      </c>
      <c r="W346" s="48">
        <f t="shared" si="338"/>
        <v>-12375.870000000003</v>
      </c>
      <c r="X346" s="42">
        <v>0</v>
      </c>
      <c r="Y346" s="43">
        <f t="shared" si="339"/>
        <v>8616.0499999999993</v>
      </c>
      <c r="Z346" s="43">
        <v>8616.0499999999993</v>
      </c>
      <c r="AA346" s="43">
        <v>0</v>
      </c>
      <c r="AB346" s="44" t="e">
        <f t="shared" si="340"/>
        <v>#DIV/0!</v>
      </c>
      <c r="AC346" s="44" t="e">
        <f t="shared" si="341"/>
        <v>#DIV/0!</v>
      </c>
      <c r="AD346" s="44" t="e">
        <f t="shared" si="342"/>
        <v>#DIV/0!</v>
      </c>
      <c r="AE346" s="44">
        <v>992.85050000000001</v>
      </c>
      <c r="AF346" s="43">
        <v>112865.65999999999</v>
      </c>
      <c r="AG346" s="43">
        <v>67</v>
      </c>
      <c r="AH346" s="44">
        <f t="shared" si="343"/>
        <v>1684.5620895522386</v>
      </c>
      <c r="AI346" s="45" t="e">
        <v>#N/A</v>
      </c>
      <c r="AJ346" s="46">
        <v>6</v>
      </c>
      <c r="AK346" s="47">
        <f t="shared" si="344"/>
        <v>1</v>
      </c>
      <c r="AL346" s="44">
        <f t="shared" si="345"/>
        <v>992.85050000000001</v>
      </c>
      <c r="AM346" s="43">
        <f t="shared" si="346"/>
        <v>0</v>
      </c>
      <c r="AN346" s="48">
        <f t="shared" si="347"/>
        <v>-9399.3272727272724</v>
      </c>
      <c r="AO346" s="90">
        <f t="shared" si="328"/>
        <v>-2976.5427272727302</v>
      </c>
      <c r="AP346" s="97">
        <f t="shared" si="329"/>
        <v>0</v>
      </c>
      <c r="AQ346" s="165"/>
      <c r="AR346" s="164"/>
    </row>
    <row r="347" spans="1:44" s="3" customFormat="1" ht="12.75" hidden="1" customHeight="1" outlineLevel="2" x14ac:dyDescent="0.2">
      <c r="A347" s="10">
        <v>5150</v>
      </c>
      <c r="B347" s="11" t="s">
        <v>478</v>
      </c>
      <c r="C347" s="12">
        <v>78760</v>
      </c>
      <c r="D347" s="13" t="s">
        <v>23</v>
      </c>
      <c r="E347" s="14" t="s">
        <v>488</v>
      </c>
      <c r="F347" s="15" t="s">
        <v>402</v>
      </c>
      <c r="G347" s="42">
        <v>276</v>
      </c>
      <c r="H347" s="43">
        <f t="shared" si="330"/>
        <v>218704.81</v>
      </c>
      <c r="I347" s="43">
        <v>218704.81</v>
      </c>
      <c r="J347" s="43">
        <v>0</v>
      </c>
      <c r="K347" s="44">
        <f t="shared" si="331"/>
        <v>792.40873188405794</v>
      </c>
      <c r="L347" s="44">
        <f t="shared" si="332"/>
        <v>0</v>
      </c>
      <c r="M347" s="44">
        <f t="shared" si="333"/>
        <v>792.40873188405794</v>
      </c>
      <c r="N347" s="44">
        <v>766.42148403928786</v>
      </c>
      <c r="O347" s="43">
        <v>3754087.0300000007</v>
      </c>
      <c r="P347" s="43">
        <v>4993</v>
      </c>
      <c r="Q347" s="44">
        <f t="shared" si="334"/>
        <v>751.87002403364727</v>
      </c>
      <c r="R347" s="45">
        <v>8</v>
      </c>
      <c r="S347" s="46">
        <v>12</v>
      </c>
      <c r="T347" s="47">
        <f t="shared" si="335"/>
        <v>0.98101376291156439</v>
      </c>
      <c r="U347" s="44">
        <f t="shared" si="336"/>
        <v>751.87002403364727</v>
      </c>
      <c r="V347" s="43">
        <f t="shared" si="337"/>
        <v>207516.12663328665</v>
      </c>
      <c r="W347" s="48">
        <f t="shared" si="338"/>
        <v>-11188.683366713347</v>
      </c>
      <c r="X347" s="42">
        <v>226</v>
      </c>
      <c r="Y347" s="43">
        <f t="shared" si="339"/>
        <v>202663.75999999998</v>
      </c>
      <c r="Z347" s="43">
        <v>202663.75999999998</v>
      </c>
      <c r="AA347" s="43">
        <v>0</v>
      </c>
      <c r="AB347" s="44">
        <f t="shared" si="340"/>
        <v>896.74230088495563</v>
      </c>
      <c r="AC347" s="44">
        <f t="shared" si="341"/>
        <v>0</v>
      </c>
      <c r="AD347" s="44">
        <f t="shared" si="342"/>
        <v>896.74230088495563</v>
      </c>
      <c r="AE347" s="44">
        <v>793.87622495151902</v>
      </c>
      <c r="AF347" s="43">
        <v>3541561.2299999995</v>
      </c>
      <c r="AG347" s="43">
        <v>4479</v>
      </c>
      <c r="AH347" s="44">
        <f t="shared" si="343"/>
        <v>790.70355659745474</v>
      </c>
      <c r="AI347" s="45">
        <v>10</v>
      </c>
      <c r="AJ347" s="46">
        <v>12</v>
      </c>
      <c r="AK347" s="47">
        <f t="shared" si="344"/>
        <v>0.99600357303273812</v>
      </c>
      <c r="AL347" s="44">
        <f t="shared" si="345"/>
        <v>790.70355659745474</v>
      </c>
      <c r="AM347" s="43">
        <f t="shared" si="346"/>
        <v>178699.00379102476</v>
      </c>
      <c r="AN347" s="48">
        <f t="shared" si="347"/>
        <v>-26143.370409791147</v>
      </c>
      <c r="AO347" s="90">
        <f t="shared" si="328"/>
        <v>14954.6870430778</v>
      </c>
      <c r="AP347" s="97">
        <f t="shared" si="329"/>
        <v>50</v>
      </c>
      <c r="AQ347" s="165"/>
      <c r="AR347" s="164"/>
    </row>
    <row r="348" spans="1:44" s="3" customFormat="1" ht="12.75" hidden="1" customHeight="1" outlineLevel="2" x14ac:dyDescent="0.2">
      <c r="A348" s="10">
        <v>5150</v>
      </c>
      <c r="B348" s="11" t="s">
        <v>478</v>
      </c>
      <c r="C348" s="12">
        <v>80680</v>
      </c>
      <c r="D348" s="13" t="s">
        <v>23</v>
      </c>
      <c r="E348" s="14" t="s">
        <v>497</v>
      </c>
      <c r="F348" s="15" t="s">
        <v>402</v>
      </c>
      <c r="G348" s="42">
        <v>0</v>
      </c>
      <c r="H348" s="43">
        <f t="shared" si="330"/>
        <v>10292.870000000001</v>
      </c>
      <c r="I348" s="43">
        <v>10292.870000000001</v>
      </c>
      <c r="J348" s="43">
        <v>0</v>
      </c>
      <c r="K348" s="44" t="e">
        <f t="shared" si="331"/>
        <v>#DIV/0!</v>
      </c>
      <c r="L348" s="44" t="e">
        <f t="shared" si="332"/>
        <v>#DIV/0!</v>
      </c>
      <c r="M348" s="44" t="e">
        <f t="shared" si="333"/>
        <v>#DIV/0!</v>
      </c>
      <c r="N348" s="44">
        <v>0</v>
      </c>
      <c r="O348" s="43">
        <v>10292.870000000001</v>
      </c>
      <c r="P348" s="43">
        <v>0</v>
      </c>
      <c r="Q348" s="44" t="e">
        <f t="shared" si="334"/>
        <v>#DIV/0!</v>
      </c>
      <c r="R348" s="45" t="e">
        <v>#N/A</v>
      </c>
      <c r="S348" s="46">
        <v>0</v>
      </c>
      <c r="T348" s="47">
        <f t="shared" si="335"/>
        <v>1</v>
      </c>
      <c r="U348" s="44">
        <f t="shared" si="336"/>
        <v>0</v>
      </c>
      <c r="V348" s="43">
        <f t="shared" si="337"/>
        <v>0</v>
      </c>
      <c r="W348" s="48">
        <f t="shared" si="338"/>
        <v>-10292.870000000001</v>
      </c>
      <c r="X348" s="42">
        <v>0</v>
      </c>
      <c r="Y348" s="43">
        <f t="shared" si="339"/>
        <v>10200.470000000001</v>
      </c>
      <c r="Z348" s="43">
        <v>10200.470000000001</v>
      </c>
      <c r="AA348" s="43">
        <v>0</v>
      </c>
      <c r="AB348" s="44" t="e">
        <f t="shared" si="340"/>
        <v>#DIV/0!</v>
      </c>
      <c r="AC348" s="44" t="e">
        <f t="shared" si="341"/>
        <v>#DIV/0!</v>
      </c>
      <c r="AD348" s="44" t="e">
        <f t="shared" si="342"/>
        <v>#DIV/0!</v>
      </c>
      <c r="AE348" s="44">
        <v>0</v>
      </c>
      <c r="AF348" s="43">
        <v>10200.470000000001</v>
      </c>
      <c r="AG348" s="43">
        <v>0</v>
      </c>
      <c r="AH348" s="44" t="e">
        <f t="shared" si="343"/>
        <v>#DIV/0!</v>
      </c>
      <c r="AI348" s="45" t="e">
        <v>#N/A</v>
      </c>
      <c r="AJ348" s="46">
        <v>0</v>
      </c>
      <c r="AK348" s="47">
        <f t="shared" si="344"/>
        <v>1</v>
      </c>
      <c r="AL348" s="44">
        <f t="shared" si="345"/>
        <v>0</v>
      </c>
      <c r="AM348" s="43">
        <f t="shared" si="346"/>
        <v>0</v>
      </c>
      <c r="AN348" s="48">
        <f t="shared" si="347"/>
        <v>-11127.785454545456</v>
      </c>
      <c r="AO348" s="90">
        <f t="shared" si="328"/>
        <v>834.91545454545485</v>
      </c>
      <c r="AP348" s="97">
        <f t="shared" si="329"/>
        <v>0</v>
      </c>
      <c r="AQ348" s="165"/>
      <c r="AR348" s="164"/>
    </row>
    <row r="349" spans="1:44" s="3" customFormat="1" ht="12.75" hidden="1" customHeight="1" outlineLevel="2" x14ac:dyDescent="0.2">
      <c r="A349" s="10">
        <v>5150</v>
      </c>
      <c r="B349" s="11" t="s">
        <v>478</v>
      </c>
      <c r="C349" s="12">
        <v>78753</v>
      </c>
      <c r="D349" s="13" t="s">
        <v>23</v>
      </c>
      <c r="E349" s="14" t="s">
        <v>485</v>
      </c>
      <c r="F349" s="15" t="s">
        <v>402</v>
      </c>
      <c r="G349" s="42">
        <v>0</v>
      </c>
      <c r="H349" s="43">
        <f t="shared" si="330"/>
        <v>8854.65</v>
      </c>
      <c r="I349" s="43">
        <v>8854.65</v>
      </c>
      <c r="J349" s="43">
        <v>0</v>
      </c>
      <c r="K349" s="44" t="e">
        <f t="shared" si="331"/>
        <v>#DIV/0!</v>
      </c>
      <c r="L349" s="44" t="e">
        <f t="shared" si="332"/>
        <v>#DIV/0!</v>
      </c>
      <c r="M349" s="44" t="e">
        <f t="shared" si="333"/>
        <v>#DIV/0!</v>
      </c>
      <c r="N349" s="44">
        <v>0</v>
      </c>
      <c r="O349" s="43">
        <v>15368.96</v>
      </c>
      <c r="P349" s="43">
        <v>0</v>
      </c>
      <c r="Q349" s="44" t="e">
        <f t="shared" si="334"/>
        <v>#DIV/0!</v>
      </c>
      <c r="R349" s="45" t="e">
        <v>#N/A</v>
      </c>
      <c r="S349" s="46">
        <v>0</v>
      </c>
      <c r="T349" s="47">
        <f t="shared" si="335"/>
        <v>1</v>
      </c>
      <c r="U349" s="44">
        <f t="shared" si="336"/>
        <v>0</v>
      </c>
      <c r="V349" s="43">
        <f t="shared" si="337"/>
        <v>0</v>
      </c>
      <c r="W349" s="48">
        <f t="shared" si="338"/>
        <v>-8854.65</v>
      </c>
      <c r="X349" s="42">
        <v>0</v>
      </c>
      <c r="Y349" s="43">
        <f t="shared" si="339"/>
        <v>8854.65</v>
      </c>
      <c r="Z349" s="43">
        <v>8854.65</v>
      </c>
      <c r="AA349" s="43">
        <v>0</v>
      </c>
      <c r="AB349" s="44" t="e">
        <f t="shared" si="340"/>
        <v>#DIV/0!</v>
      </c>
      <c r="AC349" s="44" t="e">
        <f t="shared" si="341"/>
        <v>#DIV/0!</v>
      </c>
      <c r="AD349" s="44" t="e">
        <f t="shared" si="342"/>
        <v>#DIV/0!</v>
      </c>
      <c r="AE349" s="44">
        <v>0</v>
      </c>
      <c r="AF349" s="43">
        <v>15307.73</v>
      </c>
      <c r="AG349" s="43">
        <v>0</v>
      </c>
      <c r="AH349" s="44" t="e">
        <f t="shared" si="343"/>
        <v>#DIV/0!</v>
      </c>
      <c r="AI349" s="45" t="e">
        <v>#N/A</v>
      </c>
      <c r="AJ349" s="46">
        <v>0</v>
      </c>
      <c r="AK349" s="47">
        <f t="shared" si="344"/>
        <v>1</v>
      </c>
      <c r="AL349" s="44">
        <f t="shared" si="345"/>
        <v>0</v>
      </c>
      <c r="AM349" s="43">
        <f t="shared" si="346"/>
        <v>0</v>
      </c>
      <c r="AN349" s="48">
        <f t="shared" si="347"/>
        <v>-9659.6181818181813</v>
      </c>
      <c r="AO349" s="90">
        <f t="shared" si="328"/>
        <v>804.96818181818162</v>
      </c>
      <c r="AP349" s="97">
        <f t="shared" si="329"/>
        <v>0</v>
      </c>
      <c r="AQ349" s="165"/>
      <c r="AR349" s="164"/>
    </row>
    <row r="350" spans="1:44" s="3" customFormat="1" ht="12.75" hidden="1" customHeight="1" outlineLevel="2" x14ac:dyDescent="0.2">
      <c r="A350" s="10">
        <v>5150</v>
      </c>
      <c r="B350" s="11" t="s">
        <v>478</v>
      </c>
      <c r="C350" s="12">
        <v>78764</v>
      </c>
      <c r="D350" s="13" t="s">
        <v>23</v>
      </c>
      <c r="E350" s="14" t="s">
        <v>482</v>
      </c>
      <c r="F350" s="15" t="s">
        <v>402</v>
      </c>
      <c r="G350" s="42">
        <v>0</v>
      </c>
      <c r="H350" s="43">
        <f t="shared" si="330"/>
        <v>7598.9500000000007</v>
      </c>
      <c r="I350" s="43">
        <v>7598.9500000000007</v>
      </c>
      <c r="J350" s="43">
        <v>0</v>
      </c>
      <c r="K350" s="44" t="e">
        <f t="shared" si="331"/>
        <v>#DIV/0!</v>
      </c>
      <c r="L350" s="44" t="e">
        <f t="shared" si="332"/>
        <v>#DIV/0!</v>
      </c>
      <c r="M350" s="44" t="e">
        <f t="shared" si="333"/>
        <v>#DIV/0!</v>
      </c>
      <c r="N350" s="44">
        <v>0</v>
      </c>
      <c r="O350" s="43">
        <v>17003.16</v>
      </c>
      <c r="P350" s="43">
        <v>0</v>
      </c>
      <c r="Q350" s="44" t="e">
        <f t="shared" si="334"/>
        <v>#DIV/0!</v>
      </c>
      <c r="R350" s="45" t="e">
        <v>#N/A</v>
      </c>
      <c r="S350" s="46">
        <v>0</v>
      </c>
      <c r="T350" s="47">
        <f t="shared" si="335"/>
        <v>1</v>
      </c>
      <c r="U350" s="44">
        <f t="shared" si="336"/>
        <v>0</v>
      </c>
      <c r="V350" s="43">
        <f t="shared" si="337"/>
        <v>0</v>
      </c>
      <c r="W350" s="48">
        <f t="shared" si="338"/>
        <v>-7598.9500000000007</v>
      </c>
      <c r="X350" s="42">
        <v>0</v>
      </c>
      <c r="Y350" s="43">
        <f t="shared" si="339"/>
        <v>7928.9500000000007</v>
      </c>
      <c r="Z350" s="43">
        <v>7928.9500000000007</v>
      </c>
      <c r="AA350" s="43">
        <v>0</v>
      </c>
      <c r="AB350" s="44" t="e">
        <f t="shared" si="340"/>
        <v>#DIV/0!</v>
      </c>
      <c r="AC350" s="44" t="e">
        <f t="shared" si="341"/>
        <v>#DIV/0!</v>
      </c>
      <c r="AD350" s="44" t="e">
        <f t="shared" si="342"/>
        <v>#DIV/0!</v>
      </c>
      <c r="AE350" s="44">
        <v>0</v>
      </c>
      <c r="AF350" s="43">
        <v>17333.16</v>
      </c>
      <c r="AG350" s="43">
        <v>0</v>
      </c>
      <c r="AH350" s="44" t="e">
        <f t="shared" si="343"/>
        <v>#DIV/0!</v>
      </c>
      <c r="AI350" s="45" t="e">
        <v>#N/A</v>
      </c>
      <c r="AJ350" s="46">
        <v>0</v>
      </c>
      <c r="AK350" s="47">
        <f t="shared" si="344"/>
        <v>1</v>
      </c>
      <c r="AL350" s="44">
        <f t="shared" si="345"/>
        <v>0</v>
      </c>
      <c r="AM350" s="43">
        <f t="shared" si="346"/>
        <v>0</v>
      </c>
      <c r="AN350" s="48">
        <f t="shared" si="347"/>
        <v>-8649.7636363636375</v>
      </c>
      <c r="AO350" s="90">
        <f t="shared" si="328"/>
        <v>1050.8136363636368</v>
      </c>
      <c r="AP350" s="97">
        <f t="shared" si="329"/>
        <v>0</v>
      </c>
      <c r="AQ350" s="165"/>
      <c r="AR350" s="164"/>
    </row>
    <row r="351" spans="1:44" s="3" customFormat="1" ht="12.75" hidden="1" customHeight="1" outlineLevel="2" x14ac:dyDescent="0.2">
      <c r="A351" s="10">
        <v>5150</v>
      </c>
      <c r="B351" s="11" t="s">
        <v>478</v>
      </c>
      <c r="C351" s="12">
        <v>78748</v>
      </c>
      <c r="D351" s="13" t="s">
        <v>23</v>
      </c>
      <c r="E351" s="14" t="s">
        <v>501</v>
      </c>
      <c r="F351" s="15" t="s">
        <v>402</v>
      </c>
      <c r="G351" s="42">
        <v>0</v>
      </c>
      <c r="H351" s="43">
        <f t="shared" si="330"/>
        <v>4125.74</v>
      </c>
      <c r="I351" s="43">
        <v>4125.74</v>
      </c>
      <c r="J351" s="43">
        <v>0</v>
      </c>
      <c r="K351" s="44" t="e">
        <f t="shared" si="331"/>
        <v>#DIV/0!</v>
      </c>
      <c r="L351" s="44" t="e">
        <f t="shared" si="332"/>
        <v>#DIV/0!</v>
      </c>
      <c r="M351" s="44" t="e">
        <f t="shared" si="333"/>
        <v>#DIV/0!</v>
      </c>
      <c r="N351" s="44">
        <v>0</v>
      </c>
      <c r="O351" s="43">
        <v>4298.8500000000004</v>
      </c>
      <c r="P351" s="43">
        <v>0</v>
      </c>
      <c r="Q351" s="44" t="e">
        <f t="shared" si="334"/>
        <v>#DIV/0!</v>
      </c>
      <c r="R351" s="45" t="e">
        <v>#N/A</v>
      </c>
      <c r="S351" s="46">
        <v>0</v>
      </c>
      <c r="T351" s="47">
        <f t="shared" si="335"/>
        <v>1</v>
      </c>
      <c r="U351" s="44">
        <f t="shared" si="336"/>
        <v>0</v>
      </c>
      <c r="V351" s="43">
        <f t="shared" si="337"/>
        <v>0</v>
      </c>
      <c r="W351" s="48">
        <f t="shared" si="338"/>
        <v>-4125.74</v>
      </c>
      <c r="X351" s="42">
        <v>0</v>
      </c>
      <c r="Y351" s="43">
        <f t="shared" si="339"/>
        <v>4125.74</v>
      </c>
      <c r="Z351" s="43">
        <v>4125.74</v>
      </c>
      <c r="AA351" s="43">
        <v>0</v>
      </c>
      <c r="AB351" s="44" t="e">
        <f t="shared" si="340"/>
        <v>#DIV/0!</v>
      </c>
      <c r="AC351" s="44" t="e">
        <f t="shared" si="341"/>
        <v>#DIV/0!</v>
      </c>
      <c r="AD351" s="44" t="e">
        <f t="shared" si="342"/>
        <v>#DIV/0!</v>
      </c>
      <c r="AE351" s="44">
        <v>0</v>
      </c>
      <c r="AF351" s="43">
        <v>4298.8500000000004</v>
      </c>
      <c r="AG351" s="43">
        <v>0</v>
      </c>
      <c r="AH351" s="44" t="e">
        <f t="shared" si="343"/>
        <v>#DIV/0!</v>
      </c>
      <c r="AI351" s="45" t="e">
        <v>#N/A</v>
      </c>
      <c r="AJ351" s="46">
        <v>0</v>
      </c>
      <c r="AK351" s="47">
        <f t="shared" si="344"/>
        <v>1</v>
      </c>
      <c r="AL351" s="44">
        <f t="shared" si="345"/>
        <v>0</v>
      </c>
      <c r="AM351" s="43">
        <f t="shared" si="346"/>
        <v>0</v>
      </c>
      <c r="AN351" s="48">
        <f t="shared" si="347"/>
        <v>-4500.8072727272729</v>
      </c>
      <c r="AO351" s="90">
        <f t="shared" si="328"/>
        <v>375.06727272727312</v>
      </c>
      <c r="AP351" s="97">
        <f t="shared" si="329"/>
        <v>0</v>
      </c>
      <c r="AQ351" s="165"/>
      <c r="AR351" s="164"/>
    </row>
    <row r="352" spans="1:44" s="3" customFormat="1" ht="12.75" hidden="1" customHeight="1" outlineLevel="2" x14ac:dyDescent="0.2">
      <c r="A352" s="10">
        <v>5150</v>
      </c>
      <c r="B352" s="11" t="s">
        <v>478</v>
      </c>
      <c r="C352" s="12">
        <v>80940</v>
      </c>
      <c r="D352" s="13" t="s">
        <v>23</v>
      </c>
      <c r="E352" s="14" t="s">
        <v>490</v>
      </c>
      <c r="F352" s="15" t="s">
        <v>402</v>
      </c>
      <c r="G352" s="42">
        <v>0</v>
      </c>
      <c r="H352" s="43">
        <f t="shared" si="330"/>
        <v>2959.56</v>
      </c>
      <c r="I352" s="43">
        <v>2959.56</v>
      </c>
      <c r="J352" s="43">
        <v>0</v>
      </c>
      <c r="K352" s="44" t="e">
        <f t="shared" si="331"/>
        <v>#DIV/0!</v>
      </c>
      <c r="L352" s="44" t="e">
        <f t="shared" si="332"/>
        <v>#DIV/0!</v>
      </c>
      <c r="M352" s="44" t="e">
        <f t="shared" si="333"/>
        <v>#DIV/0!</v>
      </c>
      <c r="N352" s="44">
        <v>0</v>
      </c>
      <c r="O352" s="43">
        <v>2959.56</v>
      </c>
      <c r="P352" s="43">
        <v>0</v>
      </c>
      <c r="Q352" s="44" t="e">
        <f t="shared" si="334"/>
        <v>#DIV/0!</v>
      </c>
      <c r="R352" s="45" t="e">
        <v>#N/A</v>
      </c>
      <c r="S352" s="46">
        <v>0</v>
      </c>
      <c r="T352" s="47">
        <f t="shared" si="335"/>
        <v>1</v>
      </c>
      <c r="U352" s="44">
        <f t="shared" si="336"/>
        <v>0</v>
      </c>
      <c r="V352" s="43">
        <f t="shared" si="337"/>
        <v>0</v>
      </c>
      <c r="W352" s="48">
        <f t="shared" si="338"/>
        <v>-2959.56</v>
      </c>
      <c r="X352" s="42">
        <v>0</v>
      </c>
      <c r="Y352" s="43">
        <f t="shared" si="339"/>
        <v>2959.56</v>
      </c>
      <c r="Z352" s="43">
        <v>2959.56</v>
      </c>
      <c r="AA352" s="43">
        <v>0</v>
      </c>
      <c r="AB352" s="44" t="e">
        <f t="shared" si="340"/>
        <v>#DIV/0!</v>
      </c>
      <c r="AC352" s="44" t="e">
        <f t="shared" si="341"/>
        <v>#DIV/0!</v>
      </c>
      <c r="AD352" s="44" t="e">
        <f t="shared" si="342"/>
        <v>#DIV/0!</v>
      </c>
      <c r="AE352" s="44">
        <v>0</v>
      </c>
      <c r="AF352" s="43">
        <v>2959.56</v>
      </c>
      <c r="AG352" s="43">
        <v>0</v>
      </c>
      <c r="AH352" s="44" t="e">
        <f t="shared" si="343"/>
        <v>#DIV/0!</v>
      </c>
      <c r="AI352" s="45" t="e">
        <v>#N/A</v>
      </c>
      <c r="AJ352" s="46">
        <v>0</v>
      </c>
      <c r="AK352" s="47">
        <f t="shared" si="344"/>
        <v>1</v>
      </c>
      <c r="AL352" s="44">
        <f t="shared" si="345"/>
        <v>0</v>
      </c>
      <c r="AM352" s="43">
        <f t="shared" si="346"/>
        <v>0</v>
      </c>
      <c r="AN352" s="48">
        <f t="shared" si="347"/>
        <v>-3228.610909090909</v>
      </c>
      <c r="AO352" s="90">
        <f t="shared" si="328"/>
        <v>269.05090909090904</v>
      </c>
      <c r="AP352" s="97">
        <f t="shared" si="329"/>
        <v>0</v>
      </c>
      <c r="AQ352" s="165"/>
      <c r="AR352" s="164"/>
    </row>
    <row r="353" spans="1:44" s="3" customFormat="1" ht="12.75" hidden="1" customHeight="1" outlineLevel="2" x14ac:dyDescent="0.2">
      <c r="A353" s="10">
        <v>5150</v>
      </c>
      <c r="B353" s="11" t="s">
        <v>478</v>
      </c>
      <c r="C353" s="12">
        <v>80431</v>
      </c>
      <c r="D353" s="13" t="s">
        <v>23</v>
      </c>
      <c r="E353" s="14" t="s">
        <v>500</v>
      </c>
      <c r="F353" s="15" t="s">
        <v>402</v>
      </c>
      <c r="G353" s="42">
        <v>0</v>
      </c>
      <c r="H353" s="43">
        <f t="shared" si="330"/>
        <v>2820.95</v>
      </c>
      <c r="I353" s="43">
        <v>2820.95</v>
      </c>
      <c r="J353" s="43">
        <v>0</v>
      </c>
      <c r="K353" s="44" t="e">
        <f t="shared" si="331"/>
        <v>#DIV/0!</v>
      </c>
      <c r="L353" s="44" t="e">
        <f t="shared" si="332"/>
        <v>#DIV/0!</v>
      </c>
      <c r="M353" s="44" t="e">
        <f t="shared" si="333"/>
        <v>#DIV/0!</v>
      </c>
      <c r="N353" s="44">
        <v>0</v>
      </c>
      <c r="O353" s="43">
        <v>7463.5199999999995</v>
      </c>
      <c r="P353" s="43">
        <v>0</v>
      </c>
      <c r="Q353" s="44" t="e">
        <f t="shared" si="334"/>
        <v>#DIV/0!</v>
      </c>
      <c r="R353" s="45" t="e">
        <v>#N/A</v>
      </c>
      <c r="S353" s="46">
        <v>0</v>
      </c>
      <c r="T353" s="47">
        <f t="shared" si="335"/>
        <v>1</v>
      </c>
      <c r="U353" s="44">
        <f t="shared" si="336"/>
        <v>0</v>
      </c>
      <c r="V353" s="43">
        <f t="shared" si="337"/>
        <v>0</v>
      </c>
      <c r="W353" s="48">
        <f t="shared" si="338"/>
        <v>-2820.9499999999994</v>
      </c>
      <c r="X353" s="42">
        <v>0</v>
      </c>
      <c r="Y353" s="43">
        <f t="shared" si="339"/>
        <v>2820.95</v>
      </c>
      <c r="Z353" s="43">
        <v>2820.95</v>
      </c>
      <c r="AA353" s="43">
        <v>0</v>
      </c>
      <c r="AB353" s="44" t="e">
        <f t="shared" si="340"/>
        <v>#DIV/0!</v>
      </c>
      <c r="AC353" s="44" t="e">
        <f t="shared" si="341"/>
        <v>#DIV/0!</v>
      </c>
      <c r="AD353" s="44" t="e">
        <f t="shared" si="342"/>
        <v>#DIV/0!</v>
      </c>
      <c r="AE353" s="44">
        <v>0</v>
      </c>
      <c r="AF353" s="43">
        <v>6918.32</v>
      </c>
      <c r="AG353" s="43">
        <v>0</v>
      </c>
      <c r="AH353" s="44" t="e">
        <f t="shared" si="343"/>
        <v>#DIV/0!</v>
      </c>
      <c r="AI353" s="45" t="e">
        <v>#N/A</v>
      </c>
      <c r="AJ353" s="46">
        <v>0</v>
      </c>
      <c r="AK353" s="47">
        <f t="shared" si="344"/>
        <v>1</v>
      </c>
      <c r="AL353" s="44">
        <f t="shared" si="345"/>
        <v>0</v>
      </c>
      <c r="AM353" s="43">
        <f t="shared" si="346"/>
        <v>0</v>
      </c>
      <c r="AN353" s="48">
        <f t="shared" si="347"/>
        <v>-3077.3999999999996</v>
      </c>
      <c r="AO353" s="90">
        <f t="shared" si="328"/>
        <v>256.45000000000027</v>
      </c>
      <c r="AP353" s="97">
        <f t="shared" si="329"/>
        <v>0</v>
      </c>
      <c r="AQ353" s="165"/>
      <c r="AR353" s="164"/>
    </row>
    <row r="354" spans="1:44" s="3" customFormat="1" ht="12.75" hidden="1" customHeight="1" outlineLevel="2" x14ac:dyDescent="0.2">
      <c r="A354" s="10">
        <v>5150</v>
      </c>
      <c r="B354" s="11" t="s">
        <v>478</v>
      </c>
      <c r="C354" s="12">
        <v>78763</v>
      </c>
      <c r="D354" s="13" t="s">
        <v>23</v>
      </c>
      <c r="E354" s="14" t="s">
        <v>491</v>
      </c>
      <c r="F354" s="15" t="s">
        <v>402</v>
      </c>
      <c r="G354" s="42">
        <v>12</v>
      </c>
      <c r="H354" s="43">
        <f t="shared" si="330"/>
        <v>8927.7899999999991</v>
      </c>
      <c r="I354" s="43">
        <v>8927.7899999999991</v>
      </c>
      <c r="J354" s="43">
        <v>0</v>
      </c>
      <c r="K354" s="44">
        <f t="shared" si="331"/>
        <v>743.98249999999996</v>
      </c>
      <c r="L354" s="44">
        <f t="shared" si="332"/>
        <v>0</v>
      </c>
      <c r="M354" s="44">
        <f t="shared" si="333"/>
        <v>743.98249999999996</v>
      </c>
      <c r="N354" s="44">
        <v>649.86199999999997</v>
      </c>
      <c r="O354" s="43">
        <v>108921.93</v>
      </c>
      <c r="P354" s="43">
        <v>172</v>
      </c>
      <c r="Q354" s="44">
        <f t="shared" si="334"/>
        <v>633.26703488372084</v>
      </c>
      <c r="R354" s="45">
        <v>6</v>
      </c>
      <c r="S354" s="46">
        <v>9</v>
      </c>
      <c r="T354" s="47">
        <f t="shared" si="335"/>
        <v>0.97446386291815934</v>
      </c>
      <c r="U354" s="44">
        <f t="shared" si="336"/>
        <v>633.26703488372084</v>
      </c>
      <c r="V354" s="43">
        <f t="shared" si="337"/>
        <v>7599.2044186046496</v>
      </c>
      <c r="W354" s="48">
        <f t="shared" si="338"/>
        <v>-1328.5855813953494</v>
      </c>
      <c r="X354" s="42">
        <v>11</v>
      </c>
      <c r="Y354" s="43">
        <f t="shared" si="339"/>
        <v>8927.7899999999991</v>
      </c>
      <c r="Z354" s="43">
        <v>8927.7899999999991</v>
      </c>
      <c r="AA354" s="43">
        <v>0</v>
      </c>
      <c r="AB354" s="44">
        <f t="shared" si="340"/>
        <v>811.61727272727262</v>
      </c>
      <c r="AC354" s="44">
        <f t="shared" si="341"/>
        <v>0</v>
      </c>
      <c r="AD354" s="44">
        <f t="shared" si="342"/>
        <v>811.61727272727262</v>
      </c>
      <c r="AE354" s="44">
        <v>697.47909005628514</v>
      </c>
      <c r="AF354" s="43">
        <v>89202.76</v>
      </c>
      <c r="AG354" s="43">
        <v>155</v>
      </c>
      <c r="AH354" s="44">
        <f t="shared" si="343"/>
        <v>575.50167741935479</v>
      </c>
      <c r="AI354" s="45">
        <v>7</v>
      </c>
      <c r="AJ354" s="46">
        <v>10</v>
      </c>
      <c r="AK354" s="47">
        <f t="shared" si="344"/>
        <v>0.82511674632842824</v>
      </c>
      <c r="AL354" s="44">
        <f t="shared" si="345"/>
        <v>575.50167741935479</v>
      </c>
      <c r="AM354" s="43">
        <f t="shared" si="346"/>
        <v>6330.5184516129029</v>
      </c>
      <c r="AN354" s="48">
        <f t="shared" si="347"/>
        <v>-2833.3871436950139</v>
      </c>
      <c r="AO354" s="90">
        <f t="shared" si="328"/>
        <v>1504.8015622996645</v>
      </c>
      <c r="AP354" s="97">
        <f t="shared" si="329"/>
        <v>1</v>
      </c>
      <c r="AQ354" s="165"/>
      <c r="AR354" s="164"/>
    </row>
    <row r="355" spans="1:44" s="3" customFormat="1" ht="12.75" hidden="1" customHeight="1" outlineLevel="2" x14ac:dyDescent="0.2">
      <c r="A355" s="10">
        <v>5150</v>
      </c>
      <c r="B355" s="11" t="s">
        <v>478</v>
      </c>
      <c r="C355" s="12">
        <v>78771</v>
      </c>
      <c r="D355" s="13" t="s">
        <v>23</v>
      </c>
      <c r="E355" s="14" t="s">
        <v>483</v>
      </c>
      <c r="F355" s="15" t="s">
        <v>402</v>
      </c>
      <c r="G355" s="42">
        <v>40</v>
      </c>
      <c r="H355" s="43">
        <f t="shared" si="330"/>
        <v>74824.850000000006</v>
      </c>
      <c r="I355" s="43">
        <v>74824.850000000006</v>
      </c>
      <c r="J355" s="43">
        <v>0</v>
      </c>
      <c r="K355" s="44">
        <f t="shared" si="331"/>
        <v>1870.6212500000001</v>
      </c>
      <c r="L355" s="44">
        <f t="shared" si="332"/>
        <v>0</v>
      </c>
      <c r="M355" s="44">
        <f t="shared" si="333"/>
        <v>1870.6212500000001</v>
      </c>
      <c r="N355" s="44">
        <v>1991.1344622093025</v>
      </c>
      <c r="O355" s="43">
        <v>1189850.52</v>
      </c>
      <c r="P355" s="43">
        <v>645</v>
      </c>
      <c r="Q355" s="44">
        <f t="shared" si="334"/>
        <v>1844.7294883720931</v>
      </c>
      <c r="R355" s="45">
        <v>6</v>
      </c>
      <c r="S355" s="46">
        <v>12</v>
      </c>
      <c r="T355" s="47">
        <f t="shared" si="335"/>
        <v>0.92647157858200957</v>
      </c>
      <c r="U355" s="44">
        <f t="shared" si="336"/>
        <v>1844.7294883720931</v>
      </c>
      <c r="V355" s="43">
        <f t="shared" si="337"/>
        <v>73789.179534883719</v>
      </c>
      <c r="W355" s="48">
        <f t="shared" si="338"/>
        <v>-1035.6704651162872</v>
      </c>
      <c r="X355" s="42">
        <v>28</v>
      </c>
      <c r="Y355" s="43">
        <f t="shared" si="339"/>
        <v>73636.37000000001</v>
      </c>
      <c r="Z355" s="43">
        <v>73636.37000000001</v>
      </c>
      <c r="AA355" s="43">
        <v>0</v>
      </c>
      <c r="AB355" s="44">
        <f t="shared" si="340"/>
        <v>2629.8703571428573</v>
      </c>
      <c r="AC355" s="44">
        <f t="shared" si="341"/>
        <v>0</v>
      </c>
      <c r="AD355" s="44">
        <f t="shared" si="342"/>
        <v>2629.8703571428573</v>
      </c>
      <c r="AE355" s="44">
        <v>2253.3752436111772</v>
      </c>
      <c r="AF355" s="43">
        <v>1076896.52</v>
      </c>
      <c r="AG355" s="43">
        <v>564</v>
      </c>
      <c r="AH355" s="44">
        <f t="shared" si="343"/>
        <v>1909.3909929078015</v>
      </c>
      <c r="AI355" s="45">
        <v>10</v>
      </c>
      <c r="AJ355" s="46">
        <v>12</v>
      </c>
      <c r="AK355" s="47">
        <f t="shared" si="344"/>
        <v>0.84734710666647828</v>
      </c>
      <c r="AL355" s="44">
        <f t="shared" si="345"/>
        <v>1909.3909929078015</v>
      </c>
      <c r="AM355" s="43">
        <f t="shared" si="346"/>
        <v>53462.947801418442</v>
      </c>
      <c r="AN355" s="48">
        <f t="shared" si="347"/>
        <v>-22007.369671179891</v>
      </c>
      <c r="AO355" s="90">
        <f t="shared" si="328"/>
        <v>20971.699206063604</v>
      </c>
      <c r="AP355" s="97">
        <f t="shared" si="329"/>
        <v>12</v>
      </c>
      <c r="AQ355" s="165"/>
      <c r="AR355" s="164"/>
    </row>
    <row r="356" spans="1:44" s="3" customFormat="1" ht="12.75" hidden="1" customHeight="1" outlineLevel="2" x14ac:dyDescent="0.2">
      <c r="A356" s="10">
        <v>5150</v>
      </c>
      <c r="B356" s="11" t="s">
        <v>478</v>
      </c>
      <c r="C356" s="12">
        <v>80928</v>
      </c>
      <c r="D356" s="13" t="s">
        <v>23</v>
      </c>
      <c r="E356" s="14" t="s">
        <v>502</v>
      </c>
      <c r="F356" s="15" t="s">
        <v>402</v>
      </c>
      <c r="G356" s="42">
        <v>0</v>
      </c>
      <c r="H356" s="43">
        <f t="shared" si="330"/>
        <v>236.6</v>
      </c>
      <c r="I356" s="43">
        <v>236.6</v>
      </c>
      <c r="J356" s="43">
        <v>0</v>
      </c>
      <c r="K356" s="44" t="e">
        <f t="shared" si="331"/>
        <v>#DIV/0!</v>
      </c>
      <c r="L356" s="44" t="e">
        <f t="shared" si="332"/>
        <v>#DIV/0!</v>
      </c>
      <c r="M356" s="44" t="e">
        <f t="shared" si="333"/>
        <v>#DIV/0!</v>
      </c>
      <c r="N356" s="44">
        <v>0</v>
      </c>
      <c r="O356" s="43">
        <v>29091.789999999994</v>
      </c>
      <c r="P356" s="43">
        <v>0</v>
      </c>
      <c r="Q356" s="44" t="e">
        <f t="shared" si="334"/>
        <v>#DIV/0!</v>
      </c>
      <c r="R356" s="45" t="e">
        <v>#N/A</v>
      </c>
      <c r="S356" s="46">
        <v>0</v>
      </c>
      <c r="T356" s="47">
        <f t="shared" si="335"/>
        <v>1</v>
      </c>
      <c r="U356" s="44">
        <f t="shared" si="336"/>
        <v>0</v>
      </c>
      <c r="V356" s="43">
        <f t="shared" si="337"/>
        <v>0</v>
      </c>
      <c r="W356" s="48">
        <f t="shared" si="338"/>
        <v>-236.6</v>
      </c>
      <c r="X356" s="42">
        <v>0</v>
      </c>
      <c r="Y356" s="43">
        <f t="shared" si="339"/>
        <v>236.6</v>
      </c>
      <c r="Z356" s="43">
        <v>236.6</v>
      </c>
      <c r="AA356" s="43">
        <v>0</v>
      </c>
      <c r="AB356" s="44" t="e">
        <f t="shared" si="340"/>
        <v>#DIV/0!</v>
      </c>
      <c r="AC356" s="44" t="e">
        <f t="shared" si="341"/>
        <v>#DIV/0!</v>
      </c>
      <c r="AD356" s="44" t="e">
        <f t="shared" si="342"/>
        <v>#DIV/0!</v>
      </c>
      <c r="AE356" s="44">
        <v>0</v>
      </c>
      <c r="AF356" s="43">
        <v>13465.74</v>
      </c>
      <c r="AG356" s="43">
        <v>0</v>
      </c>
      <c r="AH356" s="44" t="e">
        <f t="shared" si="343"/>
        <v>#DIV/0!</v>
      </c>
      <c r="AI356" s="45" t="e">
        <v>#N/A</v>
      </c>
      <c r="AJ356" s="46">
        <v>0</v>
      </c>
      <c r="AK356" s="47">
        <f t="shared" si="344"/>
        <v>1</v>
      </c>
      <c r="AL356" s="44">
        <f t="shared" si="345"/>
        <v>0</v>
      </c>
      <c r="AM356" s="43">
        <f t="shared" si="346"/>
        <v>0</v>
      </c>
      <c r="AN356" s="48">
        <f t="shared" si="347"/>
        <v>-258.10909090909087</v>
      </c>
      <c r="AO356" s="90">
        <f t="shared" si="328"/>
        <v>21.509090909090872</v>
      </c>
      <c r="AP356" s="97">
        <f t="shared" si="329"/>
        <v>0</v>
      </c>
      <c r="AQ356" s="165"/>
      <c r="AR356" s="164"/>
    </row>
    <row r="357" spans="1:44" s="3" customFormat="1" ht="12.75" hidden="1" customHeight="1" outlineLevel="2" x14ac:dyDescent="0.2">
      <c r="A357" s="10">
        <v>5150</v>
      </c>
      <c r="B357" s="11" t="s">
        <v>478</v>
      </c>
      <c r="C357" s="12">
        <v>80691</v>
      </c>
      <c r="D357" s="13" t="s">
        <v>23</v>
      </c>
      <c r="E357" s="14" t="s">
        <v>498</v>
      </c>
      <c r="F357" s="15" t="s">
        <v>402</v>
      </c>
      <c r="G357" s="42">
        <v>14</v>
      </c>
      <c r="H357" s="43">
        <f t="shared" si="330"/>
        <v>67647.17</v>
      </c>
      <c r="I357" s="43">
        <v>67647.17</v>
      </c>
      <c r="J357" s="43">
        <v>0</v>
      </c>
      <c r="K357" s="44">
        <f t="shared" si="331"/>
        <v>4831.9407142857144</v>
      </c>
      <c r="L357" s="44">
        <f t="shared" si="332"/>
        <v>0</v>
      </c>
      <c r="M357" s="44">
        <f t="shared" si="333"/>
        <v>4831.9407142857144</v>
      </c>
      <c r="N357" s="44">
        <v>4831.9407142857144</v>
      </c>
      <c r="O357" s="43">
        <v>852296.02</v>
      </c>
      <c r="P357" s="43">
        <v>173</v>
      </c>
      <c r="Q357" s="44">
        <f t="shared" si="334"/>
        <v>4926.5665895953762</v>
      </c>
      <c r="R357" s="45">
        <v>5</v>
      </c>
      <c r="S357" s="46">
        <v>9</v>
      </c>
      <c r="T357" s="47">
        <f t="shared" si="335"/>
        <v>1</v>
      </c>
      <c r="U357" s="44">
        <f t="shared" si="336"/>
        <v>4831.9407142857144</v>
      </c>
      <c r="V357" s="43">
        <f t="shared" si="337"/>
        <v>67647.17</v>
      </c>
      <c r="W357" s="48">
        <f t="shared" si="338"/>
        <v>0</v>
      </c>
      <c r="X357" s="42">
        <v>9</v>
      </c>
      <c r="Y357" s="43">
        <f t="shared" si="339"/>
        <v>64045.07</v>
      </c>
      <c r="Z357" s="43">
        <v>64045.07</v>
      </c>
      <c r="AA357" s="43">
        <v>0</v>
      </c>
      <c r="AB357" s="44">
        <f t="shared" si="340"/>
        <v>7116.1188888888892</v>
      </c>
      <c r="AC357" s="44">
        <f t="shared" si="341"/>
        <v>0</v>
      </c>
      <c r="AD357" s="44">
        <f t="shared" si="342"/>
        <v>7116.1188888888892</v>
      </c>
      <c r="AE357" s="44">
        <v>4756.903666666667</v>
      </c>
      <c r="AF357" s="43">
        <v>729195.41</v>
      </c>
      <c r="AG357" s="43">
        <v>135</v>
      </c>
      <c r="AH357" s="44">
        <f t="shared" si="343"/>
        <v>5401.4474814814821</v>
      </c>
      <c r="AI357" s="45">
        <v>6</v>
      </c>
      <c r="AJ357" s="46">
        <v>9</v>
      </c>
      <c r="AK357" s="47">
        <f t="shared" si="344"/>
        <v>1</v>
      </c>
      <c r="AL357" s="44">
        <f t="shared" si="345"/>
        <v>4756.903666666667</v>
      </c>
      <c r="AM357" s="43">
        <f t="shared" si="346"/>
        <v>42812.133000000002</v>
      </c>
      <c r="AN357" s="48">
        <f t="shared" si="347"/>
        <v>-23163.203999999998</v>
      </c>
      <c r="AO357" s="90">
        <f t="shared" si="328"/>
        <v>23163.203999999998</v>
      </c>
      <c r="AP357" s="97">
        <f t="shared" si="329"/>
        <v>5</v>
      </c>
      <c r="AQ357" s="165"/>
      <c r="AR357" s="164"/>
    </row>
    <row r="358" spans="1:44" s="3" customFormat="1" ht="12.75" hidden="1" customHeight="1" outlineLevel="2" x14ac:dyDescent="0.2">
      <c r="A358" s="10">
        <v>5150</v>
      </c>
      <c r="B358" s="11" t="s">
        <v>478</v>
      </c>
      <c r="C358" s="12">
        <v>80941</v>
      </c>
      <c r="D358" s="13" t="s">
        <v>23</v>
      </c>
      <c r="E358" s="14" t="s">
        <v>492</v>
      </c>
      <c r="F358" s="15" t="s">
        <v>402</v>
      </c>
      <c r="G358" s="42">
        <v>24</v>
      </c>
      <c r="H358" s="43">
        <f t="shared" si="330"/>
        <v>34776</v>
      </c>
      <c r="I358" s="43">
        <v>34776</v>
      </c>
      <c r="J358" s="43">
        <v>0</v>
      </c>
      <c r="K358" s="44">
        <f t="shared" si="331"/>
        <v>1449</v>
      </c>
      <c r="L358" s="44">
        <f t="shared" si="332"/>
        <v>0</v>
      </c>
      <c r="M358" s="44">
        <f t="shared" si="333"/>
        <v>1449</v>
      </c>
      <c r="N358" s="44">
        <v>1453.2741666666666</v>
      </c>
      <c r="O358" s="43">
        <v>450217.56000000006</v>
      </c>
      <c r="P358" s="43">
        <v>297</v>
      </c>
      <c r="Q358" s="44">
        <f t="shared" si="334"/>
        <v>1515.8840404040407</v>
      </c>
      <c r="R358" s="45">
        <v>5</v>
      </c>
      <c r="S358" s="46">
        <v>10</v>
      </c>
      <c r="T358" s="47">
        <f t="shared" si="335"/>
        <v>1</v>
      </c>
      <c r="U358" s="44">
        <f t="shared" si="336"/>
        <v>1453.2741666666666</v>
      </c>
      <c r="V358" s="43">
        <f t="shared" si="337"/>
        <v>34878.58</v>
      </c>
      <c r="W358" s="48">
        <f t="shared" si="338"/>
        <v>102.58000000000175</v>
      </c>
      <c r="X358" s="42">
        <v>22</v>
      </c>
      <c r="Y358" s="43">
        <f t="shared" si="339"/>
        <v>31878</v>
      </c>
      <c r="Z358" s="43">
        <v>31878</v>
      </c>
      <c r="AA358" s="43">
        <v>0</v>
      </c>
      <c r="AB358" s="44">
        <f t="shared" si="340"/>
        <v>1449</v>
      </c>
      <c r="AC358" s="44">
        <f t="shared" si="341"/>
        <v>0</v>
      </c>
      <c r="AD358" s="44">
        <f t="shared" si="342"/>
        <v>1449</v>
      </c>
      <c r="AE358" s="44">
        <v>1402.1787914230017</v>
      </c>
      <c r="AF358" s="43">
        <v>412952.70999999996</v>
      </c>
      <c r="AG358" s="43">
        <v>274</v>
      </c>
      <c r="AH358" s="44">
        <f t="shared" si="343"/>
        <v>1507.1266788321166</v>
      </c>
      <c r="AI358" s="45">
        <v>7</v>
      </c>
      <c r="AJ358" s="46">
        <v>10</v>
      </c>
      <c r="AK358" s="47">
        <f t="shared" si="344"/>
        <v>1</v>
      </c>
      <c r="AL358" s="44">
        <f t="shared" si="345"/>
        <v>1402.1787914230017</v>
      </c>
      <c r="AM358" s="43">
        <f t="shared" si="346"/>
        <v>30847.933411306039</v>
      </c>
      <c r="AN358" s="48">
        <f t="shared" si="347"/>
        <v>-1123.7090058479569</v>
      </c>
      <c r="AO358" s="90">
        <f t="shared" si="328"/>
        <v>1226.2890058479586</v>
      </c>
      <c r="AP358" s="97">
        <f t="shared" si="329"/>
        <v>2</v>
      </c>
      <c r="AQ358" s="165"/>
      <c r="AR358" s="164"/>
    </row>
    <row r="359" spans="1:44" s="3" customFormat="1" ht="12.75" hidden="1" customHeight="1" outlineLevel="2" x14ac:dyDescent="0.2">
      <c r="A359" s="10">
        <v>5150</v>
      </c>
      <c r="B359" s="11" t="s">
        <v>478</v>
      </c>
      <c r="C359" s="12">
        <v>78755</v>
      </c>
      <c r="D359" s="13" t="s">
        <v>23</v>
      </c>
      <c r="E359" s="14" t="s">
        <v>496</v>
      </c>
      <c r="F359" s="15" t="s">
        <v>402</v>
      </c>
      <c r="G359" s="42">
        <v>1038</v>
      </c>
      <c r="H359" s="43">
        <f t="shared" si="330"/>
        <v>1786792.35</v>
      </c>
      <c r="I359" s="43">
        <v>1786792.35</v>
      </c>
      <c r="J359" s="43">
        <v>0</v>
      </c>
      <c r="K359" s="44">
        <f t="shared" si="331"/>
        <v>1721.3799132947977</v>
      </c>
      <c r="L359" s="44">
        <f t="shared" si="332"/>
        <v>0</v>
      </c>
      <c r="M359" s="44">
        <f t="shared" si="333"/>
        <v>1721.3799132947977</v>
      </c>
      <c r="N359" s="44">
        <v>1932.4921740793452</v>
      </c>
      <c r="O359" s="43">
        <v>28543997.93</v>
      </c>
      <c r="P359" s="43">
        <v>15273</v>
      </c>
      <c r="Q359" s="44">
        <f t="shared" si="334"/>
        <v>1868.9188718653834</v>
      </c>
      <c r="R359" s="45">
        <v>4</v>
      </c>
      <c r="S359" s="46">
        <v>12</v>
      </c>
      <c r="T359" s="47">
        <f t="shared" si="335"/>
        <v>0.96710294454659373</v>
      </c>
      <c r="U359" s="44">
        <f t="shared" si="336"/>
        <v>1868.9188718653834</v>
      </c>
      <c r="V359" s="43">
        <f t="shared" si="337"/>
        <v>1939937.7889962681</v>
      </c>
      <c r="W359" s="48">
        <f t="shared" si="338"/>
        <v>153145.43899626797</v>
      </c>
      <c r="X359" s="42">
        <v>891</v>
      </c>
      <c r="Y359" s="43">
        <f t="shared" si="339"/>
        <v>1598150.67</v>
      </c>
      <c r="Z359" s="43">
        <v>1598150.67</v>
      </c>
      <c r="AA359" s="43">
        <v>0</v>
      </c>
      <c r="AB359" s="44">
        <f t="shared" si="340"/>
        <v>1793.6595622895622</v>
      </c>
      <c r="AC359" s="44">
        <f t="shared" si="341"/>
        <v>0</v>
      </c>
      <c r="AD359" s="44">
        <f t="shared" si="342"/>
        <v>1793.6595622895622</v>
      </c>
      <c r="AE359" s="44">
        <v>1976.1834440017424</v>
      </c>
      <c r="AF359" s="43">
        <v>26177315.749999996</v>
      </c>
      <c r="AG359" s="43">
        <v>13688</v>
      </c>
      <c r="AH359" s="44">
        <f t="shared" si="343"/>
        <v>1912.4280939509056</v>
      </c>
      <c r="AI359" s="45">
        <v>4</v>
      </c>
      <c r="AJ359" s="46">
        <v>12</v>
      </c>
      <c r="AK359" s="47">
        <f t="shared" si="344"/>
        <v>0.96773814179834783</v>
      </c>
      <c r="AL359" s="44">
        <f t="shared" si="345"/>
        <v>1912.4280939509056</v>
      </c>
      <c r="AM359" s="43">
        <f t="shared" si="346"/>
        <v>1703973.431710257</v>
      </c>
      <c r="AN359" s="48">
        <f t="shared" si="347"/>
        <v>115443.01277482585</v>
      </c>
      <c r="AO359" s="90">
        <f t="shared" si="328"/>
        <v>37702.426221442118</v>
      </c>
      <c r="AP359" s="97">
        <f t="shared" si="329"/>
        <v>147</v>
      </c>
      <c r="AQ359" s="165"/>
      <c r="AR359" s="164"/>
    </row>
    <row r="360" spans="1:44" s="3" customFormat="1" ht="12.75" hidden="1" customHeight="1" outlineLevel="2" x14ac:dyDescent="0.2">
      <c r="A360" s="10">
        <v>5150</v>
      </c>
      <c r="B360" s="11" t="s">
        <v>503</v>
      </c>
      <c r="C360" s="12">
        <v>79724</v>
      </c>
      <c r="D360" s="13" t="s">
        <v>23</v>
      </c>
      <c r="E360" s="14" t="s">
        <v>504</v>
      </c>
      <c r="F360" s="15" t="s">
        <v>402</v>
      </c>
      <c r="G360" s="42">
        <v>2222</v>
      </c>
      <c r="H360" s="43">
        <f t="shared" si="330"/>
        <v>3002549.14</v>
      </c>
      <c r="I360" s="43">
        <v>3002549.14</v>
      </c>
      <c r="J360" s="43">
        <v>0</v>
      </c>
      <c r="K360" s="44">
        <f t="shared" si="331"/>
        <v>1351.2822412241226</v>
      </c>
      <c r="L360" s="44">
        <f t="shared" si="332"/>
        <v>0</v>
      </c>
      <c r="M360" s="44">
        <f t="shared" si="333"/>
        <v>1351.2822412241226</v>
      </c>
      <c r="N360" s="44">
        <v>1049.0442946917976</v>
      </c>
      <c r="O360" s="43">
        <v>59858844.769999996</v>
      </c>
      <c r="P360" s="43">
        <v>55702</v>
      </c>
      <c r="Q360" s="44">
        <f t="shared" si="334"/>
        <v>1074.6264904312231</v>
      </c>
      <c r="R360" s="45">
        <v>12</v>
      </c>
      <c r="S360" s="46">
        <v>12</v>
      </c>
      <c r="T360" s="47">
        <f t="shared" si="335"/>
        <v>1</v>
      </c>
      <c r="U360" s="44">
        <f t="shared" si="336"/>
        <v>1049.0442946917976</v>
      </c>
      <c r="V360" s="43">
        <f t="shared" si="337"/>
        <v>2330976.4228051743</v>
      </c>
      <c r="W360" s="48">
        <f t="shared" si="338"/>
        <v>-671572.71719482588</v>
      </c>
      <c r="X360" s="42">
        <v>2043</v>
      </c>
      <c r="Y360" s="43">
        <f t="shared" si="339"/>
        <v>2943141.0700000008</v>
      </c>
      <c r="Z360" s="43">
        <v>2943141.0700000008</v>
      </c>
      <c r="AA360" s="43">
        <v>0</v>
      </c>
      <c r="AB360" s="44">
        <f t="shared" si="340"/>
        <v>1440.5976847772886</v>
      </c>
      <c r="AC360" s="44">
        <f t="shared" si="341"/>
        <v>0</v>
      </c>
      <c r="AD360" s="44">
        <f t="shared" si="342"/>
        <v>1440.5976847772886</v>
      </c>
      <c r="AE360" s="44">
        <v>1087.1823923853972</v>
      </c>
      <c r="AF360" s="43">
        <v>56772501.350000001</v>
      </c>
      <c r="AG360" s="43">
        <v>50976</v>
      </c>
      <c r="AH360" s="44">
        <f t="shared" si="343"/>
        <v>1113.7103999921533</v>
      </c>
      <c r="AI360" s="45">
        <v>12</v>
      </c>
      <c r="AJ360" s="46">
        <v>12</v>
      </c>
      <c r="AK360" s="47">
        <f t="shared" si="344"/>
        <v>1</v>
      </c>
      <c r="AL360" s="44">
        <f t="shared" si="345"/>
        <v>1087.1823923853972</v>
      </c>
      <c r="AM360" s="43">
        <f t="shared" si="346"/>
        <v>2221113.6276433663</v>
      </c>
      <c r="AN360" s="48">
        <f t="shared" si="347"/>
        <v>-787666.30075269204</v>
      </c>
      <c r="AO360" s="90">
        <f t="shared" si="328"/>
        <v>116093.58355786616</v>
      </c>
      <c r="AP360" s="97">
        <f t="shared" si="329"/>
        <v>179</v>
      </c>
      <c r="AQ360" s="165"/>
      <c r="AR360" s="164"/>
    </row>
    <row r="361" spans="1:44" s="3" customFormat="1" ht="12.75" hidden="1" customHeight="1" outlineLevel="2" x14ac:dyDescent="0.2">
      <c r="A361" s="10">
        <v>5150</v>
      </c>
      <c r="B361" s="11" t="s">
        <v>503</v>
      </c>
      <c r="C361" s="12">
        <v>79722</v>
      </c>
      <c r="D361" s="13" t="s">
        <v>23</v>
      </c>
      <c r="E361" s="14" t="s">
        <v>507</v>
      </c>
      <c r="F361" s="15" t="s">
        <v>508</v>
      </c>
      <c r="G361" s="42">
        <v>1850</v>
      </c>
      <c r="H361" s="43">
        <f t="shared" si="330"/>
        <v>611653.43000000005</v>
      </c>
      <c r="I361" s="43">
        <v>611653.43000000005</v>
      </c>
      <c r="J361" s="43">
        <v>0</v>
      </c>
      <c r="K361" s="44">
        <f t="shared" si="331"/>
        <v>330.62347567567571</v>
      </c>
      <c r="L361" s="44">
        <f t="shared" si="332"/>
        <v>0</v>
      </c>
      <c r="M361" s="44">
        <f t="shared" si="333"/>
        <v>330.62347567567571</v>
      </c>
      <c r="N361" s="44">
        <v>249.04940814925308</v>
      </c>
      <c r="O361" s="43">
        <v>9220411.589999998</v>
      </c>
      <c r="P361" s="43">
        <v>33394</v>
      </c>
      <c r="Q361" s="44">
        <f t="shared" si="334"/>
        <v>276.10982781337958</v>
      </c>
      <c r="R361" s="45">
        <v>8</v>
      </c>
      <c r="S361" s="46">
        <v>12</v>
      </c>
      <c r="T361" s="47">
        <f t="shared" si="335"/>
        <v>1</v>
      </c>
      <c r="U361" s="44">
        <f t="shared" si="336"/>
        <v>249.04940814925308</v>
      </c>
      <c r="V361" s="43">
        <f t="shared" si="337"/>
        <v>460741.40507611819</v>
      </c>
      <c r="W361" s="48">
        <f t="shared" si="338"/>
        <v>-150912.02492388187</v>
      </c>
      <c r="X361" s="42">
        <v>1699</v>
      </c>
      <c r="Y361" s="43">
        <f t="shared" si="339"/>
        <v>527015.76</v>
      </c>
      <c r="Z361" s="43">
        <v>527015.76</v>
      </c>
      <c r="AA361" s="43">
        <v>0</v>
      </c>
      <c r="AB361" s="44">
        <f t="shared" si="340"/>
        <v>310.19173631547972</v>
      </c>
      <c r="AC361" s="44">
        <f t="shared" si="341"/>
        <v>0</v>
      </c>
      <c r="AD361" s="44">
        <f t="shared" si="342"/>
        <v>310.19173631547972</v>
      </c>
      <c r="AE361" s="44">
        <v>262.62535325752697</v>
      </c>
      <c r="AF361" s="43">
        <v>8674726.0999999996</v>
      </c>
      <c r="AG361" s="43">
        <v>30469</v>
      </c>
      <c r="AH361" s="44">
        <f t="shared" si="343"/>
        <v>284.70662312514355</v>
      </c>
      <c r="AI361" s="45">
        <v>9</v>
      </c>
      <c r="AJ361" s="46">
        <v>12</v>
      </c>
      <c r="AK361" s="47">
        <f t="shared" si="344"/>
        <v>1</v>
      </c>
      <c r="AL361" s="44">
        <f t="shared" si="345"/>
        <v>262.62535325752697</v>
      </c>
      <c r="AM361" s="43">
        <f t="shared" si="346"/>
        <v>446200.47518453834</v>
      </c>
      <c r="AN361" s="48">
        <f t="shared" si="347"/>
        <v>-88162.128889594547</v>
      </c>
      <c r="AO361" s="90">
        <f t="shared" si="328"/>
        <v>-62749.896034287318</v>
      </c>
      <c r="AP361" s="97">
        <f t="shared" si="329"/>
        <v>151</v>
      </c>
      <c r="AQ361" s="165"/>
      <c r="AR361" s="164"/>
    </row>
    <row r="362" spans="1:44" s="3" customFormat="1" ht="12.75" hidden="1" customHeight="1" outlineLevel="2" x14ac:dyDescent="0.2">
      <c r="A362" s="10">
        <v>5150</v>
      </c>
      <c r="B362" s="11" t="s">
        <v>503</v>
      </c>
      <c r="C362" s="12">
        <v>80900</v>
      </c>
      <c r="D362" s="13" t="s">
        <v>23</v>
      </c>
      <c r="E362" s="14" t="s">
        <v>646</v>
      </c>
      <c r="F362" s="15" t="s">
        <v>402</v>
      </c>
      <c r="G362" s="42">
        <v>126</v>
      </c>
      <c r="H362" s="43">
        <f t="shared" si="330"/>
        <v>217331.69999999998</v>
      </c>
      <c r="I362" s="43">
        <v>217331.69999999998</v>
      </c>
      <c r="J362" s="43">
        <v>0</v>
      </c>
      <c r="K362" s="44">
        <f t="shared" si="331"/>
        <v>1724.8547619047617</v>
      </c>
      <c r="L362" s="44">
        <f t="shared" si="332"/>
        <v>0</v>
      </c>
      <c r="M362" s="44">
        <f t="shared" si="333"/>
        <v>1724.8547619047617</v>
      </c>
      <c r="N362" s="44">
        <v>1620.5298412698412</v>
      </c>
      <c r="O362" s="43">
        <v>1213788.95</v>
      </c>
      <c r="P362" s="43">
        <v>765</v>
      </c>
      <c r="Q362" s="44">
        <f t="shared" si="334"/>
        <v>1586.6522222222222</v>
      </c>
      <c r="R362" s="45">
        <v>8</v>
      </c>
      <c r="S362" s="46">
        <v>12</v>
      </c>
      <c r="T362" s="47">
        <f t="shared" si="335"/>
        <v>0.97909472680794785</v>
      </c>
      <c r="U362" s="44">
        <f t="shared" si="336"/>
        <v>1586.6522222222222</v>
      </c>
      <c r="V362" s="43">
        <f t="shared" si="337"/>
        <v>199918.18</v>
      </c>
      <c r="W362" s="48">
        <f t="shared" si="338"/>
        <v>-17413.51999999999</v>
      </c>
      <c r="X362" s="42">
        <v>110</v>
      </c>
      <c r="Y362" s="43">
        <f t="shared" si="339"/>
        <v>202174.6</v>
      </c>
      <c r="Z362" s="43">
        <v>202174.6</v>
      </c>
      <c r="AA362" s="43">
        <v>0</v>
      </c>
      <c r="AB362" s="44">
        <f t="shared" si="340"/>
        <v>1837.9509090909091</v>
      </c>
      <c r="AC362" s="44">
        <f t="shared" si="341"/>
        <v>0</v>
      </c>
      <c r="AD362" s="44">
        <f t="shared" si="342"/>
        <v>1837.9509090909091</v>
      </c>
      <c r="AE362" s="44">
        <v>1750.2258215697343</v>
      </c>
      <c r="AF362" s="43">
        <v>1149297.2999999998</v>
      </c>
      <c r="AG362" s="43">
        <v>688</v>
      </c>
      <c r="AH362" s="44">
        <f t="shared" si="343"/>
        <v>1670.4902616279066</v>
      </c>
      <c r="AI362" s="45">
        <v>8</v>
      </c>
      <c r="AJ362" s="46">
        <v>12</v>
      </c>
      <c r="AK362" s="47">
        <f t="shared" si="344"/>
        <v>0.95444270164502842</v>
      </c>
      <c r="AL362" s="44">
        <f t="shared" si="345"/>
        <v>1670.4902616279066</v>
      </c>
      <c r="AM362" s="43">
        <f t="shared" si="346"/>
        <v>183753.92877906974</v>
      </c>
      <c r="AN362" s="48">
        <f t="shared" si="347"/>
        <v>-20095.277695560289</v>
      </c>
      <c r="AO362" s="90">
        <f t="shared" si="328"/>
        <v>2681.7576955602999</v>
      </c>
      <c r="AP362" s="97">
        <f t="shared" si="329"/>
        <v>16</v>
      </c>
      <c r="AQ362" s="165"/>
      <c r="AR362" s="164"/>
    </row>
    <row r="363" spans="1:44" s="3" customFormat="1" ht="12.75" hidden="1" customHeight="1" outlineLevel="2" x14ac:dyDescent="0.2">
      <c r="A363" s="10">
        <v>5150</v>
      </c>
      <c r="B363" s="11" t="s">
        <v>503</v>
      </c>
      <c r="C363" s="12">
        <v>79725</v>
      </c>
      <c r="D363" s="13" t="s">
        <v>23</v>
      </c>
      <c r="E363" s="14" t="s">
        <v>509</v>
      </c>
      <c r="F363" s="15" t="s">
        <v>402</v>
      </c>
      <c r="G363" s="42">
        <v>43</v>
      </c>
      <c r="H363" s="43">
        <f t="shared" si="330"/>
        <v>7927.89</v>
      </c>
      <c r="I363" s="43">
        <v>7927.89</v>
      </c>
      <c r="J363" s="43">
        <v>0</v>
      </c>
      <c r="K363" s="44">
        <f t="shared" si="331"/>
        <v>184.36953488372095</v>
      </c>
      <c r="L363" s="44">
        <f t="shared" si="332"/>
        <v>0</v>
      </c>
      <c r="M363" s="44">
        <f t="shared" si="333"/>
        <v>184.36953488372095</v>
      </c>
      <c r="N363" s="44">
        <v>23.847090545502233</v>
      </c>
      <c r="O363" s="43">
        <v>37329.510000000009</v>
      </c>
      <c r="P363" s="43">
        <v>1593</v>
      </c>
      <c r="Q363" s="44">
        <f t="shared" si="334"/>
        <v>23.433465160075336</v>
      </c>
      <c r="R363" s="45">
        <v>10</v>
      </c>
      <c r="S363" s="46">
        <v>12</v>
      </c>
      <c r="T363" s="47">
        <f t="shared" si="335"/>
        <v>0.98265510064476569</v>
      </c>
      <c r="U363" s="44">
        <f t="shared" si="336"/>
        <v>23.433465160075336</v>
      </c>
      <c r="V363" s="43">
        <f t="shared" si="337"/>
        <v>1007.6390018832394</v>
      </c>
      <c r="W363" s="48">
        <f t="shared" si="338"/>
        <v>-6920.2509981167605</v>
      </c>
      <c r="X363" s="42">
        <v>43</v>
      </c>
      <c r="Y363" s="43">
        <f t="shared" si="339"/>
        <v>7508.0900000000011</v>
      </c>
      <c r="Z363" s="43">
        <v>7508.0900000000011</v>
      </c>
      <c r="AA363" s="43">
        <v>0</v>
      </c>
      <c r="AB363" s="44">
        <f t="shared" si="340"/>
        <v>174.60674418604654</v>
      </c>
      <c r="AC363" s="44">
        <f t="shared" si="341"/>
        <v>0</v>
      </c>
      <c r="AD363" s="44">
        <f t="shared" si="342"/>
        <v>174.60674418604654</v>
      </c>
      <c r="AE363" s="44">
        <v>20.004849822682203</v>
      </c>
      <c r="AF363" s="43">
        <v>27557.729999999996</v>
      </c>
      <c r="AG363" s="43">
        <v>1466</v>
      </c>
      <c r="AH363" s="44">
        <f t="shared" si="343"/>
        <v>18.797905866302862</v>
      </c>
      <c r="AI363" s="45">
        <v>10</v>
      </c>
      <c r="AJ363" s="46">
        <v>12</v>
      </c>
      <c r="AK363" s="47">
        <f t="shared" si="344"/>
        <v>0.93966743229379979</v>
      </c>
      <c r="AL363" s="44">
        <f t="shared" si="345"/>
        <v>18.797905866302862</v>
      </c>
      <c r="AM363" s="43">
        <f t="shared" si="346"/>
        <v>808.30995225102311</v>
      </c>
      <c r="AN363" s="48">
        <f t="shared" si="347"/>
        <v>-7308.8509611807031</v>
      </c>
      <c r="AO363" s="90">
        <f t="shared" si="328"/>
        <v>388.5999630639426</v>
      </c>
      <c r="AP363" s="97">
        <f t="shared" si="329"/>
        <v>0</v>
      </c>
      <c r="AQ363" s="165"/>
      <c r="AR363" s="164"/>
    </row>
    <row r="364" spans="1:44" s="3" customFormat="1" ht="12.75" hidden="1" customHeight="1" outlineLevel="2" x14ac:dyDescent="0.2">
      <c r="A364" s="10">
        <v>5150</v>
      </c>
      <c r="B364" s="11" t="s">
        <v>503</v>
      </c>
      <c r="C364" s="12">
        <v>80901</v>
      </c>
      <c r="D364" s="13" t="s">
        <v>23</v>
      </c>
      <c r="E364" s="14" t="s">
        <v>505</v>
      </c>
      <c r="F364" s="15" t="s">
        <v>402</v>
      </c>
      <c r="G364" s="42">
        <v>8505</v>
      </c>
      <c r="H364" s="43">
        <f t="shared" si="330"/>
        <v>9819289.0500000007</v>
      </c>
      <c r="I364" s="43">
        <v>9819289.0500000007</v>
      </c>
      <c r="J364" s="43">
        <v>0</v>
      </c>
      <c r="K364" s="44">
        <f t="shared" si="331"/>
        <v>1154.531340388007</v>
      </c>
      <c r="L364" s="44">
        <f t="shared" si="332"/>
        <v>0</v>
      </c>
      <c r="M364" s="44">
        <f t="shared" si="333"/>
        <v>1154.531340388007</v>
      </c>
      <c r="N364" s="44">
        <v>1176.6475097405246</v>
      </c>
      <c r="O364" s="43">
        <v>141235124.05998048</v>
      </c>
      <c r="P364" s="43">
        <v>122316</v>
      </c>
      <c r="Q364" s="44">
        <f t="shared" si="334"/>
        <v>1154.6741559565428</v>
      </c>
      <c r="R364" s="45">
        <v>5</v>
      </c>
      <c r="S364" s="46">
        <v>12</v>
      </c>
      <c r="T364" s="47">
        <f t="shared" si="335"/>
        <v>0.98132545762254031</v>
      </c>
      <c r="U364" s="44">
        <f t="shared" si="336"/>
        <v>1154.6741559565428</v>
      </c>
      <c r="V364" s="43">
        <f t="shared" si="337"/>
        <v>9820503.6964103971</v>
      </c>
      <c r="W364" s="48">
        <f t="shared" si="338"/>
        <v>1214.6464103963226</v>
      </c>
      <c r="X364" s="42">
        <v>7473</v>
      </c>
      <c r="Y364" s="43">
        <f t="shared" si="339"/>
        <v>8915258.7400000002</v>
      </c>
      <c r="Z364" s="43">
        <v>8915258.7400000002</v>
      </c>
      <c r="AA364" s="43">
        <v>0</v>
      </c>
      <c r="AB364" s="44">
        <f t="shared" si="340"/>
        <v>1192.9959507560552</v>
      </c>
      <c r="AC364" s="44">
        <f t="shared" si="341"/>
        <v>0</v>
      </c>
      <c r="AD364" s="44">
        <f t="shared" si="342"/>
        <v>1192.9959507560552</v>
      </c>
      <c r="AE364" s="44">
        <v>1208.0090857949308</v>
      </c>
      <c r="AF364" s="43">
        <v>130112642.60000001</v>
      </c>
      <c r="AG364" s="43">
        <v>109184</v>
      </c>
      <c r="AH364" s="44">
        <f t="shared" si="343"/>
        <v>1191.6823215855804</v>
      </c>
      <c r="AI364" s="45">
        <v>6</v>
      </c>
      <c r="AJ364" s="46">
        <v>12</v>
      </c>
      <c r="AK364" s="47">
        <f t="shared" si="344"/>
        <v>0.98648456836845189</v>
      </c>
      <c r="AL364" s="44">
        <f t="shared" si="345"/>
        <v>1191.6823215855804</v>
      </c>
      <c r="AM364" s="43">
        <f t="shared" si="346"/>
        <v>8905441.9892090429</v>
      </c>
      <c r="AN364" s="48">
        <f t="shared" si="347"/>
        <v>-10709.182681044394</v>
      </c>
      <c r="AO364" s="90">
        <f t="shared" si="328"/>
        <v>11923.829091440717</v>
      </c>
      <c r="AP364" s="97">
        <f t="shared" si="329"/>
        <v>1032</v>
      </c>
      <c r="AQ364" s="165"/>
      <c r="AR364" s="164"/>
    </row>
    <row r="365" spans="1:44" s="3" customFormat="1" ht="12.75" hidden="1" customHeight="1" outlineLevel="2" x14ac:dyDescent="0.2">
      <c r="A365" s="10">
        <v>5150</v>
      </c>
      <c r="B365" s="11" t="s">
        <v>503</v>
      </c>
      <c r="C365" s="12">
        <v>80904</v>
      </c>
      <c r="D365" s="13" t="s">
        <v>23</v>
      </c>
      <c r="E365" s="14" t="s">
        <v>511</v>
      </c>
      <c r="F365" s="15" t="s">
        <v>402</v>
      </c>
      <c r="G365" s="42">
        <v>66</v>
      </c>
      <c r="H365" s="43">
        <f t="shared" si="330"/>
        <v>224292.91999999998</v>
      </c>
      <c r="I365" s="43">
        <v>224292.91999999998</v>
      </c>
      <c r="J365" s="43">
        <v>0</v>
      </c>
      <c r="K365" s="44">
        <f t="shared" si="331"/>
        <v>3398.3775757575754</v>
      </c>
      <c r="L365" s="44">
        <f t="shared" si="332"/>
        <v>0</v>
      </c>
      <c r="M365" s="44">
        <f t="shared" si="333"/>
        <v>3398.3775757575754</v>
      </c>
      <c r="N365" s="44">
        <v>3422.8034854868915</v>
      </c>
      <c r="O365" s="43">
        <v>3992266.8299999996</v>
      </c>
      <c r="P365" s="43">
        <v>1144</v>
      </c>
      <c r="Q365" s="44">
        <f t="shared" si="334"/>
        <v>3489.7437325174824</v>
      </c>
      <c r="R365" s="45">
        <v>5</v>
      </c>
      <c r="S365" s="46">
        <v>12</v>
      </c>
      <c r="T365" s="47">
        <f t="shared" si="335"/>
        <v>1</v>
      </c>
      <c r="U365" s="44">
        <f t="shared" si="336"/>
        <v>3422.8034854868915</v>
      </c>
      <c r="V365" s="43">
        <f t="shared" si="337"/>
        <v>225905.03004213484</v>
      </c>
      <c r="W365" s="48">
        <f t="shared" si="338"/>
        <v>1612.1100421348528</v>
      </c>
      <c r="X365" s="42">
        <v>56</v>
      </c>
      <c r="Y365" s="43">
        <f t="shared" si="339"/>
        <v>203522.14</v>
      </c>
      <c r="Z365" s="43">
        <v>203522.14</v>
      </c>
      <c r="AA365" s="43">
        <v>0</v>
      </c>
      <c r="AB365" s="44">
        <f t="shared" si="340"/>
        <v>3634.323928571429</v>
      </c>
      <c r="AC365" s="44">
        <f t="shared" si="341"/>
        <v>0</v>
      </c>
      <c r="AD365" s="44">
        <f t="shared" si="342"/>
        <v>3634.323928571429</v>
      </c>
      <c r="AE365" s="44">
        <v>3572.8818873626378</v>
      </c>
      <c r="AF365" s="43">
        <v>3681488.3000000003</v>
      </c>
      <c r="AG365" s="43">
        <v>1020</v>
      </c>
      <c r="AH365" s="44">
        <f t="shared" si="343"/>
        <v>3609.3022549019611</v>
      </c>
      <c r="AI365" s="45">
        <v>7</v>
      </c>
      <c r="AJ365" s="46">
        <v>12</v>
      </c>
      <c r="AK365" s="47">
        <f t="shared" si="344"/>
        <v>1</v>
      </c>
      <c r="AL365" s="44">
        <f t="shared" si="345"/>
        <v>3572.8818873626378</v>
      </c>
      <c r="AM365" s="43">
        <f t="shared" si="346"/>
        <v>200081.38569230773</v>
      </c>
      <c r="AN365" s="48">
        <f t="shared" si="347"/>
        <v>-3753.5501538461326</v>
      </c>
      <c r="AO365" s="90">
        <f t="shared" si="328"/>
        <v>5365.660195980985</v>
      </c>
      <c r="AP365" s="97">
        <f t="shared" si="329"/>
        <v>10</v>
      </c>
      <c r="AQ365" s="165"/>
      <c r="AR365" s="164"/>
    </row>
    <row r="366" spans="1:44" s="3" customFormat="1" ht="12.75" hidden="1" customHeight="1" outlineLevel="2" x14ac:dyDescent="0.2">
      <c r="A366" s="10">
        <v>5150</v>
      </c>
      <c r="B366" s="11" t="s">
        <v>503</v>
      </c>
      <c r="C366" s="12">
        <v>80905</v>
      </c>
      <c r="D366" s="13" t="s">
        <v>23</v>
      </c>
      <c r="E366" s="14" t="s">
        <v>512</v>
      </c>
      <c r="F366" s="15" t="s">
        <v>402</v>
      </c>
      <c r="G366" s="42">
        <v>38</v>
      </c>
      <c r="H366" s="43">
        <f t="shared" si="330"/>
        <v>129087.33</v>
      </c>
      <c r="I366" s="43">
        <v>129087.33</v>
      </c>
      <c r="J366" s="43">
        <v>0</v>
      </c>
      <c r="K366" s="44">
        <f t="shared" si="331"/>
        <v>3397.0349999999999</v>
      </c>
      <c r="L366" s="44">
        <f t="shared" si="332"/>
        <v>0</v>
      </c>
      <c r="M366" s="44">
        <f t="shared" si="333"/>
        <v>3397.0349999999999</v>
      </c>
      <c r="N366" s="44">
        <v>3638.4579772727279</v>
      </c>
      <c r="O366" s="43">
        <v>2280044.79</v>
      </c>
      <c r="P366" s="43">
        <v>589</v>
      </c>
      <c r="Q366" s="44">
        <f t="shared" si="334"/>
        <v>3871.0437860780985</v>
      </c>
      <c r="R366" s="45">
        <v>3</v>
      </c>
      <c r="S366" s="46">
        <v>12</v>
      </c>
      <c r="T366" s="47">
        <f t="shared" si="335"/>
        <v>1</v>
      </c>
      <c r="U366" s="44">
        <f t="shared" si="336"/>
        <v>3638.4579772727279</v>
      </c>
      <c r="V366" s="43">
        <f t="shared" si="337"/>
        <v>138261.40313636366</v>
      </c>
      <c r="W366" s="48">
        <f t="shared" si="338"/>
        <v>9174.0731363636587</v>
      </c>
      <c r="X366" s="42">
        <v>30</v>
      </c>
      <c r="Y366" s="43">
        <f t="shared" si="339"/>
        <v>122403.29000000002</v>
      </c>
      <c r="Z366" s="43">
        <v>122403.29000000002</v>
      </c>
      <c r="AA366" s="43">
        <v>0</v>
      </c>
      <c r="AB366" s="44">
        <f t="shared" si="340"/>
        <v>4080.1096666666676</v>
      </c>
      <c r="AC366" s="44">
        <f t="shared" si="341"/>
        <v>0</v>
      </c>
      <c r="AD366" s="44">
        <f t="shared" si="342"/>
        <v>4080.1096666666676</v>
      </c>
      <c r="AE366" s="44">
        <v>4035.363807692308</v>
      </c>
      <c r="AF366" s="43">
        <v>2055064.5</v>
      </c>
      <c r="AG366" s="43">
        <v>515</v>
      </c>
      <c r="AH366" s="44">
        <f t="shared" si="343"/>
        <v>3990.4165048543691</v>
      </c>
      <c r="AI366" s="45">
        <v>7</v>
      </c>
      <c r="AJ366" s="46">
        <v>12</v>
      </c>
      <c r="AK366" s="47">
        <f t="shared" si="344"/>
        <v>0.98886164792570641</v>
      </c>
      <c r="AL366" s="44">
        <f t="shared" si="345"/>
        <v>3990.4165048543691</v>
      </c>
      <c r="AM366" s="43">
        <f t="shared" si="346"/>
        <v>119712.49514563108</v>
      </c>
      <c r="AN366" s="48">
        <f t="shared" si="347"/>
        <v>-2935.4125684024821</v>
      </c>
      <c r="AO366" s="90">
        <f t="shared" si="328"/>
        <v>12109.485704766141</v>
      </c>
      <c r="AP366" s="97">
        <f t="shared" si="329"/>
        <v>8</v>
      </c>
      <c r="AQ366" s="165"/>
      <c r="AR366" s="164"/>
    </row>
    <row r="367" spans="1:44" s="3" customFormat="1" ht="12.75" hidden="1" customHeight="1" outlineLevel="2" x14ac:dyDescent="0.2">
      <c r="A367" s="10">
        <v>5150</v>
      </c>
      <c r="B367" s="11" t="s">
        <v>503</v>
      </c>
      <c r="C367" s="12">
        <v>80903</v>
      </c>
      <c r="D367" s="13" t="s">
        <v>23</v>
      </c>
      <c r="E367" s="14" t="s">
        <v>513</v>
      </c>
      <c r="F367" s="15" t="s">
        <v>402</v>
      </c>
      <c r="G367" s="42">
        <v>85</v>
      </c>
      <c r="H367" s="43">
        <f t="shared" si="330"/>
        <v>239179.18</v>
      </c>
      <c r="I367" s="43">
        <v>239179.18</v>
      </c>
      <c r="J367" s="43">
        <v>0</v>
      </c>
      <c r="K367" s="44">
        <f t="shared" si="331"/>
        <v>2813.8727058823529</v>
      </c>
      <c r="L367" s="44">
        <f t="shared" si="332"/>
        <v>0</v>
      </c>
      <c r="M367" s="44">
        <f t="shared" si="333"/>
        <v>2813.8727058823529</v>
      </c>
      <c r="N367" s="44">
        <v>2944.6517400560224</v>
      </c>
      <c r="O367" s="43">
        <v>5617257.5199999996</v>
      </c>
      <c r="P367" s="43">
        <v>1862</v>
      </c>
      <c r="Q367" s="44">
        <f t="shared" si="334"/>
        <v>3016.7870676691728</v>
      </c>
      <c r="R367" s="45">
        <v>2</v>
      </c>
      <c r="S367" s="46">
        <v>12</v>
      </c>
      <c r="T367" s="47">
        <f t="shared" si="335"/>
        <v>1</v>
      </c>
      <c r="U367" s="44">
        <f t="shared" si="336"/>
        <v>2944.6517400560224</v>
      </c>
      <c r="V367" s="43">
        <f t="shared" si="337"/>
        <v>250295.39790476189</v>
      </c>
      <c r="W367" s="48">
        <f t="shared" si="338"/>
        <v>11116.217904761899</v>
      </c>
      <c r="X367" s="42">
        <v>78</v>
      </c>
      <c r="Y367" s="43">
        <f t="shared" si="339"/>
        <v>224276.8</v>
      </c>
      <c r="Z367" s="43">
        <v>224276.8</v>
      </c>
      <c r="AA367" s="43">
        <v>0</v>
      </c>
      <c r="AB367" s="44">
        <f t="shared" si="340"/>
        <v>2875.3435897435897</v>
      </c>
      <c r="AC367" s="44">
        <f t="shared" si="341"/>
        <v>0</v>
      </c>
      <c r="AD367" s="44">
        <f t="shared" si="342"/>
        <v>2875.3435897435897</v>
      </c>
      <c r="AE367" s="44">
        <v>3092.8509712643681</v>
      </c>
      <c r="AF367" s="43">
        <v>5203408.7199999988</v>
      </c>
      <c r="AG367" s="43">
        <v>1700</v>
      </c>
      <c r="AH367" s="44">
        <f t="shared" si="343"/>
        <v>3060.8286588235287</v>
      </c>
      <c r="AI367" s="45">
        <v>4</v>
      </c>
      <c r="AJ367" s="46">
        <v>12</v>
      </c>
      <c r="AK367" s="47">
        <f t="shared" si="344"/>
        <v>0.98964634483253211</v>
      </c>
      <c r="AL367" s="44">
        <f t="shared" si="345"/>
        <v>3060.8286588235287</v>
      </c>
      <c r="AM367" s="43">
        <f t="shared" si="346"/>
        <v>238744.63538823524</v>
      </c>
      <c r="AN367" s="48">
        <f t="shared" si="347"/>
        <v>15783.093150802095</v>
      </c>
      <c r="AO367" s="90">
        <f t="shared" si="328"/>
        <v>-4666.8752460401956</v>
      </c>
      <c r="AP367" s="97">
        <f t="shared" si="329"/>
        <v>7</v>
      </c>
      <c r="AQ367" s="165"/>
      <c r="AR367" s="164"/>
    </row>
    <row r="368" spans="1:44" s="3" customFormat="1" ht="12.75" hidden="1" customHeight="1" outlineLevel="2" x14ac:dyDescent="0.2">
      <c r="A368" s="10">
        <v>5150</v>
      </c>
      <c r="B368" s="11" t="s">
        <v>503</v>
      </c>
      <c r="C368" s="12">
        <v>80902</v>
      </c>
      <c r="D368" s="13" t="s">
        <v>23</v>
      </c>
      <c r="E368" s="14" t="s">
        <v>510</v>
      </c>
      <c r="F368" s="15" t="s">
        <v>402</v>
      </c>
      <c r="G368" s="42">
        <v>111</v>
      </c>
      <c r="H368" s="43">
        <f t="shared" si="330"/>
        <v>247045.67</v>
      </c>
      <c r="I368" s="43">
        <v>247045.67</v>
      </c>
      <c r="J368" s="43">
        <v>0</v>
      </c>
      <c r="K368" s="44">
        <f t="shared" si="331"/>
        <v>2225.6366666666668</v>
      </c>
      <c r="L368" s="44">
        <f t="shared" si="332"/>
        <v>0</v>
      </c>
      <c r="M368" s="44">
        <f t="shared" si="333"/>
        <v>2225.6366666666668</v>
      </c>
      <c r="N368" s="44">
        <v>2452.439895833334</v>
      </c>
      <c r="O368" s="43">
        <v>3009727.95</v>
      </c>
      <c r="P368" s="43">
        <v>1224</v>
      </c>
      <c r="Q368" s="44">
        <f t="shared" si="334"/>
        <v>2458.9280637254906</v>
      </c>
      <c r="R368" s="45">
        <v>2</v>
      </c>
      <c r="S368" s="46">
        <v>12</v>
      </c>
      <c r="T368" s="47">
        <f t="shared" si="335"/>
        <v>1</v>
      </c>
      <c r="U368" s="44">
        <f t="shared" si="336"/>
        <v>2452.439895833334</v>
      </c>
      <c r="V368" s="43">
        <f t="shared" si="337"/>
        <v>272220.82843750005</v>
      </c>
      <c r="W368" s="48">
        <f t="shared" si="338"/>
        <v>25175.158437500038</v>
      </c>
      <c r="X368" s="42">
        <v>102</v>
      </c>
      <c r="Y368" s="43">
        <f t="shared" si="339"/>
        <v>227230.17999999996</v>
      </c>
      <c r="Z368" s="43">
        <v>227230.17999999996</v>
      </c>
      <c r="AA368" s="43">
        <v>0</v>
      </c>
      <c r="AB368" s="44">
        <f t="shared" si="340"/>
        <v>2227.7468627450976</v>
      </c>
      <c r="AC368" s="44">
        <f t="shared" si="341"/>
        <v>0</v>
      </c>
      <c r="AD368" s="44">
        <f t="shared" si="342"/>
        <v>2227.7468627450976</v>
      </c>
      <c r="AE368" s="44">
        <v>2456.9134215810609</v>
      </c>
      <c r="AF368" s="43">
        <v>2729091.92</v>
      </c>
      <c r="AG368" s="43">
        <v>1105</v>
      </c>
      <c r="AH368" s="44">
        <f t="shared" si="343"/>
        <v>2469.7664434389139</v>
      </c>
      <c r="AI368" s="45">
        <v>2</v>
      </c>
      <c r="AJ368" s="46">
        <v>12</v>
      </c>
      <c r="AK368" s="47">
        <f t="shared" si="344"/>
        <v>1</v>
      </c>
      <c r="AL368" s="44">
        <f t="shared" si="345"/>
        <v>2456.9134215810609</v>
      </c>
      <c r="AM368" s="43">
        <f t="shared" si="346"/>
        <v>250605.16900126822</v>
      </c>
      <c r="AN368" s="48">
        <f t="shared" si="347"/>
        <v>25499.988001383554</v>
      </c>
      <c r="AO368" s="90">
        <f t="shared" si="328"/>
        <v>-324.82956388351522</v>
      </c>
      <c r="AP368" s="97">
        <f t="shared" si="329"/>
        <v>9</v>
      </c>
      <c r="AQ368" s="165"/>
      <c r="AR368" s="164"/>
    </row>
    <row r="369" spans="1:44" s="3" customFormat="1" ht="17.25" customHeight="1" outlineLevel="1" collapsed="1" x14ac:dyDescent="0.2">
      <c r="A369" s="49"/>
      <c r="B369" s="50" t="s">
        <v>514</v>
      </c>
      <c r="C369" s="51"/>
      <c r="D369" s="52"/>
      <c r="E369" s="53"/>
      <c r="F369" s="52"/>
      <c r="G369" s="54"/>
      <c r="H369" s="55"/>
      <c r="I369" s="55"/>
      <c r="J369" s="55"/>
      <c r="K369" s="56"/>
      <c r="L369" s="56"/>
      <c r="M369" s="56"/>
      <c r="N369" s="56"/>
      <c r="O369" s="55"/>
      <c r="P369" s="55"/>
      <c r="Q369" s="56"/>
      <c r="R369" s="57"/>
      <c r="S369" s="58"/>
      <c r="T369" s="59"/>
      <c r="U369" s="44"/>
      <c r="V369" s="44"/>
      <c r="W369" s="60">
        <f>SUBTOTAL(9,W274:W368)</f>
        <v>-9188733.426646797</v>
      </c>
      <c r="X369" s="54"/>
      <c r="Y369" s="55"/>
      <c r="Z369" s="55"/>
      <c r="AA369" s="55"/>
      <c r="AB369" s="56"/>
      <c r="AC369" s="56"/>
      <c r="AD369" s="56"/>
      <c r="AE369" s="56"/>
      <c r="AF369" s="55"/>
      <c r="AG369" s="55"/>
      <c r="AH369" s="56"/>
      <c r="AI369" s="57"/>
      <c r="AJ369" s="58"/>
      <c r="AK369" s="59"/>
      <c r="AL369" s="44"/>
      <c r="AM369" s="44"/>
      <c r="AN369" s="60">
        <f>SUBTOTAL(9,AN274:AN368)</f>
        <v>-9680699.6503567547</v>
      </c>
      <c r="AO369" s="91">
        <f>SUBTOTAL(9,AO274:AO368)</f>
        <v>491966.22370995162</v>
      </c>
      <c r="AP369" s="98">
        <v>9.9999999999999995E-8</v>
      </c>
      <c r="AQ369" s="165"/>
      <c r="AR369" s="164"/>
    </row>
    <row r="370" spans="1:44" s="3" customFormat="1" ht="12.75" hidden="1" customHeight="1" outlineLevel="2" x14ac:dyDescent="0.2">
      <c r="A370" s="10">
        <v>6060</v>
      </c>
      <c r="B370" s="11" t="s">
        <v>515</v>
      </c>
      <c r="C370" s="12">
        <v>80753</v>
      </c>
      <c r="D370" s="13" t="s">
        <v>51</v>
      </c>
      <c r="E370" s="14" t="s">
        <v>516</v>
      </c>
      <c r="F370" s="15" t="s">
        <v>517</v>
      </c>
      <c r="G370" s="42">
        <v>5</v>
      </c>
      <c r="H370" s="43">
        <f>I370+J370</f>
        <v>1185.1710282338381</v>
      </c>
      <c r="I370" s="43">
        <v>896.12378062920357</v>
      </c>
      <c r="J370" s="43">
        <v>289.04724760463449</v>
      </c>
      <c r="K370" s="44">
        <f>I370/G370</f>
        <v>179.22475612584071</v>
      </c>
      <c r="L370" s="44">
        <f>J370/G370</f>
        <v>57.809449520926897</v>
      </c>
      <c r="M370" s="44">
        <f>H370/G370</f>
        <v>237.03420564676762</v>
      </c>
      <c r="N370" s="44">
        <v>617.3168849925737</v>
      </c>
      <c r="O370" s="43">
        <v>297975.27739102964</v>
      </c>
      <c r="P370" s="43">
        <v>370</v>
      </c>
      <c r="Q370" s="44">
        <f>O370/P370</f>
        <v>805.33858754332334</v>
      </c>
      <c r="R370" s="45">
        <v>1</v>
      </c>
      <c r="S370" s="46">
        <v>11</v>
      </c>
      <c r="T370" s="47">
        <f>IF(N370=0,1,MIN(Q370/N370,1))</f>
        <v>1</v>
      </c>
      <c r="U370" s="44">
        <f>T370*N370</f>
        <v>617.3168849925737</v>
      </c>
      <c r="V370" s="43">
        <f>IF(U370&lt;0,0,G370*U370)</f>
        <v>3086.5844249628685</v>
      </c>
      <c r="W370" s="48">
        <f>IF(G370=0,-H370*12/12,(V370-H370)*12/12)</f>
        <v>1901.4133967290302</v>
      </c>
      <c r="X370" s="42">
        <v>5</v>
      </c>
      <c r="Y370" s="43">
        <f>Z370+AA370</f>
        <v>1137.0904669432118</v>
      </c>
      <c r="Z370" s="43">
        <v>854.51769886698946</v>
      </c>
      <c r="AA370" s="43">
        <v>282.57276807622242</v>
      </c>
      <c r="AB370" s="44">
        <f>Z370/X370</f>
        <v>170.90353977339788</v>
      </c>
      <c r="AC370" s="44">
        <f>AA370/X370</f>
        <v>56.514553615244481</v>
      </c>
      <c r="AD370" s="44">
        <f>Y370/X370</f>
        <v>227.41809338864238</v>
      </c>
      <c r="AE370" s="44">
        <v>653.59936112852802</v>
      </c>
      <c r="AF370" s="43">
        <v>272467.41893304774</v>
      </c>
      <c r="AG370" s="43">
        <v>326</v>
      </c>
      <c r="AH370" s="44">
        <f>AF370/AG370</f>
        <v>835.78962862898084</v>
      </c>
      <c r="AI370" s="45">
        <v>1</v>
      </c>
      <c r="AJ370" s="46">
        <v>11</v>
      </c>
      <c r="AK370" s="47">
        <f>IF(AE370=0,1,MIN(AH370/AE370,1))</f>
        <v>1</v>
      </c>
      <c r="AL370" s="44">
        <f>AK370*AE370</f>
        <v>653.59936112852802</v>
      </c>
      <c r="AM370" s="43">
        <f>IF(AL370&lt;0,0,X370*AL370)</f>
        <v>3267.9968056426401</v>
      </c>
      <c r="AN370" s="48">
        <f>IF(X370=0,-Y370*12/11,(AM370-Y370)*12/11)</f>
        <v>2324.6250967630131</v>
      </c>
      <c r="AO370" s="90">
        <f>W370-AN370</f>
        <v>-423.21170003398288</v>
      </c>
      <c r="AP370" s="97">
        <f>G370-X370</f>
        <v>0</v>
      </c>
      <c r="AQ370" s="165"/>
      <c r="AR370" s="164"/>
    </row>
    <row r="371" spans="1:44" s="3" customFormat="1" ht="12.75" hidden="1" customHeight="1" outlineLevel="2" x14ac:dyDescent="0.2">
      <c r="A371" s="10">
        <v>6060</v>
      </c>
      <c r="B371" s="11" t="s">
        <v>515</v>
      </c>
      <c r="C371" s="12">
        <v>79893</v>
      </c>
      <c r="D371" s="13" t="s">
        <v>23</v>
      </c>
      <c r="E371" s="14" t="s">
        <v>519</v>
      </c>
      <c r="F371" s="15" t="s">
        <v>55</v>
      </c>
      <c r="G371" s="42">
        <v>5532</v>
      </c>
      <c r="H371" s="43">
        <f>I371+J371</f>
        <v>73861.462722264099</v>
      </c>
      <c r="I371" s="43">
        <v>58391.140618381396</v>
      </c>
      <c r="J371" s="43">
        <v>15470.322103882703</v>
      </c>
      <c r="K371" s="44">
        <f>I371/G371</f>
        <v>10.555159186258386</v>
      </c>
      <c r="L371" s="44">
        <f>J371/G371</f>
        <v>2.7965152031602862</v>
      </c>
      <c r="M371" s="44">
        <f>H371/G371</f>
        <v>13.351674389418672</v>
      </c>
      <c r="N371" s="44">
        <v>28.577381497259516</v>
      </c>
      <c r="O371" s="43">
        <v>2619331.3759506424</v>
      </c>
      <c r="P371" s="43">
        <v>98121</v>
      </c>
      <c r="Q371" s="44">
        <f>O371/P371</f>
        <v>26.694911139823713</v>
      </c>
      <c r="R371" s="45">
        <v>1</v>
      </c>
      <c r="S371" s="46">
        <v>12</v>
      </c>
      <c r="T371" s="47">
        <f>IF(N371=0,1,MIN(Q371/N371,1))</f>
        <v>0.93412726223302411</v>
      </c>
      <c r="U371" s="44">
        <f>T371*N371</f>
        <v>26.694911139823713</v>
      </c>
      <c r="V371" s="43">
        <f>IF(U371&lt;0,0,G371*U371)</f>
        <v>147676.24842550477</v>
      </c>
      <c r="W371" s="48">
        <f>IF(G371=0,-H371*12/12,(V371-H371)*12/12)</f>
        <v>73814.785703240676</v>
      </c>
      <c r="X371" s="42">
        <v>5071</v>
      </c>
      <c r="Y371" s="43">
        <f>Z371+AA371</f>
        <v>66960.078483535923</v>
      </c>
      <c r="Z371" s="43">
        <v>52923.199630886353</v>
      </c>
      <c r="AA371" s="43">
        <v>14036.878852649566</v>
      </c>
      <c r="AB371" s="44">
        <f>Z371/X371</f>
        <v>10.436442443479857</v>
      </c>
      <c r="AC371" s="44">
        <f>AA371/X371</f>
        <v>2.768069188059469</v>
      </c>
      <c r="AD371" s="44">
        <f>Y371/X371</f>
        <v>13.204511631539326</v>
      </c>
      <c r="AE371" s="44">
        <v>26.973887896566545</v>
      </c>
      <c r="AF371" s="43">
        <v>2252139.6669856827</v>
      </c>
      <c r="AG371" s="43">
        <v>90032</v>
      </c>
      <c r="AH371" s="44">
        <f>AF371/AG371</f>
        <v>25.014879898099373</v>
      </c>
      <c r="AI371" s="45">
        <v>2</v>
      </c>
      <c r="AJ371" s="46">
        <v>12</v>
      </c>
      <c r="AK371" s="47">
        <f>IF(AE371=0,1,MIN(AH371/AE371,1))</f>
        <v>0.92737391042851747</v>
      </c>
      <c r="AL371" s="44">
        <f>AK371*AE371</f>
        <v>25.014879898099373</v>
      </c>
      <c r="AM371" s="43">
        <f>IF(AL371&lt;0,0,X371*AL371)</f>
        <v>126850.45596326192</v>
      </c>
      <c r="AN371" s="48">
        <f>IF(X371=0,-Y371*12/11,(AM371-Y371)*12/11)</f>
        <v>65334.957250610183</v>
      </c>
      <c r="AO371" s="90">
        <f>W371-AN371</f>
        <v>8479.8284526304924</v>
      </c>
      <c r="AP371" s="97">
        <f>G371-X371</f>
        <v>461</v>
      </c>
      <c r="AQ371" s="165"/>
      <c r="AR371" s="164"/>
    </row>
    <row r="372" spans="1:44" s="3" customFormat="1" ht="12.75" hidden="1" customHeight="1" outlineLevel="2" x14ac:dyDescent="0.2">
      <c r="A372" s="10">
        <v>6060</v>
      </c>
      <c r="B372" s="11" t="s">
        <v>515</v>
      </c>
      <c r="C372" s="12">
        <v>77724</v>
      </c>
      <c r="D372" s="13" t="s">
        <v>23</v>
      </c>
      <c r="E372" s="14" t="s">
        <v>518</v>
      </c>
      <c r="F372" s="15" t="s">
        <v>85</v>
      </c>
      <c r="G372" s="42">
        <v>221</v>
      </c>
      <c r="H372" s="43">
        <f>I372+J372</f>
        <v>129213.72973868226</v>
      </c>
      <c r="I372" s="43">
        <v>96912.966721032717</v>
      </c>
      <c r="J372" s="43">
        <v>32300.763017649548</v>
      </c>
      <c r="K372" s="44">
        <f>I372/G372</f>
        <v>438.52021140738788</v>
      </c>
      <c r="L372" s="44">
        <f>J372/G372</f>
        <v>146.15729872239615</v>
      </c>
      <c r="M372" s="44">
        <f>H372/G372</f>
        <v>584.67751012978397</v>
      </c>
      <c r="N372" s="44">
        <v>1012.2831651066963</v>
      </c>
      <c r="O372" s="43">
        <v>3107280.5472536562</v>
      </c>
      <c r="P372" s="43">
        <v>2850</v>
      </c>
      <c r="Q372" s="44">
        <f>O372/P372</f>
        <v>1090.2738762293532</v>
      </c>
      <c r="R372" s="45">
        <v>2</v>
      </c>
      <c r="S372" s="46">
        <v>12</v>
      </c>
      <c r="T372" s="47">
        <f>IF(N372=0,1,MIN(Q372/N372,1))</f>
        <v>1</v>
      </c>
      <c r="U372" s="44">
        <f>T372*N372</f>
        <v>1012.2831651066963</v>
      </c>
      <c r="V372" s="43">
        <f>IF(U372&lt;0,0,G372*U372)</f>
        <v>223714.57948857988</v>
      </c>
      <c r="W372" s="48">
        <f>IF(G372=0,-H372*12/12,(V372-H372)*12/12)</f>
        <v>94500.849749897621</v>
      </c>
      <c r="X372" s="42">
        <v>175</v>
      </c>
      <c r="Y372" s="43">
        <f>Z372+AA372</f>
        <v>117553.67529349156</v>
      </c>
      <c r="Z372" s="43">
        <v>87983.596790097974</v>
      </c>
      <c r="AA372" s="43">
        <v>29570.078503393579</v>
      </c>
      <c r="AB372" s="44">
        <f>Z372/X372</f>
        <v>502.7634102291313</v>
      </c>
      <c r="AC372" s="44">
        <f>AA372/X372</f>
        <v>168.97187716224903</v>
      </c>
      <c r="AD372" s="44">
        <f>Y372/X372</f>
        <v>671.73528739138033</v>
      </c>
      <c r="AE372" s="44">
        <v>997.90085612992937</v>
      </c>
      <c r="AF372" s="43">
        <v>2753940.835222221</v>
      </c>
      <c r="AG372" s="43">
        <v>2631</v>
      </c>
      <c r="AH372" s="44">
        <f>AF372/AG372</f>
        <v>1046.727797499894</v>
      </c>
      <c r="AI372" s="45">
        <v>3</v>
      </c>
      <c r="AJ372" s="46">
        <v>12</v>
      </c>
      <c r="AK372" s="47">
        <f>IF(AE372=0,1,MIN(AH372/AE372,1))</f>
        <v>1</v>
      </c>
      <c r="AL372" s="44">
        <f>AK372*AE372</f>
        <v>997.90085612992937</v>
      </c>
      <c r="AM372" s="43">
        <f>IF(AL372&lt;0,0,X372*AL372)</f>
        <v>174632.64982273764</v>
      </c>
      <c r="AN372" s="48">
        <f>IF(X372=0,-Y372*12/11,(AM372-Y372)*12/11)</f>
        <v>62267.972213722998</v>
      </c>
      <c r="AO372" s="90">
        <f>W372-AN372</f>
        <v>32232.877536174623</v>
      </c>
      <c r="AP372" s="97">
        <f>G372-X372</f>
        <v>46</v>
      </c>
      <c r="AQ372" s="165"/>
      <c r="AR372" s="164"/>
    </row>
    <row r="373" spans="1:44" s="3" customFormat="1" ht="17.25" customHeight="1" outlineLevel="1" collapsed="1" x14ac:dyDescent="0.2">
      <c r="A373" s="49"/>
      <c r="B373" s="50" t="s">
        <v>520</v>
      </c>
      <c r="C373" s="51"/>
      <c r="D373" s="52"/>
      <c r="E373" s="53"/>
      <c r="F373" s="52"/>
      <c r="G373" s="54"/>
      <c r="H373" s="55"/>
      <c r="I373" s="55"/>
      <c r="J373" s="55"/>
      <c r="K373" s="56"/>
      <c r="L373" s="56"/>
      <c r="M373" s="56"/>
      <c r="N373" s="56"/>
      <c r="O373" s="55"/>
      <c r="P373" s="55"/>
      <c r="Q373" s="56"/>
      <c r="R373" s="57"/>
      <c r="S373" s="58"/>
      <c r="T373" s="59"/>
      <c r="U373" s="44"/>
      <c r="V373" s="44"/>
      <c r="W373" s="60">
        <f>SUBTOTAL(9,W370:W372)</f>
        <v>170217.04884986731</v>
      </c>
      <c r="X373" s="54"/>
      <c r="Y373" s="55"/>
      <c r="Z373" s="55"/>
      <c r="AA373" s="55"/>
      <c r="AB373" s="56"/>
      <c r="AC373" s="56"/>
      <c r="AD373" s="56"/>
      <c r="AE373" s="56"/>
      <c r="AF373" s="55"/>
      <c r="AG373" s="55"/>
      <c r="AH373" s="56"/>
      <c r="AI373" s="57"/>
      <c r="AJ373" s="58"/>
      <c r="AK373" s="59"/>
      <c r="AL373" s="44"/>
      <c r="AM373" s="44"/>
      <c r="AN373" s="60">
        <f>SUBTOTAL(9,AN370:AN372)</f>
        <v>129927.5545610962</v>
      </c>
      <c r="AO373" s="91">
        <f>SUBTOTAL(9,AO370:AO372)</f>
        <v>40289.49428877113</v>
      </c>
      <c r="AP373" s="98">
        <v>9.9999999999999995E-8</v>
      </c>
      <c r="AQ373" s="165"/>
      <c r="AR373" s="164"/>
    </row>
    <row r="374" spans="1:44" s="3" customFormat="1" ht="12.75" hidden="1" customHeight="1" outlineLevel="2" x14ac:dyDescent="0.2">
      <c r="A374" s="10">
        <v>6070</v>
      </c>
      <c r="B374" s="11" t="s">
        <v>521</v>
      </c>
      <c r="C374" s="12">
        <v>78715</v>
      </c>
      <c r="D374" s="13" t="s">
        <v>23</v>
      </c>
      <c r="E374" s="14" t="s">
        <v>522</v>
      </c>
      <c r="F374" s="15" t="s">
        <v>523</v>
      </c>
      <c r="G374" s="42">
        <v>354</v>
      </c>
      <c r="H374" s="43">
        <f t="shared" ref="H374:H387" si="348">I374+J374</f>
        <v>260344.53220124217</v>
      </c>
      <c r="I374" s="43">
        <v>227090.271863951</v>
      </c>
      <c r="J374" s="43">
        <v>33254.260337291154</v>
      </c>
      <c r="K374" s="44">
        <f t="shared" ref="K374:K387" si="349">I374/G374</f>
        <v>641.49794311850565</v>
      </c>
      <c r="L374" s="44">
        <f t="shared" ref="L374:L387" si="350">J374/G374</f>
        <v>93.938588523421345</v>
      </c>
      <c r="M374" s="44">
        <f t="shared" ref="M374:M387" si="351">H374/G374</f>
        <v>735.43653164192699</v>
      </c>
      <c r="N374" s="44">
        <v>564.71966248617468</v>
      </c>
      <c r="O374" s="43">
        <v>1281259.6962366684</v>
      </c>
      <c r="P374" s="43">
        <v>2033</v>
      </c>
      <c r="Q374" s="44">
        <f t="shared" ref="Q374:Q387" si="352">O374/P374</f>
        <v>630.23103602393917</v>
      </c>
      <c r="R374" s="45">
        <v>9</v>
      </c>
      <c r="S374" s="46">
        <v>12</v>
      </c>
      <c r="T374" s="47">
        <f t="shared" ref="T374:T387" si="353">IF(N374=0,1,MIN(Q374/N374,1))</f>
        <v>1</v>
      </c>
      <c r="U374" s="44">
        <f t="shared" ref="U374:U387" si="354">T374*N374</f>
        <v>564.71966248617468</v>
      </c>
      <c r="V374" s="43">
        <f t="shared" ref="V374:V387" si="355">IF(U374&lt;0,0,G374*U374)</f>
        <v>199910.76052010583</v>
      </c>
      <c r="W374" s="48">
        <f t="shared" ref="W374:W387" si="356">IF(G374=0,-H374*12/12,(V374-H374)*12/12)</f>
        <v>-60433.771681136335</v>
      </c>
      <c r="X374" s="42">
        <v>334</v>
      </c>
      <c r="Y374" s="43">
        <f t="shared" ref="Y374:Y387" si="357">Z374+AA374</f>
        <v>212789.23749372421</v>
      </c>
      <c r="Z374" s="43">
        <v>193368.18507672672</v>
      </c>
      <c r="AA374" s="43">
        <v>19421.052416997492</v>
      </c>
      <c r="AB374" s="44">
        <f t="shared" ref="AB374:AB387" si="358">Z374/X374</f>
        <v>578.94666190636747</v>
      </c>
      <c r="AC374" s="44">
        <f t="shared" ref="AC374:AC387" si="359">AA374/X374</f>
        <v>58.146863523944589</v>
      </c>
      <c r="AD374" s="44">
        <f t="shared" ref="AD374:AD387" si="360">Y374/X374</f>
        <v>637.09352543031207</v>
      </c>
      <c r="AE374" s="44">
        <v>543.21772074184616</v>
      </c>
      <c r="AF374" s="43">
        <v>984982.59535146353</v>
      </c>
      <c r="AG374" s="43">
        <v>1829</v>
      </c>
      <c r="AH374" s="44">
        <f t="shared" ref="AH374:AH387" si="361">AF374/AG374</f>
        <v>538.53613742562254</v>
      </c>
      <c r="AI374" s="45">
        <v>11</v>
      </c>
      <c r="AJ374" s="46">
        <v>12</v>
      </c>
      <c r="AK374" s="47">
        <f t="shared" ref="AK374:AK387" si="362">IF(AE374=0,1,MIN(AH374/AE374,1))</f>
        <v>0.99138175516470595</v>
      </c>
      <c r="AL374" s="44">
        <f t="shared" ref="AL374:AL387" si="363">AK374*AE374</f>
        <v>538.53613742562254</v>
      </c>
      <c r="AM374" s="43">
        <f t="shared" ref="AM374:AM387" si="364">IF(AL374&lt;0,0,X374*AL374)</f>
        <v>179871.06990015792</v>
      </c>
      <c r="AN374" s="48">
        <f t="shared" ref="AN374:AN387" si="365">IF(X374=0,-Y374*12/11,(AM374-Y374)*12/11)</f>
        <v>-35910.728283890501</v>
      </c>
      <c r="AO374" s="90">
        <f t="shared" ref="AO374:AO387" si="366">W374-AN374</f>
        <v>-24523.043397245834</v>
      </c>
      <c r="AP374" s="97">
        <f t="shared" ref="AP374:AP387" si="367">G374-X374</f>
        <v>20</v>
      </c>
      <c r="AQ374" s="165"/>
      <c r="AR374" s="164"/>
    </row>
    <row r="375" spans="1:44" s="3" customFormat="1" ht="12.75" hidden="1" customHeight="1" outlineLevel="2" x14ac:dyDescent="0.2">
      <c r="A375" s="10">
        <v>6070</v>
      </c>
      <c r="B375" s="11" t="s">
        <v>521</v>
      </c>
      <c r="C375" s="12">
        <v>79716</v>
      </c>
      <c r="D375" s="13" t="s">
        <v>23</v>
      </c>
      <c r="E375" s="14" t="s">
        <v>528</v>
      </c>
      <c r="F375" s="15" t="s">
        <v>529</v>
      </c>
      <c r="G375" s="42">
        <v>1228</v>
      </c>
      <c r="H375" s="43">
        <f t="shared" si="348"/>
        <v>254149.04453753741</v>
      </c>
      <c r="I375" s="43">
        <v>227263.65878315797</v>
      </c>
      <c r="J375" s="43">
        <v>26885.385754379455</v>
      </c>
      <c r="K375" s="44">
        <f t="shared" si="349"/>
        <v>185.06812604491691</v>
      </c>
      <c r="L375" s="44">
        <f t="shared" si="350"/>
        <v>21.893636607800858</v>
      </c>
      <c r="M375" s="44">
        <f t="shared" si="351"/>
        <v>206.96176265271777</v>
      </c>
      <c r="N375" s="44">
        <v>167.86836261293567</v>
      </c>
      <c r="O375" s="43">
        <v>2398787.7041960424</v>
      </c>
      <c r="P375" s="43">
        <v>13747</v>
      </c>
      <c r="Q375" s="44">
        <f t="shared" si="352"/>
        <v>174.49535929264874</v>
      </c>
      <c r="R375" s="45">
        <v>9</v>
      </c>
      <c r="S375" s="46">
        <v>12</v>
      </c>
      <c r="T375" s="47">
        <f t="shared" si="353"/>
        <v>1</v>
      </c>
      <c r="U375" s="44">
        <f t="shared" si="354"/>
        <v>167.86836261293567</v>
      </c>
      <c r="V375" s="43">
        <f t="shared" si="355"/>
        <v>206142.34928868501</v>
      </c>
      <c r="W375" s="48">
        <f t="shared" si="356"/>
        <v>-48006.695248852397</v>
      </c>
      <c r="X375" s="42">
        <v>1131</v>
      </c>
      <c r="Y375" s="43">
        <f t="shared" si="357"/>
        <v>231590.77975399041</v>
      </c>
      <c r="Z375" s="43">
        <v>206185.86634717841</v>
      </c>
      <c r="AA375" s="43">
        <v>25404.913406812</v>
      </c>
      <c r="AB375" s="44">
        <f t="shared" si="358"/>
        <v>182.30403744224441</v>
      </c>
      <c r="AC375" s="44">
        <f t="shared" si="359"/>
        <v>22.462346071451812</v>
      </c>
      <c r="AD375" s="44">
        <f t="shared" si="360"/>
        <v>204.76638351369621</v>
      </c>
      <c r="AE375" s="44">
        <v>167.48348818995652</v>
      </c>
      <c r="AF375" s="43">
        <v>2105002.3559195464</v>
      </c>
      <c r="AG375" s="43">
        <v>12511</v>
      </c>
      <c r="AH375" s="44">
        <f t="shared" si="361"/>
        <v>168.25212660215382</v>
      </c>
      <c r="AI375" s="45">
        <v>11</v>
      </c>
      <c r="AJ375" s="46">
        <v>12</v>
      </c>
      <c r="AK375" s="47">
        <f t="shared" si="362"/>
        <v>1</v>
      </c>
      <c r="AL375" s="44">
        <f t="shared" si="363"/>
        <v>167.48348818995652</v>
      </c>
      <c r="AM375" s="43">
        <f t="shared" si="364"/>
        <v>189423.82514284083</v>
      </c>
      <c r="AN375" s="48">
        <f t="shared" si="365"/>
        <v>-46000.314121254094</v>
      </c>
      <c r="AO375" s="90">
        <f t="shared" si="366"/>
        <v>-2006.3811275983026</v>
      </c>
      <c r="AP375" s="97">
        <f t="shared" si="367"/>
        <v>97</v>
      </c>
      <c r="AQ375" s="165"/>
      <c r="AR375" s="164"/>
    </row>
    <row r="376" spans="1:44" s="3" customFormat="1" ht="12.75" hidden="1" customHeight="1" outlineLevel="2" x14ac:dyDescent="0.2">
      <c r="A376" s="10">
        <v>6070</v>
      </c>
      <c r="B376" s="11" t="s">
        <v>521</v>
      </c>
      <c r="C376" s="12">
        <v>79038</v>
      </c>
      <c r="D376" s="13" t="s">
        <v>23</v>
      </c>
      <c r="E376" s="14" t="s">
        <v>531</v>
      </c>
      <c r="F376" s="15" t="s">
        <v>85</v>
      </c>
      <c r="G376" s="42">
        <v>580</v>
      </c>
      <c r="H376" s="43">
        <f t="shared" si="348"/>
        <v>206843.28442914132</v>
      </c>
      <c r="I376" s="43">
        <v>199249.94550076424</v>
      </c>
      <c r="J376" s="43">
        <v>7593.338928377073</v>
      </c>
      <c r="K376" s="44">
        <f t="shared" si="349"/>
        <v>343.53438879442109</v>
      </c>
      <c r="L376" s="44">
        <f t="shared" si="350"/>
        <v>13.091963669615643</v>
      </c>
      <c r="M376" s="44">
        <f t="shared" si="351"/>
        <v>356.62635246403676</v>
      </c>
      <c r="N376" s="44">
        <v>294.99382337704003</v>
      </c>
      <c r="O376" s="43">
        <v>2525551.6529244743</v>
      </c>
      <c r="P376" s="43">
        <v>8680</v>
      </c>
      <c r="Q376" s="44">
        <f t="shared" si="352"/>
        <v>290.96217199590717</v>
      </c>
      <c r="R376" s="45">
        <v>10</v>
      </c>
      <c r="S376" s="46">
        <v>12</v>
      </c>
      <c r="T376" s="47">
        <f t="shared" si="353"/>
        <v>0.98633309899516131</v>
      </c>
      <c r="U376" s="44">
        <f t="shared" si="354"/>
        <v>290.96217199590717</v>
      </c>
      <c r="V376" s="43">
        <f t="shared" si="355"/>
        <v>168758.05975762615</v>
      </c>
      <c r="W376" s="48">
        <f t="shared" si="356"/>
        <v>-38085.22467151517</v>
      </c>
      <c r="X376" s="42">
        <v>545</v>
      </c>
      <c r="Y376" s="43">
        <f t="shared" si="357"/>
        <v>204914.72606900948</v>
      </c>
      <c r="Z376" s="43">
        <v>196751.0790600389</v>
      </c>
      <c r="AA376" s="43">
        <v>8163.647008970589</v>
      </c>
      <c r="AB376" s="44">
        <f t="shared" si="358"/>
        <v>361.01115423860347</v>
      </c>
      <c r="AC376" s="44">
        <f t="shared" si="359"/>
        <v>14.979168823799245</v>
      </c>
      <c r="AD376" s="44">
        <f t="shared" si="360"/>
        <v>375.99032306240275</v>
      </c>
      <c r="AE376" s="44">
        <v>297.42068228253402</v>
      </c>
      <c r="AF376" s="43">
        <v>2269767.4911102084</v>
      </c>
      <c r="AG376" s="43">
        <v>8252</v>
      </c>
      <c r="AH376" s="44">
        <f t="shared" si="361"/>
        <v>275.05665185533309</v>
      </c>
      <c r="AI376" s="45">
        <v>10</v>
      </c>
      <c r="AJ376" s="46">
        <v>12</v>
      </c>
      <c r="AK376" s="47">
        <f t="shared" si="362"/>
        <v>0.924806740891152</v>
      </c>
      <c r="AL376" s="44">
        <f t="shared" si="363"/>
        <v>275.05665185533309</v>
      </c>
      <c r="AM376" s="43">
        <f t="shared" si="364"/>
        <v>149905.87526115653</v>
      </c>
      <c r="AN376" s="48">
        <f t="shared" si="365"/>
        <v>-60009.655426748679</v>
      </c>
      <c r="AO376" s="90">
        <f t="shared" si="366"/>
        <v>21924.430755233509</v>
      </c>
      <c r="AP376" s="97">
        <f t="shared" si="367"/>
        <v>35</v>
      </c>
      <c r="AQ376" s="165"/>
      <c r="AR376" s="164"/>
    </row>
    <row r="377" spans="1:44" s="3" customFormat="1" ht="12.75" hidden="1" customHeight="1" outlineLevel="2" x14ac:dyDescent="0.2">
      <c r="A377" s="10">
        <v>6070</v>
      </c>
      <c r="B377" s="11" t="s">
        <v>521</v>
      </c>
      <c r="C377" s="12">
        <v>80009</v>
      </c>
      <c r="D377" s="13" t="s">
        <v>23</v>
      </c>
      <c r="E377" s="14" t="s">
        <v>524</v>
      </c>
      <c r="F377" s="15" t="s">
        <v>525</v>
      </c>
      <c r="G377" s="42">
        <v>1046</v>
      </c>
      <c r="H377" s="43">
        <f t="shared" si="348"/>
        <v>250651.49331852392</v>
      </c>
      <c r="I377" s="43">
        <v>238993.23790396546</v>
      </c>
      <c r="J377" s="43">
        <v>11658.255414558458</v>
      </c>
      <c r="K377" s="44">
        <f t="shared" si="349"/>
        <v>228.48301902864767</v>
      </c>
      <c r="L377" s="44">
        <f t="shared" si="350"/>
        <v>11.145559669749961</v>
      </c>
      <c r="M377" s="44">
        <f t="shared" si="351"/>
        <v>239.62857869839763</v>
      </c>
      <c r="N377" s="44">
        <v>228.29232408882177</v>
      </c>
      <c r="O377" s="43">
        <v>2091423.2388683604</v>
      </c>
      <c r="P377" s="43">
        <v>9185</v>
      </c>
      <c r="Q377" s="44">
        <f t="shared" si="352"/>
        <v>227.69986269660973</v>
      </c>
      <c r="R377" s="45">
        <v>8</v>
      </c>
      <c r="S377" s="46">
        <v>12</v>
      </c>
      <c r="T377" s="47">
        <f t="shared" si="353"/>
        <v>0.99740481247200619</v>
      </c>
      <c r="U377" s="44">
        <f t="shared" si="354"/>
        <v>227.69986269660973</v>
      </c>
      <c r="V377" s="43">
        <f t="shared" si="355"/>
        <v>238174.05638065378</v>
      </c>
      <c r="W377" s="48">
        <f t="shared" si="356"/>
        <v>-12477.436937870138</v>
      </c>
      <c r="X377" s="42">
        <v>929</v>
      </c>
      <c r="Y377" s="43">
        <f t="shared" si="357"/>
        <v>193630.42113745082</v>
      </c>
      <c r="Z377" s="43">
        <v>182243.34086305014</v>
      </c>
      <c r="AA377" s="43">
        <v>11387.08027440068</v>
      </c>
      <c r="AB377" s="44">
        <f t="shared" si="358"/>
        <v>196.1715186900432</v>
      </c>
      <c r="AC377" s="44">
        <f t="shared" si="359"/>
        <v>12.257352286760689</v>
      </c>
      <c r="AD377" s="44">
        <f t="shared" si="360"/>
        <v>208.42887097680389</v>
      </c>
      <c r="AE377" s="44">
        <v>211.07493963909639</v>
      </c>
      <c r="AF377" s="43">
        <v>1660920.3281765524</v>
      </c>
      <c r="AG377" s="43">
        <v>8167</v>
      </c>
      <c r="AH377" s="44">
        <f t="shared" si="361"/>
        <v>203.36969856453439</v>
      </c>
      <c r="AI377" s="45">
        <v>5</v>
      </c>
      <c r="AJ377" s="46">
        <v>12</v>
      </c>
      <c r="AK377" s="47">
        <f t="shared" si="362"/>
        <v>0.96349523497324363</v>
      </c>
      <c r="AL377" s="44">
        <f t="shared" si="363"/>
        <v>203.36969856453439</v>
      </c>
      <c r="AM377" s="43">
        <f t="shared" si="364"/>
        <v>188930.44996645243</v>
      </c>
      <c r="AN377" s="48">
        <f t="shared" si="365"/>
        <v>-5127.2412774527802</v>
      </c>
      <c r="AO377" s="90">
        <f t="shared" si="366"/>
        <v>-7350.1956604173574</v>
      </c>
      <c r="AP377" s="97">
        <f t="shared" si="367"/>
        <v>117</v>
      </c>
      <c r="AQ377" s="165"/>
      <c r="AR377" s="164"/>
    </row>
    <row r="378" spans="1:44" s="3" customFormat="1" ht="12.75" hidden="1" customHeight="1" outlineLevel="2" x14ac:dyDescent="0.2">
      <c r="A378" s="10">
        <v>6070</v>
      </c>
      <c r="B378" s="11" t="s">
        <v>521</v>
      </c>
      <c r="C378" s="12">
        <v>72805</v>
      </c>
      <c r="D378" s="13" t="s">
        <v>23</v>
      </c>
      <c r="E378" s="14" t="s">
        <v>530</v>
      </c>
      <c r="F378" s="15" t="s">
        <v>270</v>
      </c>
      <c r="G378" s="42">
        <v>40</v>
      </c>
      <c r="H378" s="43">
        <f t="shared" si="348"/>
        <v>23585.827405597356</v>
      </c>
      <c r="I378" s="43">
        <v>21364.972188262433</v>
      </c>
      <c r="J378" s="43">
        <v>2220.8552173349226</v>
      </c>
      <c r="K378" s="44">
        <f t="shared" si="349"/>
        <v>534.12430470656079</v>
      </c>
      <c r="L378" s="44">
        <f t="shared" si="350"/>
        <v>55.521380433373068</v>
      </c>
      <c r="M378" s="44">
        <f t="shared" si="351"/>
        <v>589.6456851399339</v>
      </c>
      <c r="N378" s="44">
        <v>337.86131140387744</v>
      </c>
      <c r="O378" s="43">
        <v>899172.3859741739</v>
      </c>
      <c r="P378" s="43">
        <v>2558</v>
      </c>
      <c r="Q378" s="44">
        <f t="shared" si="352"/>
        <v>351.51383345354725</v>
      </c>
      <c r="R378" s="45">
        <v>10</v>
      </c>
      <c r="S378" s="46">
        <v>12</v>
      </c>
      <c r="T378" s="47">
        <f t="shared" si="353"/>
        <v>1</v>
      </c>
      <c r="U378" s="44">
        <f t="shared" si="354"/>
        <v>337.86131140387744</v>
      </c>
      <c r="V378" s="43">
        <f t="shared" si="355"/>
        <v>13514.452456155097</v>
      </c>
      <c r="W378" s="48">
        <f t="shared" si="356"/>
        <v>-10071.374949442259</v>
      </c>
      <c r="X378" s="42">
        <v>32</v>
      </c>
      <c r="Y378" s="43">
        <f t="shared" si="357"/>
        <v>21621.631424714615</v>
      </c>
      <c r="Z378" s="43">
        <v>19495.632016687716</v>
      </c>
      <c r="AA378" s="43">
        <v>2125.9994080268989</v>
      </c>
      <c r="AB378" s="44">
        <f t="shared" si="358"/>
        <v>609.23850052149112</v>
      </c>
      <c r="AC378" s="44">
        <f t="shared" si="359"/>
        <v>66.43748150084059</v>
      </c>
      <c r="AD378" s="44">
        <f t="shared" si="360"/>
        <v>675.67598202233171</v>
      </c>
      <c r="AE378" s="44">
        <v>335.8833758683204</v>
      </c>
      <c r="AF378" s="43">
        <v>781594.79632436647</v>
      </c>
      <c r="AG378" s="43">
        <v>2323</v>
      </c>
      <c r="AH378" s="44">
        <f t="shared" si="361"/>
        <v>336.45923216718313</v>
      </c>
      <c r="AI378" s="45">
        <v>11</v>
      </c>
      <c r="AJ378" s="46">
        <v>12</v>
      </c>
      <c r="AK378" s="47">
        <f t="shared" si="362"/>
        <v>1</v>
      </c>
      <c r="AL378" s="44">
        <f t="shared" si="363"/>
        <v>335.8833758683204</v>
      </c>
      <c r="AM378" s="43">
        <f t="shared" si="364"/>
        <v>10748.268027786253</v>
      </c>
      <c r="AN378" s="48">
        <f t="shared" si="365"/>
        <v>-11861.850978467304</v>
      </c>
      <c r="AO378" s="90">
        <f t="shared" si="366"/>
        <v>1790.4760290250451</v>
      </c>
      <c r="AP378" s="97">
        <f t="shared" si="367"/>
        <v>8</v>
      </c>
      <c r="AQ378" s="165"/>
      <c r="AR378" s="164"/>
    </row>
    <row r="379" spans="1:44" s="3" customFormat="1" ht="12.75" hidden="1" customHeight="1" outlineLevel="2" x14ac:dyDescent="0.2">
      <c r="A379" s="10">
        <v>6070</v>
      </c>
      <c r="B379" s="11" t="s">
        <v>521</v>
      </c>
      <c r="C379" s="12">
        <v>80549</v>
      </c>
      <c r="D379" s="13" t="s">
        <v>23</v>
      </c>
      <c r="E379" s="14" t="s">
        <v>526</v>
      </c>
      <c r="F379" s="15" t="s">
        <v>527</v>
      </c>
      <c r="G379" s="42">
        <v>210708</v>
      </c>
      <c r="H379" s="43">
        <f t="shared" si="348"/>
        <v>306850.73460683948</v>
      </c>
      <c r="I379" s="43">
        <v>296673.36155221344</v>
      </c>
      <c r="J379" s="43">
        <v>10177.373054626072</v>
      </c>
      <c r="K379" s="44">
        <f t="shared" si="349"/>
        <v>1.407983377718043</v>
      </c>
      <c r="L379" s="44">
        <f t="shared" si="350"/>
        <v>4.8300838385946773E-2</v>
      </c>
      <c r="M379" s="44">
        <f t="shared" si="351"/>
        <v>1.4562842161039897</v>
      </c>
      <c r="N379" s="44">
        <v>1.429642259047011</v>
      </c>
      <c r="O379" s="43">
        <v>3551490.2544902917</v>
      </c>
      <c r="P379" s="43">
        <v>2427316</v>
      </c>
      <c r="Q379" s="44">
        <f t="shared" si="352"/>
        <v>1.4631346946546275</v>
      </c>
      <c r="R379" s="45">
        <v>8</v>
      </c>
      <c r="S379" s="46">
        <v>12</v>
      </c>
      <c r="T379" s="47">
        <f t="shared" si="353"/>
        <v>1</v>
      </c>
      <c r="U379" s="44">
        <f t="shared" si="354"/>
        <v>1.429642259047011</v>
      </c>
      <c r="V379" s="43">
        <f t="shared" si="355"/>
        <v>301237.06111927761</v>
      </c>
      <c r="W379" s="48">
        <f t="shared" si="356"/>
        <v>-5613.6734875618713</v>
      </c>
      <c r="X379" s="42">
        <v>192564</v>
      </c>
      <c r="Y379" s="43">
        <f t="shared" si="357"/>
        <v>275142.00306919898</v>
      </c>
      <c r="Z379" s="43">
        <v>264865.75147904822</v>
      </c>
      <c r="AA379" s="43">
        <v>10276.251590150756</v>
      </c>
      <c r="AB379" s="44">
        <f t="shared" si="358"/>
        <v>1.375468683030308</v>
      </c>
      <c r="AC379" s="44">
        <f t="shared" si="359"/>
        <v>5.3365382886472842E-2</v>
      </c>
      <c r="AD379" s="44">
        <f t="shared" si="360"/>
        <v>1.4288340659167809</v>
      </c>
      <c r="AE379" s="44">
        <v>1.3798330343643892</v>
      </c>
      <c r="AF379" s="43">
        <v>2994236.190375864</v>
      </c>
      <c r="AG379" s="43">
        <v>2175783</v>
      </c>
      <c r="AH379" s="44">
        <f t="shared" si="361"/>
        <v>1.376164898050892</v>
      </c>
      <c r="AI379" s="45">
        <v>8</v>
      </c>
      <c r="AJ379" s="46">
        <v>12</v>
      </c>
      <c r="AK379" s="47">
        <f t="shared" si="362"/>
        <v>0.99734160856991882</v>
      </c>
      <c r="AL379" s="44">
        <f t="shared" si="363"/>
        <v>1.376164898050892</v>
      </c>
      <c r="AM379" s="43">
        <f t="shared" si="364"/>
        <v>264999.81742827198</v>
      </c>
      <c r="AN379" s="48">
        <f t="shared" si="365"/>
        <v>-11064.202517374906</v>
      </c>
      <c r="AO379" s="90">
        <f t="shared" si="366"/>
        <v>5450.5290298130349</v>
      </c>
      <c r="AP379" s="97">
        <f t="shared" si="367"/>
        <v>18144</v>
      </c>
      <c r="AQ379" s="165"/>
      <c r="AR379" s="164"/>
    </row>
    <row r="380" spans="1:44" s="3" customFormat="1" ht="12.75" hidden="1" customHeight="1" outlineLevel="2" x14ac:dyDescent="0.2">
      <c r="A380" s="10">
        <v>6070</v>
      </c>
      <c r="B380" s="11" t="s">
        <v>521</v>
      </c>
      <c r="C380" s="12">
        <v>78346</v>
      </c>
      <c r="D380" s="13" t="s">
        <v>23</v>
      </c>
      <c r="E380" s="14" t="s">
        <v>741</v>
      </c>
      <c r="F380" s="15" t="s">
        <v>742</v>
      </c>
      <c r="G380" s="42">
        <v>10</v>
      </c>
      <c r="H380" s="43">
        <f t="shared" si="348"/>
        <v>21399.079813416145</v>
      </c>
      <c r="I380" s="43">
        <v>20774.475690930067</v>
      </c>
      <c r="J380" s="43">
        <v>624.60412248607668</v>
      </c>
      <c r="K380" s="44">
        <f t="shared" si="349"/>
        <v>2077.4475690930067</v>
      </c>
      <c r="L380" s="44">
        <f t="shared" si="350"/>
        <v>62.460412248607668</v>
      </c>
      <c r="M380" s="44">
        <f t="shared" si="351"/>
        <v>2139.9079813416147</v>
      </c>
      <c r="N380" s="44">
        <v>2139.9079813416142</v>
      </c>
      <c r="O380" s="43">
        <v>21399.079813416141</v>
      </c>
      <c r="P380" s="43">
        <v>10</v>
      </c>
      <c r="Q380" s="44">
        <f t="shared" si="352"/>
        <v>2139.9079813416142</v>
      </c>
      <c r="R380" s="45">
        <v>1</v>
      </c>
      <c r="S380" s="46">
        <v>1</v>
      </c>
      <c r="T380" s="47">
        <f t="shared" si="353"/>
        <v>1</v>
      </c>
      <c r="U380" s="44">
        <f t="shared" si="354"/>
        <v>2139.9079813416142</v>
      </c>
      <c r="V380" s="43">
        <f t="shared" si="355"/>
        <v>21399.079813416141</v>
      </c>
      <c r="W380" s="48">
        <f t="shared" si="356"/>
        <v>-3.637978807091713E-12</v>
      </c>
      <c r="X380" s="42">
        <v>7</v>
      </c>
      <c r="Y380" s="43">
        <f t="shared" si="357"/>
        <v>16746.772205513185</v>
      </c>
      <c r="Z380" s="43">
        <v>16255.627828042743</v>
      </c>
      <c r="AA380" s="43">
        <v>491.14437747044042</v>
      </c>
      <c r="AB380" s="44">
        <f t="shared" si="358"/>
        <v>2322.2325468632489</v>
      </c>
      <c r="AC380" s="44">
        <f t="shared" si="359"/>
        <v>70.163482495777203</v>
      </c>
      <c r="AD380" s="44">
        <f t="shared" si="360"/>
        <v>2392.3960293590267</v>
      </c>
      <c r="AE380" s="44">
        <v>2392.3960293590267</v>
      </c>
      <c r="AF380" s="43">
        <v>16746.772205513185</v>
      </c>
      <c r="AG380" s="43">
        <v>7</v>
      </c>
      <c r="AH380" s="44">
        <f t="shared" si="361"/>
        <v>2392.3960293590267</v>
      </c>
      <c r="AI380" s="45">
        <v>1</v>
      </c>
      <c r="AJ380" s="46">
        <v>1</v>
      </c>
      <c r="AK380" s="47">
        <f t="shared" si="362"/>
        <v>1</v>
      </c>
      <c r="AL380" s="44">
        <f t="shared" si="363"/>
        <v>2392.3960293590267</v>
      </c>
      <c r="AM380" s="43">
        <f t="shared" si="364"/>
        <v>16746.772205513185</v>
      </c>
      <c r="AN380" s="48">
        <f t="shared" si="365"/>
        <v>0</v>
      </c>
      <c r="AO380" s="90">
        <f t="shared" si="366"/>
        <v>-3.637978807091713E-12</v>
      </c>
      <c r="AP380" s="97">
        <f t="shared" si="367"/>
        <v>3</v>
      </c>
      <c r="AQ380" s="165"/>
      <c r="AR380" s="164"/>
    </row>
    <row r="381" spans="1:44" s="3" customFormat="1" ht="12.75" hidden="1" customHeight="1" outlineLevel="2" x14ac:dyDescent="0.2">
      <c r="A381" s="10">
        <v>6070</v>
      </c>
      <c r="B381" s="11" t="s">
        <v>521</v>
      </c>
      <c r="C381" s="12">
        <v>80010</v>
      </c>
      <c r="D381" s="13" t="s">
        <v>23</v>
      </c>
      <c r="E381" s="14" t="s">
        <v>535</v>
      </c>
      <c r="F381" s="15" t="s">
        <v>536</v>
      </c>
      <c r="G381" s="42">
        <v>160</v>
      </c>
      <c r="H381" s="43">
        <f t="shared" si="348"/>
        <v>53517.164811194714</v>
      </c>
      <c r="I381" s="43">
        <v>51900.542376524871</v>
      </c>
      <c r="J381" s="43">
        <v>1616.6224346698455</v>
      </c>
      <c r="K381" s="44">
        <f t="shared" si="349"/>
        <v>324.37838985328045</v>
      </c>
      <c r="L381" s="44">
        <f t="shared" si="350"/>
        <v>10.103890216686533</v>
      </c>
      <c r="M381" s="44">
        <f t="shared" si="351"/>
        <v>334.48228006996698</v>
      </c>
      <c r="N381" s="44">
        <v>430.15117990953422</v>
      </c>
      <c r="O381" s="43">
        <v>722713.20476857142</v>
      </c>
      <c r="P381" s="43">
        <v>1508</v>
      </c>
      <c r="Q381" s="44">
        <f t="shared" si="352"/>
        <v>479.25278830807122</v>
      </c>
      <c r="R381" s="45">
        <v>4</v>
      </c>
      <c r="S381" s="46">
        <v>12</v>
      </c>
      <c r="T381" s="47">
        <f t="shared" si="353"/>
        <v>1</v>
      </c>
      <c r="U381" s="44">
        <f t="shared" si="354"/>
        <v>430.15117990953422</v>
      </c>
      <c r="V381" s="43">
        <f t="shared" si="355"/>
        <v>68824.188785525475</v>
      </c>
      <c r="W381" s="48">
        <f t="shared" si="356"/>
        <v>15307.023974330761</v>
      </c>
      <c r="X381" s="42">
        <v>123</v>
      </c>
      <c r="Y381" s="43">
        <f t="shared" si="357"/>
        <v>48922.49284942924</v>
      </c>
      <c r="Z381" s="43">
        <v>47260.158033375439</v>
      </c>
      <c r="AA381" s="43">
        <v>1662.3348160537982</v>
      </c>
      <c r="AB381" s="44">
        <f t="shared" si="358"/>
        <v>384.2289271006133</v>
      </c>
      <c r="AC381" s="44">
        <f t="shared" si="359"/>
        <v>13.514917203689416</v>
      </c>
      <c r="AD381" s="44">
        <f t="shared" si="360"/>
        <v>397.74384430430274</v>
      </c>
      <c r="AE381" s="44">
        <v>426.92579384786779</v>
      </c>
      <c r="AF381" s="43">
        <v>601358.68767769274</v>
      </c>
      <c r="AG381" s="43">
        <v>1323</v>
      </c>
      <c r="AH381" s="44">
        <f t="shared" si="361"/>
        <v>454.5417140420958</v>
      </c>
      <c r="AI381" s="45">
        <v>6</v>
      </c>
      <c r="AJ381" s="46">
        <v>12</v>
      </c>
      <c r="AK381" s="47">
        <f t="shared" si="362"/>
        <v>1</v>
      </c>
      <c r="AL381" s="44">
        <f t="shared" si="363"/>
        <v>426.92579384786779</v>
      </c>
      <c r="AM381" s="43">
        <f t="shared" si="364"/>
        <v>52511.872643287737</v>
      </c>
      <c r="AN381" s="48">
        <f t="shared" si="365"/>
        <v>3915.6870478456335</v>
      </c>
      <c r="AO381" s="90">
        <f t="shared" si="366"/>
        <v>11391.336926485128</v>
      </c>
      <c r="AP381" s="97">
        <f t="shared" si="367"/>
        <v>37</v>
      </c>
      <c r="AQ381" s="165"/>
      <c r="AR381" s="164"/>
    </row>
    <row r="382" spans="1:44" s="3" customFormat="1" ht="12.75" hidden="1" customHeight="1" outlineLevel="2" x14ac:dyDescent="0.2">
      <c r="A382" s="10">
        <v>6070</v>
      </c>
      <c r="B382" s="11" t="s">
        <v>521</v>
      </c>
      <c r="C382" s="12">
        <v>79345</v>
      </c>
      <c r="D382" s="13" t="s">
        <v>23</v>
      </c>
      <c r="E382" s="14" t="s">
        <v>648</v>
      </c>
      <c r="F382" s="15" t="s">
        <v>541</v>
      </c>
      <c r="G382" s="42">
        <v>1333</v>
      </c>
      <c r="H382" s="43">
        <f t="shared" si="348"/>
        <v>244222.92398000718</v>
      </c>
      <c r="I382" s="43">
        <v>210785.73717035327</v>
      </c>
      <c r="J382" s="43">
        <v>33437.186809653918</v>
      </c>
      <c r="K382" s="44">
        <f t="shared" si="349"/>
        <v>158.12883508653658</v>
      </c>
      <c r="L382" s="44">
        <f t="shared" si="350"/>
        <v>25.084161147527322</v>
      </c>
      <c r="M382" s="44">
        <f t="shared" si="351"/>
        <v>183.21299623406389</v>
      </c>
      <c r="N382" s="44">
        <v>213.72962065009122</v>
      </c>
      <c r="O382" s="43">
        <v>2200626.9635291179</v>
      </c>
      <c r="P382" s="43">
        <v>10922</v>
      </c>
      <c r="Q382" s="44">
        <f t="shared" si="352"/>
        <v>201.48571356245355</v>
      </c>
      <c r="R382" s="45">
        <v>2</v>
      </c>
      <c r="S382" s="46">
        <v>12</v>
      </c>
      <c r="T382" s="47">
        <f t="shared" si="353"/>
        <v>0.94271310148590559</v>
      </c>
      <c r="U382" s="44">
        <f t="shared" si="354"/>
        <v>201.48571356245355</v>
      </c>
      <c r="V382" s="43">
        <f t="shared" si="355"/>
        <v>268580.45617875061</v>
      </c>
      <c r="W382" s="48">
        <f t="shared" si="356"/>
        <v>24357.532198743429</v>
      </c>
      <c r="X382" s="42">
        <v>1216</v>
      </c>
      <c r="Y382" s="43">
        <f t="shared" si="357"/>
        <v>225848.26790475057</v>
      </c>
      <c r="Z382" s="43">
        <v>194049.92123281219</v>
      </c>
      <c r="AA382" s="43">
        <v>31798.346671938365</v>
      </c>
      <c r="AB382" s="44">
        <f t="shared" si="358"/>
        <v>159.58052732961528</v>
      </c>
      <c r="AC382" s="44">
        <f t="shared" si="359"/>
        <v>26.149956144686154</v>
      </c>
      <c r="AD382" s="44">
        <f t="shared" si="360"/>
        <v>185.73048347430145</v>
      </c>
      <c r="AE382" s="44">
        <v>218.82986734137177</v>
      </c>
      <c r="AF382" s="43">
        <v>1942616.7004109523</v>
      </c>
      <c r="AG382" s="43">
        <v>10035</v>
      </c>
      <c r="AH382" s="44">
        <f t="shared" si="361"/>
        <v>193.58412560149003</v>
      </c>
      <c r="AI382" s="45">
        <v>3</v>
      </c>
      <c r="AJ382" s="46">
        <v>12</v>
      </c>
      <c r="AK382" s="47">
        <f t="shared" si="362"/>
        <v>0.88463301629434932</v>
      </c>
      <c r="AL382" s="44">
        <f t="shared" si="363"/>
        <v>193.58412560149003</v>
      </c>
      <c r="AM382" s="43">
        <f t="shared" si="364"/>
        <v>235398.29673141189</v>
      </c>
      <c r="AN382" s="48">
        <f t="shared" si="365"/>
        <v>10418.213265448714</v>
      </c>
      <c r="AO382" s="90">
        <f t="shared" si="366"/>
        <v>13939.318933294715</v>
      </c>
      <c r="AP382" s="97">
        <f t="shared" si="367"/>
        <v>117</v>
      </c>
      <c r="AQ382" s="165"/>
      <c r="AR382" s="164"/>
    </row>
    <row r="383" spans="1:44" s="3" customFormat="1" ht="12.75" hidden="1" customHeight="1" outlineLevel="2" x14ac:dyDescent="0.2">
      <c r="A383" s="10">
        <v>6070</v>
      </c>
      <c r="B383" s="11" t="s">
        <v>521</v>
      </c>
      <c r="C383" s="12">
        <v>77659</v>
      </c>
      <c r="D383" s="13" t="s">
        <v>23</v>
      </c>
      <c r="E383" s="14" t="s">
        <v>539</v>
      </c>
      <c r="F383" s="15" t="s">
        <v>127</v>
      </c>
      <c r="G383" s="42">
        <v>173</v>
      </c>
      <c r="H383" s="43">
        <f t="shared" si="348"/>
        <v>55074.501921812182</v>
      </c>
      <c r="I383" s="43">
        <v>47049.528973323722</v>
      </c>
      <c r="J383" s="43">
        <v>8024.9729484884583</v>
      </c>
      <c r="K383" s="44">
        <f t="shared" si="349"/>
        <v>271.9625952215244</v>
      </c>
      <c r="L383" s="44">
        <f t="shared" si="350"/>
        <v>46.38712686987548</v>
      </c>
      <c r="M383" s="44">
        <f t="shared" si="351"/>
        <v>318.34972209139988</v>
      </c>
      <c r="N383" s="44">
        <v>463.85408138468551</v>
      </c>
      <c r="O383" s="43">
        <v>1370928.2124101261</v>
      </c>
      <c r="P383" s="43">
        <v>2973</v>
      </c>
      <c r="Q383" s="44">
        <f t="shared" si="352"/>
        <v>461.1262066633455</v>
      </c>
      <c r="R383" s="45">
        <v>2</v>
      </c>
      <c r="S383" s="46">
        <v>12</v>
      </c>
      <c r="T383" s="47">
        <f t="shared" si="353"/>
        <v>0.99411911023139687</v>
      </c>
      <c r="U383" s="44">
        <f t="shared" si="354"/>
        <v>461.1262066633455</v>
      </c>
      <c r="V383" s="43">
        <f t="shared" si="355"/>
        <v>79774.833752758772</v>
      </c>
      <c r="W383" s="48">
        <f t="shared" si="356"/>
        <v>24700.331830946594</v>
      </c>
      <c r="X383" s="42">
        <v>170</v>
      </c>
      <c r="Y383" s="43">
        <f t="shared" si="357"/>
        <v>50361.055328896873</v>
      </c>
      <c r="Z383" s="43">
        <v>42799.794992472103</v>
      </c>
      <c r="AA383" s="43">
        <v>7561.2603364247698</v>
      </c>
      <c r="AB383" s="44">
        <f t="shared" si="358"/>
        <v>251.76349995571826</v>
      </c>
      <c r="AC383" s="44">
        <f t="shared" si="359"/>
        <v>44.478001978969232</v>
      </c>
      <c r="AD383" s="44">
        <f t="shared" si="360"/>
        <v>296.24150193468751</v>
      </c>
      <c r="AE383" s="44">
        <v>442.76496368787048</v>
      </c>
      <c r="AF383" s="43">
        <v>1211614.4745413291</v>
      </c>
      <c r="AG383" s="43">
        <v>2886</v>
      </c>
      <c r="AH383" s="44">
        <f t="shared" si="361"/>
        <v>419.82483525340575</v>
      </c>
      <c r="AI383" s="45">
        <v>3</v>
      </c>
      <c r="AJ383" s="46">
        <v>12</v>
      </c>
      <c r="AK383" s="47">
        <f t="shared" si="362"/>
        <v>0.94818892569233082</v>
      </c>
      <c r="AL383" s="44">
        <f t="shared" si="363"/>
        <v>419.82483525340575</v>
      </c>
      <c r="AM383" s="43">
        <f t="shared" si="364"/>
        <v>71370.221993078972</v>
      </c>
      <c r="AN383" s="48">
        <f t="shared" si="365"/>
        <v>22919.090906380472</v>
      </c>
      <c r="AO383" s="90">
        <f t="shared" si="366"/>
        <v>1781.240924566122</v>
      </c>
      <c r="AP383" s="97">
        <f t="shared" si="367"/>
        <v>3</v>
      </c>
      <c r="AQ383" s="165"/>
      <c r="AR383" s="164"/>
    </row>
    <row r="384" spans="1:44" s="3" customFormat="1" ht="12.75" hidden="1" customHeight="1" outlineLevel="2" x14ac:dyDescent="0.2">
      <c r="A384" s="10">
        <v>6070</v>
      </c>
      <c r="B384" s="11" t="s">
        <v>521</v>
      </c>
      <c r="C384" s="12">
        <v>62728</v>
      </c>
      <c r="D384" s="13" t="s">
        <v>23</v>
      </c>
      <c r="E384" s="14" t="s">
        <v>540</v>
      </c>
      <c r="F384" s="15" t="s">
        <v>538</v>
      </c>
      <c r="G384" s="42">
        <v>3866</v>
      </c>
      <c r="H384" s="43">
        <f t="shared" si="348"/>
        <v>510750.01177565195</v>
      </c>
      <c r="I384" s="43">
        <v>485857.52284604177</v>
      </c>
      <c r="J384" s="43">
        <v>24892.48892961015</v>
      </c>
      <c r="K384" s="44">
        <f t="shared" si="349"/>
        <v>125.67447564563936</v>
      </c>
      <c r="L384" s="44">
        <f t="shared" si="350"/>
        <v>6.4388227960709132</v>
      </c>
      <c r="M384" s="44">
        <f t="shared" si="351"/>
        <v>132.11329844171027</v>
      </c>
      <c r="N384" s="44">
        <v>139.95246975917337</v>
      </c>
      <c r="O384" s="43">
        <v>4887838.3207449699</v>
      </c>
      <c r="P384" s="43">
        <v>35192</v>
      </c>
      <c r="Q384" s="44">
        <f t="shared" si="352"/>
        <v>138.89060925053903</v>
      </c>
      <c r="R384" s="45">
        <v>3</v>
      </c>
      <c r="S384" s="46">
        <v>12</v>
      </c>
      <c r="T384" s="47">
        <f t="shared" si="353"/>
        <v>0.99241270618188049</v>
      </c>
      <c r="U384" s="44">
        <f t="shared" si="354"/>
        <v>138.89060925053903</v>
      </c>
      <c r="V384" s="43">
        <f t="shared" si="355"/>
        <v>536951.09536258387</v>
      </c>
      <c r="W384" s="48">
        <f t="shared" si="356"/>
        <v>26201.083586931927</v>
      </c>
      <c r="X384" s="42">
        <v>3432</v>
      </c>
      <c r="Y384" s="43">
        <f t="shared" si="357"/>
        <v>460621.99639847467</v>
      </c>
      <c r="Z384" s="43">
        <v>436285.8533095388</v>
      </c>
      <c r="AA384" s="43">
        <v>24336.14308893586</v>
      </c>
      <c r="AB384" s="44">
        <f t="shared" si="358"/>
        <v>127.1229176309845</v>
      </c>
      <c r="AC384" s="44">
        <f t="shared" si="359"/>
        <v>7.0909507834894701</v>
      </c>
      <c r="AD384" s="44">
        <f t="shared" si="360"/>
        <v>134.21386841447398</v>
      </c>
      <c r="AE384" s="44">
        <v>140.12551113148109</v>
      </c>
      <c r="AF384" s="43">
        <v>4319441.3090746403</v>
      </c>
      <c r="AG384" s="43">
        <v>32133</v>
      </c>
      <c r="AH384" s="44">
        <f t="shared" si="361"/>
        <v>134.42384181603461</v>
      </c>
      <c r="AI384" s="45">
        <v>4</v>
      </c>
      <c r="AJ384" s="46">
        <v>12</v>
      </c>
      <c r="AK384" s="47">
        <f t="shared" si="362"/>
        <v>0.95931026927640217</v>
      </c>
      <c r="AL384" s="44">
        <f t="shared" si="363"/>
        <v>134.42384181603461</v>
      </c>
      <c r="AM384" s="43">
        <f t="shared" si="364"/>
        <v>461342.62511263078</v>
      </c>
      <c r="AN384" s="48">
        <f t="shared" si="365"/>
        <v>786.14041544302279</v>
      </c>
      <c r="AO384" s="90">
        <f t="shared" si="366"/>
        <v>25414.943171488903</v>
      </c>
      <c r="AP384" s="97">
        <f t="shared" si="367"/>
        <v>434</v>
      </c>
      <c r="AQ384" s="165"/>
      <c r="AR384" s="164"/>
    </row>
    <row r="385" spans="1:44" s="3" customFormat="1" ht="12.75" hidden="1" customHeight="1" outlineLevel="2" x14ac:dyDescent="0.2">
      <c r="A385" s="10">
        <v>6070</v>
      </c>
      <c r="B385" s="11" t="s">
        <v>521</v>
      </c>
      <c r="C385" s="12">
        <v>79342</v>
      </c>
      <c r="D385" s="13" t="s">
        <v>23</v>
      </c>
      <c r="E385" s="14" t="s">
        <v>533</v>
      </c>
      <c r="F385" s="15" t="s">
        <v>534</v>
      </c>
      <c r="G385" s="42">
        <v>546</v>
      </c>
      <c r="H385" s="43">
        <f t="shared" si="348"/>
        <v>91216.368103953238</v>
      </c>
      <c r="I385" s="43">
        <v>81880.952653583314</v>
      </c>
      <c r="J385" s="43">
        <v>9335.415450369921</v>
      </c>
      <c r="K385" s="44">
        <f t="shared" si="349"/>
        <v>149.96511475015259</v>
      </c>
      <c r="L385" s="44">
        <f t="shared" si="350"/>
        <v>17.097830495183004</v>
      </c>
      <c r="M385" s="44">
        <f t="shared" si="351"/>
        <v>167.06294524533561</v>
      </c>
      <c r="N385" s="44">
        <v>232.08586609937771</v>
      </c>
      <c r="O385" s="43">
        <v>1924042.4593856337</v>
      </c>
      <c r="P385" s="43">
        <v>8105</v>
      </c>
      <c r="Q385" s="44">
        <f t="shared" si="352"/>
        <v>237.38956932580305</v>
      </c>
      <c r="R385" s="45">
        <v>1</v>
      </c>
      <c r="S385" s="46">
        <v>12</v>
      </c>
      <c r="T385" s="47">
        <f t="shared" si="353"/>
        <v>1</v>
      </c>
      <c r="U385" s="44">
        <f t="shared" si="354"/>
        <v>232.08586609937771</v>
      </c>
      <c r="V385" s="43">
        <f t="shared" si="355"/>
        <v>126718.88289026023</v>
      </c>
      <c r="W385" s="48">
        <f t="shared" si="356"/>
        <v>35502.514786306987</v>
      </c>
      <c r="X385" s="42">
        <v>469</v>
      </c>
      <c r="Y385" s="43">
        <f t="shared" si="357"/>
        <v>83176.046452280571</v>
      </c>
      <c r="Z385" s="43">
        <v>74261.821156901467</v>
      </c>
      <c r="AA385" s="43">
        <v>8914.2252953791012</v>
      </c>
      <c r="AB385" s="44">
        <f t="shared" si="358"/>
        <v>158.34077005735921</v>
      </c>
      <c r="AC385" s="44">
        <f t="shared" si="359"/>
        <v>19.006876962428787</v>
      </c>
      <c r="AD385" s="44">
        <f t="shared" si="360"/>
        <v>177.34764701978798</v>
      </c>
      <c r="AE385" s="44">
        <v>227.73455154040943</v>
      </c>
      <c r="AF385" s="43">
        <v>1703864.9784104675</v>
      </c>
      <c r="AG385" s="43">
        <v>7404</v>
      </c>
      <c r="AH385" s="44">
        <f t="shared" si="361"/>
        <v>230.12763079557908</v>
      </c>
      <c r="AI385" s="45">
        <v>2</v>
      </c>
      <c r="AJ385" s="46">
        <v>12</v>
      </c>
      <c r="AK385" s="47">
        <f t="shared" si="362"/>
        <v>1</v>
      </c>
      <c r="AL385" s="44">
        <f t="shared" si="363"/>
        <v>227.73455154040943</v>
      </c>
      <c r="AM385" s="43">
        <f t="shared" si="364"/>
        <v>106807.50467245202</v>
      </c>
      <c r="AN385" s="48">
        <f t="shared" si="365"/>
        <v>25779.7726038234</v>
      </c>
      <c r="AO385" s="90">
        <f t="shared" si="366"/>
        <v>9722.7421824835874</v>
      </c>
      <c r="AP385" s="97">
        <f t="shared" si="367"/>
        <v>77</v>
      </c>
      <c r="AQ385" s="165"/>
      <c r="AR385" s="164"/>
    </row>
    <row r="386" spans="1:44" s="3" customFormat="1" ht="12.75" hidden="1" customHeight="1" outlineLevel="2" x14ac:dyDescent="0.2">
      <c r="A386" s="10">
        <v>6070</v>
      </c>
      <c r="B386" s="11" t="s">
        <v>521</v>
      </c>
      <c r="C386" s="12">
        <v>72803</v>
      </c>
      <c r="D386" s="13" t="s">
        <v>23</v>
      </c>
      <c r="E386" s="14" t="s">
        <v>532</v>
      </c>
      <c r="F386" s="15" t="s">
        <v>270</v>
      </c>
      <c r="G386" s="42">
        <v>565</v>
      </c>
      <c r="H386" s="43">
        <f t="shared" si="348"/>
        <v>172179.57546823515</v>
      </c>
      <c r="I386" s="43">
        <v>160412.23901410232</v>
      </c>
      <c r="J386" s="43">
        <v>11767.336454132843</v>
      </c>
      <c r="K386" s="44">
        <f t="shared" si="349"/>
        <v>283.91546728159705</v>
      </c>
      <c r="L386" s="44">
        <f t="shared" si="350"/>
        <v>20.8271441666068</v>
      </c>
      <c r="M386" s="44">
        <f t="shared" si="351"/>
        <v>304.74261144820383</v>
      </c>
      <c r="N386" s="44">
        <v>377.12549646699193</v>
      </c>
      <c r="O386" s="43">
        <v>4552593.7804777641</v>
      </c>
      <c r="P386" s="43">
        <v>11295</v>
      </c>
      <c r="Q386" s="44">
        <f t="shared" si="352"/>
        <v>403.06275170232527</v>
      </c>
      <c r="R386" s="45">
        <v>2</v>
      </c>
      <c r="S386" s="46">
        <v>12</v>
      </c>
      <c r="T386" s="47">
        <f t="shared" si="353"/>
        <v>1</v>
      </c>
      <c r="U386" s="44">
        <f t="shared" si="354"/>
        <v>377.12549646699193</v>
      </c>
      <c r="V386" s="43">
        <f t="shared" si="355"/>
        <v>213075.90550385043</v>
      </c>
      <c r="W386" s="48">
        <f t="shared" si="356"/>
        <v>40896.330035615276</v>
      </c>
      <c r="X386" s="42">
        <v>512</v>
      </c>
      <c r="Y386" s="43">
        <f t="shared" si="357"/>
        <v>162965.69567167136</v>
      </c>
      <c r="Z386" s="43">
        <v>150656.41476455564</v>
      </c>
      <c r="AA386" s="43">
        <v>12309.280907115724</v>
      </c>
      <c r="AB386" s="44">
        <f t="shared" si="358"/>
        <v>294.25081008702273</v>
      </c>
      <c r="AC386" s="44">
        <f t="shared" si="359"/>
        <v>24.041564271710399</v>
      </c>
      <c r="AD386" s="44">
        <f t="shared" si="360"/>
        <v>318.29237435873313</v>
      </c>
      <c r="AE386" s="44">
        <v>366.30470253638964</v>
      </c>
      <c r="AF386" s="43">
        <v>3988973.7294298271</v>
      </c>
      <c r="AG386" s="43">
        <v>10323</v>
      </c>
      <c r="AH386" s="44">
        <f t="shared" si="361"/>
        <v>386.41613188315677</v>
      </c>
      <c r="AI386" s="45">
        <v>3</v>
      </c>
      <c r="AJ386" s="46">
        <v>12</v>
      </c>
      <c r="AK386" s="47">
        <f t="shared" si="362"/>
        <v>1</v>
      </c>
      <c r="AL386" s="44">
        <f t="shared" si="363"/>
        <v>366.30470253638964</v>
      </c>
      <c r="AM386" s="43">
        <f t="shared" si="364"/>
        <v>187548.0076986315</v>
      </c>
      <c r="AN386" s="48">
        <f t="shared" si="365"/>
        <v>26817.067665774692</v>
      </c>
      <c r="AO386" s="90">
        <f t="shared" si="366"/>
        <v>14079.262369840584</v>
      </c>
      <c r="AP386" s="97">
        <f t="shared" si="367"/>
        <v>53</v>
      </c>
      <c r="AQ386" s="165"/>
      <c r="AR386" s="164"/>
    </row>
    <row r="387" spans="1:44" s="3" customFormat="1" ht="12.75" hidden="1" customHeight="1" outlineLevel="2" x14ac:dyDescent="0.2">
      <c r="A387" s="10">
        <v>6070</v>
      </c>
      <c r="B387" s="11" t="s">
        <v>521</v>
      </c>
      <c r="C387" s="12">
        <v>62717</v>
      </c>
      <c r="D387" s="13" t="s">
        <v>23</v>
      </c>
      <c r="E387" s="14" t="s">
        <v>537</v>
      </c>
      <c r="F387" s="15" t="s">
        <v>538</v>
      </c>
      <c r="G387" s="42">
        <v>1663</v>
      </c>
      <c r="H387" s="43">
        <f t="shared" si="348"/>
        <v>185691.93965259771</v>
      </c>
      <c r="I387" s="43">
        <v>178978.91700876717</v>
      </c>
      <c r="J387" s="43">
        <v>6713.0226438305353</v>
      </c>
      <c r="K387" s="44">
        <f t="shared" si="349"/>
        <v>107.62412327646852</v>
      </c>
      <c r="L387" s="44">
        <f t="shared" si="350"/>
        <v>4.0366943137886562</v>
      </c>
      <c r="M387" s="44">
        <f t="shared" si="351"/>
        <v>111.6608175902572</v>
      </c>
      <c r="N387" s="44">
        <v>136.41216818473089</v>
      </c>
      <c r="O387" s="43">
        <v>1930057.9906767055</v>
      </c>
      <c r="P387" s="43">
        <v>13784</v>
      </c>
      <c r="Q387" s="44">
        <f t="shared" si="352"/>
        <v>140.02161859233209</v>
      </c>
      <c r="R387" s="45">
        <v>2</v>
      </c>
      <c r="S387" s="46">
        <v>12</v>
      </c>
      <c r="T387" s="47">
        <f t="shared" si="353"/>
        <v>1</v>
      </c>
      <c r="U387" s="44">
        <f t="shared" si="354"/>
        <v>136.41216818473089</v>
      </c>
      <c r="V387" s="43">
        <f t="shared" si="355"/>
        <v>226853.43569120747</v>
      </c>
      <c r="W387" s="48">
        <f t="shared" si="356"/>
        <v>41161.496038609766</v>
      </c>
      <c r="X387" s="42">
        <v>1524</v>
      </c>
      <c r="Y387" s="43">
        <f t="shared" si="357"/>
        <v>172330.12939771698</v>
      </c>
      <c r="Z387" s="43">
        <v>165250.55013350179</v>
      </c>
      <c r="AA387" s="43">
        <v>7079.5792642151928</v>
      </c>
      <c r="AB387" s="44">
        <f t="shared" si="358"/>
        <v>108.43211951017177</v>
      </c>
      <c r="AC387" s="44">
        <f t="shared" si="359"/>
        <v>4.6453932179889712</v>
      </c>
      <c r="AD387" s="44">
        <f t="shared" si="360"/>
        <v>113.07751272816076</v>
      </c>
      <c r="AE387" s="44">
        <v>132.18911526603904</v>
      </c>
      <c r="AF387" s="43">
        <v>1679695.0173111509</v>
      </c>
      <c r="AG387" s="43">
        <v>12590</v>
      </c>
      <c r="AH387" s="44">
        <f t="shared" si="361"/>
        <v>133.41501328920975</v>
      </c>
      <c r="AI387" s="45">
        <v>2</v>
      </c>
      <c r="AJ387" s="46">
        <v>12</v>
      </c>
      <c r="AK387" s="47">
        <f t="shared" si="362"/>
        <v>1</v>
      </c>
      <c r="AL387" s="44">
        <f t="shared" si="363"/>
        <v>132.18911526603904</v>
      </c>
      <c r="AM387" s="43">
        <f t="shared" si="364"/>
        <v>201456.21166544349</v>
      </c>
      <c r="AN387" s="48">
        <f t="shared" si="365"/>
        <v>31773.907928428918</v>
      </c>
      <c r="AO387" s="90">
        <f t="shared" si="366"/>
        <v>9387.5881101808482</v>
      </c>
      <c r="AP387" s="97">
        <f t="shared" si="367"/>
        <v>139</v>
      </c>
      <c r="AQ387" s="165"/>
      <c r="AR387" s="164"/>
    </row>
    <row r="388" spans="1:44" s="3" customFormat="1" ht="17.25" customHeight="1" outlineLevel="1" collapsed="1" x14ac:dyDescent="0.2">
      <c r="A388" s="49"/>
      <c r="B388" s="50" t="s">
        <v>542</v>
      </c>
      <c r="C388" s="51"/>
      <c r="D388" s="52"/>
      <c r="E388" s="53"/>
      <c r="F388" s="52"/>
      <c r="G388" s="54"/>
      <c r="H388" s="55"/>
      <c r="I388" s="55"/>
      <c r="J388" s="55"/>
      <c r="K388" s="56"/>
      <c r="L388" s="56"/>
      <c r="M388" s="56"/>
      <c r="N388" s="56"/>
      <c r="O388" s="55"/>
      <c r="P388" s="55"/>
      <c r="Q388" s="56"/>
      <c r="R388" s="57"/>
      <c r="S388" s="58"/>
      <c r="T388" s="59"/>
      <c r="U388" s="44"/>
      <c r="V388" s="44"/>
      <c r="W388" s="60">
        <f>SUBTOTAL(9,W374:W387)</f>
        <v>33438.135475106596</v>
      </c>
      <c r="X388" s="54"/>
      <c r="Y388" s="55"/>
      <c r="Z388" s="55"/>
      <c r="AA388" s="55"/>
      <c r="AB388" s="56"/>
      <c r="AC388" s="56"/>
      <c r="AD388" s="56"/>
      <c r="AE388" s="56"/>
      <c r="AF388" s="55"/>
      <c r="AG388" s="55"/>
      <c r="AH388" s="56"/>
      <c r="AI388" s="57"/>
      <c r="AJ388" s="58"/>
      <c r="AK388" s="59"/>
      <c r="AL388" s="44"/>
      <c r="AM388" s="44"/>
      <c r="AN388" s="60">
        <f>SUBTOTAL(9,AN374:AN387)</f>
        <v>-47564.112772043431</v>
      </c>
      <c r="AO388" s="91">
        <f>SUBTOTAL(9,AO374:AO387)</f>
        <v>81002.248247149982</v>
      </c>
      <c r="AP388" s="98">
        <v>9.9999999999999995E-8</v>
      </c>
      <c r="AQ388" s="165"/>
      <c r="AR388" s="164"/>
    </row>
    <row r="389" spans="1:44" s="3" customFormat="1" ht="12.75" hidden="1" customHeight="1" outlineLevel="2" x14ac:dyDescent="0.2">
      <c r="A389" s="10">
        <v>6091</v>
      </c>
      <c r="B389" s="11" t="s">
        <v>543</v>
      </c>
      <c r="C389" s="12">
        <v>78783</v>
      </c>
      <c r="D389" s="13" t="s">
        <v>23</v>
      </c>
      <c r="E389" s="14" t="s">
        <v>544</v>
      </c>
      <c r="F389" s="15" t="s">
        <v>545</v>
      </c>
      <c r="G389" s="42">
        <v>32156</v>
      </c>
      <c r="H389" s="43">
        <f t="shared" ref="H389:H424" si="368">I389+J389</f>
        <v>1799199.0815323801</v>
      </c>
      <c r="I389" s="43">
        <v>1741079.6824924627</v>
      </c>
      <c r="J389" s="43">
        <v>58119.399039917313</v>
      </c>
      <c r="K389" s="44">
        <f t="shared" ref="K389:K424" si="369">I389/G389</f>
        <v>54.144784254648052</v>
      </c>
      <c r="L389" s="44">
        <f t="shared" ref="L389:L424" si="370">J389/G389</f>
        <v>1.8074200472669895</v>
      </c>
      <c r="M389" s="44">
        <f t="shared" ref="M389:M424" si="371">H389/G389</f>
        <v>55.952204301915039</v>
      </c>
      <c r="N389" s="44">
        <v>52.379336797735412</v>
      </c>
      <c r="O389" s="43">
        <v>25138120.830386724</v>
      </c>
      <c r="P389" s="43">
        <v>465945</v>
      </c>
      <c r="Q389" s="44">
        <f t="shared" ref="Q389:Q424" si="372">O389/P389</f>
        <v>53.950832888831783</v>
      </c>
      <c r="R389" s="45">
        <v>11</v>
      </c>
      <c r="S389" s="46">
        <v>12</v>
      </c>
      <c r="T389" s="47">
        <f t="shared" ref="T389:T424" si="373">IF(N389=0,1,MIN(Q389/N389,1))</f>
        <v>1</v>
      </c>
      <c r="U389" s="44">
        <f t="shared" ref="U389:U424" si="374">T389*N389</f>
        <v>52.379336797735412</v>
      </c>
      <c r="V389" s="43">
        <f t="shared" ref="V389:V424" si="375">IF(U389&lt;0,0,G389*U389)</f>
        <v>1684309.9540679799</v>
      </c>
      <c r="W389" s="48">
        <f t="shared" ref="W389:W424" si="376">IF(G389=0,-H389*12/12,(V389-H389)*12/12)</f>
        <v>-114889.12746440014</v>
      </c>
      <c r="X389" s="42">
        <v>27568</v>
      </c>
      <c r="Y389" s="43">
        <f t="shared" ref="Y389:Y424" si="377">Z389+AA389</f>
        <v>1546839.1327303583</v>
      </c>
      <c r="Z389" s="43">
        <v>1492640.6454674969</v>
      </c>
      <c r="AA389" s="43">
        <v>54198.487262861294</v>
      </c>
      <c r="AB389" s="44">
        <f t="shared" ref="AB389:AB424" si="378">Z389/X389</f>
        <v>54.143958410747857</v>
      </c>
      <c r="AC389" s="44">
        <f t="shared" ref="AC389:AC424" si="379">AA389/X389</f>
        <v>1.965992718472914</v>
      </c>
      <c r="AD389" s="44">
        <f t="shared" ref="AD389:AD424" si="380">Y389/X389</f>
        <v>56.109951129220775</v>
      </c>
      <c r="AE389" s="44">
        <v>51.545605942473784</v>
      </c>
      <c r="AF389" s="43">
        <v>21531623.99812334</v>
      </c>
      <c r="AG389" s="43">
        <v>402677</v>
      </c>
      <c r="AH389" s="44">
        <f t="shared" ref="AH389:AH424" si="381">AF389/AG389</f>
        <v>53.471203962787399</v>
      </c>
      <c r="AI389" s="45">
        <v>10</v>
      </c>
      <c r="AJ389" s="46">
        <v>12</v>
      </c>
      <c r="AK389" s="47">
        <f t="shared" ref="AK389:AK424" si="382">IF(AE389=0,1,MIN(AH389/AE389,1))</f>
        <v>1</v>
      </c>
      <c r="AL389" s="44">
        <f t="shared" ref="AL389:AL424" si="383">AK389*AE389</f>
        <v>51.545605942473784</v>
      </c>
      <c r="AM389" s="43">
        <f t="shared" ref="AM389:AM424" si="384">IF(AL389&lt;0,0,X389*AL389)</f>
        <v>1421009.2646221174</v>
      </c>
      <c r="AN389" s="48">
        <f t="shared" ref="AN389:AN424" si="385">IF(X389=0,-Y389*12/11,(AM389-Y389)*12/11)</f>
        <v>-137268.94702717187</v>
      </c>
      <c r="AO389" s="90">
        <f t="shared" ref="AO389:AO424" si="386">W389-AN389</f>
        <v>22379.819562771736</v>
      </c>
      <c r="AP389" s="97">
        <f t="shared" ref="AP389:AP424" si="387">G389-X389</f>
        <v>4588</v>
      </c>
      <c r="AQ389" s="165"/>
      <c r="AR389" s="164"/>
    </row>
    <row r="390" spans="1:44" s="3" customFormat="1" ht="12.75" hidden="1" customHeight="1" outlineLevel="2" x14ac:dyDescent="0.2">
      <c r="A390" s="10">
        <v>6091</v>
      </c>
      <c r="B390" s="11" t="s">
        <v>543</v>
      </c>
      <c r="C390" s="12">
        <v>79061</v>
      </c>
      <c r="D390" s="13" t="s">
        <v>51</v>
      </c>
      <c r="E390" s="14" t="s">
        <v>546</v>
      </c>
      <c r="F390" s="15" t="s">
        <v>547</v>
      </c>
      <c r="G390" s="42">
        <v>278</v>
      </c>
      <c r="H390" s="43">
        <f t="shared" si="368"/>
        <v>318185.95557935757</v>
      </c>
      <c r="I390" s="43">
        <v>301562.08176599978</v>
      </c>
      <c r="J390" s="43">
        <v>16623.87381335779</v>
      </c>
      <c r="K390" s="44">
        <f t="shared" si="369"/>
        <v>1084.7556898057546</v>
      </c>
      <c r="L390" s="44">
        <f t="shared" si="370"/>
        <v>59.798107242294208</v>
      </c>
      <c r="M390" s="44">
        <f t="shared" si="371"/>
        <v>1144.5537970480489</v>
      </c>
      <c r="N390" s="44">
        <v>943.82941191504449</v>
      </c>
      <c r="O390" s="43">
        <v>4864905.2066202229</v>
      </c>
      <c r="P390" s="43">
        <v>5572</v>
      </c>
      <c r="Q390" s="44">
        <f t="shared" si="372"/>
        <v>873.09856543794376</v>
      </c>
      <c r="R390" s="45">
        <v>9</v>
      </c>
      <c r="S390" s="46">
        <v>12</v>
      </c>
      <c r="T390" s="47">
        <f t="shared" si="373"/>
        <v>0.92505971356244687</v>
      </c>
      <c r="U390" s="44">
        <f t="shared" si="374"/>
        <v>873.09856543794376</v>
      </c>
      <c r="V390" s="43">
        <f t="shared" si="375"/>
        <v>242721.40119174836</v>
      </c>
      <c r="W390" s="48">
        <f t="shared" si="376"/>
        <v>-75464.554387609212</v>
      </c>
      <c r="X390" s="42">
        <v>200</v>
      </c>
      <c r="Y390" s="43">
        <f t="shared" si="377"/>
        <v>293036.48791733943</v>
      </c>
      <c r="Z390" s="43">
        <v>277467.72008532239</v>
      </c>
      <c r="AA390" s="43">
        <v>15568.767832017067</v>
      </c>
      <c r="AB390" s="44">
        <f t="shared" si="378"/>
        <v>1387.3386004266119</v>
      </c>
      <c r="AC390" s="44">
        <f t="shared" si="379"/>
        <v>77.843839160085338</v>
      </c>
      <c r="AD390" s="44">
        <f t="shared" si="380"/>
        <v>1465.1824395866972</v>
      </c>
      <c r="AE390" s="44">
        <v>1089.1317675466219</v>
      </c>
      <c r="AF390" s="43">
        <v>4347035.2015918866</v>
      </c>
      <c r="AG390" s="43">
        <v>3978</v>
      </c>
      <c r="AH390" s="44">
        <f t="shared" si="381"/>
        <v>1092.7690300633199</v>
      </c>
      <c r="AI390" s="45">
        <v>10</v>
      </c>
      <c r="AJ390" s="46">
        <v>12</v>
      </c>
      <c r="AK390" s="47">
        <f t="shared" si="382"/>
        <v>1</v>
      </c>
      <c r="AL390" s="44">
        <f t="shared" si="383"/>
        <v>1089.1317675466219</v>
      </c>
      <c r="AM390" s="43">
        <f t="shared" si="384"/>
        <v>217826.35350932437</v>
      </c>
      <c r="AN390" s="48">
        <f t="shared" si="385"/>
        <v>-82047.419354198253</v>
      </c>
      <c r="AO390" s="90">
        <f t="shared" si="386"/>
        <v>6582.8649665890407</v>
      </c>
      <c r="AP390" s="97">
        <f t="shared" si="387"/>
        <v>78</v>
      </c>
      <c r="AQ390" s="165"/>
      <c r="AR390" s="164"/>
    </row>
    <row r="391" spans="1:44" s="3" customFormat="1" ht="12.75" hidden="1" customHeight="1" outlineLevel="2" x14ac:dyDescent="0.2">
      <c r="A391" s="10">
        <v>6091</v>
      </c>
      <c r="B391" s="11" t="s">
        <v>543</v>
      </c>
      <c r="C391" s="12">
        <v>78443</v>
      </c>
      <c r="D391" s="13" t="s">
        <v>23</v>
      </c>
      <c r="E391" s="14" t="s">
        <v>550</v>
      </c>
      <c r="F391" s="15" t="s">
        <v>85</v>
      </c>
      <c r="G391" s="42">
        <v>487</v>
      </c>
      <c r="H391" s="43">
        <f t="shared" si="368"/>
        <v>169501.84488469647</v>
      </c>
      <c r="I391" s="43">
        <v>157762.13960150164</v>
      </c>
      <c r="J391" s="43">
        <v>11739.705283194848</v>
      </c>
      <c r="K391" s="44">
        <f t="shared" si="369"/>
        <v>323.94689856571176</v>
      </c>
      <c r="L391" s="44">
        <f t="shared" si="370"/>
        <v>24.106171012720427</v>
      </c>
      <c r="M391" s="44">
        <f t="shared" si="371"/>
        <v>348.0530695784322</v>
      </c>
      <c r="N391" s="44">
        <v>253.88215460535309</v>
      </c>
      <c r="O391" s="43">
        <v>1913590.2990215148</v>
      </c>
      <c r="P391" s="43">
        <v>7215</v>
      </c>
      <c r="Q391" s="44">
        <f t="shared" si="372"/>
        <v>265.22388066826261</v>
      </c>
      <c r="R391" s="45">
        <v>8</v>
      </c>
      <c r="S391" s="46">
        <v>12</v>
      </c>
      <c r="T391" s="47">
        <f t="shared" si="373"/>
        <v>1</v>
      </c>
      <c r="U391" s="44">
        <f t="shared" si="374"/>
        <v>253.88215460535309</v>
      </c>
      <c r="V391" s="43">
        <f t="shared" si="375"/>
        <v>123640.60929280696</v>
      </c>
      <c r="W391" s="48">
        <f t="shared" si="376"/>
        <v>-45861.235591889512</v>
      </c>
      <c r="X391" s="42">
        <v>459</v>
      </c>
      <c r="Y391" s="43">
        <f t="shared" si="377"/>
        <v>155157.48344820921</v>
      </c>
      <c r="Z391" s="43">
        <v>144172.1657441436</v>
      </c>
      <c r="AA391" s="43">
        <v>10985.317704065605</v>
      </c>
      <c r="AB391" s="44">
        <f t="shared" si="378"/>
        <v>314.10057896327584</v>
      </c>
      <c r="AC391" s="44">
        <f t="shared" si="379"/>
        <v>23.933154039358616</v>
      </c>
      <c r="AD391" s="44">
        <f t="shared" si="380"/>
        <v>338.03373300263445</v>
      </c>
      <c r="AE391" s="44">
        <v>244.67150254692257</v>
      </c>
      <c r="AF391" s="43">
        <v>1688540.5709800702</v>
      </c>
      <c r="AG391" s="43">
        <v>6707</v>
      </c>
      <c r="AH391" s="44">
        <f t="shared" si="381"/>
        <v>251.75795004921278</v>
      </c>
      <c r="AI391" s="45">
        <v>9</v>
      </c>
      <c r="AJ391" s="46">
        <v>12</v>
      </c>
      <c r="AK391" s="47">
        <f t="shared" si="382"/>
        <v>1</v>
      </c>
      <c r="AL391" s="44">
        <f t="shared" si="383"/>
        <v>244.67150254692257</v>
      </c>
      <c r="AM391" s="43">
        <f t="shared" si="384"/>
        <v>112304.21966903745</v>
      </c>
      <c r="AN391" s="48">
        <f t="shared" si="385"/>
        <v>-46749.015031823736</v>
      </c>
      <c r="AO391" s="90">
        <f t="shared" si="386"/>
        <v>887.77943993422377</v>
      </c>
      <c r="AP391" s="97">
        <f t="shared" si="387"/>
        <v>28</v>
      </c>
      <c r="AQ391" s="165"/>
      <c r="AR391" s="164"/>
    </row>
    <row r="392" spans="1:44" s="3" customFormat="1" ht="12.75" hidden="1" customHeight="1" outlineLevel="2" x14ac:dyDescent="0.2">
      <c r="A392" s="10">
        <v>6091</v>
      </c>
      <c r="B392" s="11" t="s">
        <v>543</v>
      </c>
      <c r="C392" s="12">
        <v>79018</v>
      </c>
      <c r="D392" s="13" t="s">
        <v>23</v>
      </c>
      <c r="E392" s="14" t="s">
        <v>564</v>
      </c>
      <c r="F392" s="15" t="s">
        <v>565</v>
      </c>
      <c r="G392" s="42">
        <v>138</v>
      </c>
      <c r="H392" s="43">
        <f t="shared" si="368"/>
        <v>118598.54169074674</v>
      </c>
      <c r="I392" s="43">
        <v>113987.34232236484</v>
      </c>
      <c r="J392" s="43">
        <v>4611.1993683819064</v>
      </c>
      <c r="K392" s="44">
        <f t="shared" si="369"/>
        <v>825.99523422003506</v>
      </c>
      <c r="L392" s="44">
        <f t="shared" si="370"/>
        <v>33.414488176680479</v>
      </c>
      <c r="M392" s="44">
        <f t="shared" si="371"/>
        <v>859.40972239671555</v>
      </c>
      <c r="N392" s="44">
        <v>599.99948971068852</v>
      </c>
      <c r="O392" s="43">
        <v>2135433.9329988849</v>
      </c>
      <c r="P392" s="43">
        <v>3523</v>
      </c>
      <c r="Q392" s="44">
        <f t="shared" si="372"/>
        <v>606.14077008199968</v>
      </c>
      <c r="R392" s="45">
        <v>10</v>
      </c>
      <c r="S392" s="46">
        <v>12</v>
      </c>
      <c r="T392" s="47">
        <f t="shared" si="373"/>
        <v>1</v>
      </c>
      <c r="U392" s="44">
        <f t="shared" si="374"/>
        <v>599.99948971068852</v>
      </c>
      <c r="V392" s="43">
        <f t="shared" si="375"/>
        <v>82799.929580075011</v>
      </c>
      <c r="W392" s="48">
        <f t="shared" si="376"/>
        <v>-35798.612110671733</v>
      </c>
      <c r="X392" s="42">
        <v>125</v>
      </c>
      <c r="Y392" s="43">
        <f t="shared" si="377"/>
        <v>80477.723933484929</v>
      </c>
      <c r="Z392" s="43">
        <v>76153.481169802413</v>
      </c>
      <c r="AA392" s="43">
        <v>4324.2427636825223</v>
      </c>
      <c r="AB392" s="44">
        <f t="shared" si="378"/>
        <v>609.22784935841935</v>
      </c>
      <c r="AC392" s="44">
        <f t="shared" si="379"/>
        <v>34.59394210946018</v>
      </c>
      <c r="AD392" s="44">
        <f t="shared" si="380"/>
        <v>643.82179146787939</v>
      </c>
      <c r="AE392" s="44">
        <v>632.73521672849824</v>
      </c>
      <c r="AF392" s="43">
        <v>1813092.3878918313</v>
      </c>
      <c r="AG392" s="43">
        <v>3183</v>
      </c>
      <c r="AH392" s="44">
        <f t="shared" si="381"/>
        <v>569.61746399366359</v>
      </c>
      <c r="AI392" s="45">
        <v>9</v>
      </c>
      <c r="AJ392" s="46">
        <v>12</v>
      </c>
      <c r="AK392" s="47">
        <f t="shared" si="382"/>
        <v>0.90024618344909035</v>
      </c>
      <c r="AL392" s="44">
        <f t="shared" si="383"/>
        <v>569.61746399366359</v>
      </c>
      <c r="AM392" s="43">
        <f t="shared" si="384"/>
        <v>71202.182999207944</v>
      </c>
      <c r="AN392" s="48">
        <f t="shared" si="385"/>
        <v>-10118.771928302165</v>
      </c>
      <c r="AO392" s="90">
        <f t="shared" si="386"/>
        <v>-25679.840182369568</v>
      </c>
      <c r="AP392" s="97">
        <f t="shared" si="387"/>
        <v>13</v>
      </c>
      <c r="AQ392" s="165"/>
      <c r="AR392" s="164"/>
    </row>
    <row r="393" spans="1:44" s="3" customFormat="1" ht="12.75" hidden="1" customHeight="1" outlineLevel="2" x14ac:dyDescent="0.2">
      <c r="A393" s="10">
        <v>6091</v>
      </c>
      <c r="B393" s="11" t="s">
        <v>543</v>
      </c>
      <c r="C393" s="12">
        <v>78786</v>
      </c>
      <c r="D393" s="13" t="s">
        <v>23</v>
      </c>
      <c r="E393" s="14" t="s">
        <v>549</v>
      </c>
      <c r="F393" s="15" t="s">
        <v>85</v>
      </c>
      <c r="G393" s="42">
        <v>485</v>
      </c>
      <c r="H393" s="43">
        <f t="shared" si="368"/>
        <v>146711.45457366481</v>
      </c>
      <c r="I393" s="43">
        <v>121739.59756046307</v>
      </c>
      <c r="J393" s="43">
        <v>24971.857013201741</v>
      </c>
      <c r="K393" s="44">
        <f t="shared" si="369"/>
        <v>251.00947950610941</v>
      </c>
      <c r="L393" s="44">
        <f t="shared" si="370"/>
        <v>51.48836497567369</v>
      </c>
      <c r="M393" s="44">
        <f t="shared" si="371"/>
        <v>302.49784448178315</v>
      </c>
      <c r="N393" s="44">
        <v>249.1071540131754</v>
      </c>
      <c r="O393" s="43">
        <v>2479855.7351782643</v>
      </c>
      <c r="P393" s="43">
        <v>9060</v>
      </c>
      <c r="Q393" s="44">
        <f t="shared" si="372"/>
        <v>273.71476105720359</v>
      </c>
      <c r="R393" s="45">
        <v>8</v>
      </c>
      <c r="S393" s="46">
        <v>12</v>
      </c>
      <c r="T393" s="47">
        <f t="shared" si="373"/>
        <v>1</v>
      </c>
      <c r="U393" s="44">
        <f t="shared" si="374"/>
        <v>249.1071540131754</v>
      </c>
      <c r="V393" s="43">
        <f t="shared" si="375"/>
        <v>120816.96969639006</v>
      </c>
      <c r="W393" s="48">
        <f t="shared" si="376"/>
        <v>-25894.48487727475</v>
      </c>
      <c r="X393" s="42">
        <v>451</v>
      </c>
      <c r="Y393" s="43">
        <f t="shared" si="377"/>
        <v>138463.44929567937</v>
      </c>
      <c r="Z393" s="43">
        <v>115037.3270968522</v>
      </c>
      <c r="AA393" s="43">
        <v>23426.122198827161</v>
      </c>
      <c r="AB393" s="44">
        <f t="shared" si="378"/>
        <v>255.07167870698936</v>
      </c>
      <c r="AC393" s="44">
        <f t="shared" si="379"/>
        <v>51.942621283430512</v>
      </c>
      <c r="AD393" s="44">
        <f t="shared" si="380"/>
        <v>307.01429999041989</v>
      </c>
      <c r="AE393" s="44">
        <v>276.57139086532379</v>
      </c>
      <c r="AF393" s="43">
        <v>2306203.891102253</v>
      </c>
      <c r="AG393" s="43">
        <v>8311</v>
      </c>
      <c r="AH393" s="44">
        <f t="shared" si="381"/>
        <v>277.48813513443065</v>
      </c>
      <c r="AI393" s="45">
        <v>7</v>
      </c>
      <c r="AJ393" s="46">
        <v>12</v>
      </c>
      <c r="AK393" s="47">
        <f t="shared" si="382"/>
        <v>1</v>
      </c>
      <c r="AL393" s="44">
        <f t="shared" si="383"/>
        <v>276.57139086532379</v>
      </c>
      <c r="AM393" s="43">
        <f t="shared" si="384"/>
        <v>124733.69728026103</v>
      </c>
      <c r="AN393" s="48">
        <f t="shared" si="385"/>
        <v>-14977.911289547284</v>
      </c>
      <c r="AO393" s="90">
        <f t="shared" si="386"/>
        <v>-10916.573587727466</v>
      </c>
      <c r="AP393" s="97">
        <f t="shared" si="387"/>
        <v>34</v>
      </c>
      <c r="AQ393" s="165"/>
      <c r="AR393" s="164"/>
    </row>
    <row r="394" spans="1:44" s="3" customFormat="1" ht="12.75" hidden="1" customHeight="1" outlineLevel="2" x14ac:dyDescent="0.2">
      <c r="A394" s="10">
        <v>6091</v>
      </c>
      <c r="B394" s="11" t="s">
        <v>543</v>
      </c>
      <c r="C394" s="12">
        <v>79065</v>
      </c>
      <c r="D394" s="13" t="s">
        <v>51</v>
      </c>
      <c r="E394" s="14" t="s">
        <v>649</v>
      </c>
      <c r="F394" s="15" t="s">
        <v>85</v>
      </c>
      <c r="G394" s="42">
        <v>319</v>
      </c>
      <c r="H394" s="43">
        <f t="shared" si="368"/>
        <v>71345.28033878954</v>
      </c>
      <c r="I394" s="43">
        <v>60449.296451298156</v>
      </c>
      <c r="J394" s="43">
        <v>10895.983887491391</v>
      </c>
      <c r="K394" s="44">
        <f t="shared" si="369"/>
        <v>189.49622712005691</v>
      </c>
      <c r="L394" s="44">
        <f t="shared" si="370"/>
        <v>34.156689302480849</v>
      </c>
      <c r="M394" s="44">
        <f t="shared" si="371"/>
        <v>223.65291642253774</v>
      </c>
      <c r="N394" s="44">
        <v>178.3202637509105</v>
      </c>
      <c r="O394" s="43">
        <v>977955.8206261216</v>
      </c>
      <c r="P394" s="43">
        <v>6051</v>
      </c>
      <c r="Q394" s="44">
        <f t="shared" si="372"/>
        <v>161.61887632228087</v>
      </c>
      <c r="R394" s="45">
        <v>9</v>
      </c>
      <c r="S394" s="46">
        <v>12</v>
      </c>
      <c r="T394" s="47">
        <f t="shared" si="373"/>
        <v>0.90634049615382339</v>
      </c>
      <c r="U394" s="44">
        <f t="shared" si="374"/>
        <v>161.61887632228087</v>
      </c>
      <c r="V394" s="43">
        <f t="shared" si="375"/>
        <v>51556.4215468076</v>
      </c>
      <c r="W394" s="48">
        <f t="shared" si="376"/>
        <v>-19788.85879198194</v>
      </c>
      <c r="X394" s="42">
        <v>308</v>
      </c>
      <c r="Y394" s="43">
        <f t="shared" si="377"/>
        <v>65871.963765662265</v>
      </c>
      <c r="Z394" s="43">
        <v>55782.598684114215</v>
      </c>
      <c r="AA394" s="43">
        <v>10089.365081548054</v>
      </c>
      <c r="AB394" s="44">
        <f t="shared" si="378"/>
        <v>181.11233338998122</v>
      </c>
      <c r="AC394" s="44">
        <f t="shared" si="379"/>
        <v>32.757678836194984</v>
      </c>
      <c r="AD394" s="44">
        <f t="shared" si="380"/>
        <v>213.87001222617619</v>
      </c>
      <c r="AE394" s="44">
        <v>158.93451930285909</v>
      </c>
      <c r="AF394" s="43">
        <v>831201.92022462573</v>
      </c>
      <c r="AG394" s="43">
        <v>5737</v>
      </c>
      <c r="AH394" s="44">
        <f t="shared" si="381"/>
        <v>144.88442046794941</v>
      </c>
      <c r="AI394" s="45">
        <v>9</v>
      </c>
      <c r="AJ394" s="46">
        <v>12</v>
      </c>
      <c r="AK394" s="47">
        <f t="shared" si="382"/>
        <v>0.91159819215776283</v>
      </c>
      <c r="AL394" s="44">
        <f t="shared" si="383"/>
        <v>144.88442046794941</v>
      </c>
      <c r="AM394" s="43">
        <f t="shared" si="384"/>
        <v>44624.401504128422</v>
      </c>
      <c r="AN394" s="48">
        <f t="shared" si="385"/>
        <v>-23179.158830764194</v>
      </c>
      <c r="AO394" s="90">
        <f t="shared" si="386"/>
        <v>3390.300038782254</v>
      </c>
      <c r="AP394" s="97">
        <f t="shared" si="387"/>
        <v>11</v>
      </c>
      <c r="AQ394" s="165"/>
      <c r="AR394" s="164"/>
    </row>
    <row r="395" spans="1:44" s="3" customFormat="1" ht="12.75" hidden="1" customHeight="1" outlineLevel="2" x14ac:dyDescent="0.2">
      <c r="A395" s="10">
        <v>6091</v>
      </c>
      <c r="B395" s="11" t="s">
        <v>543</v>
      </c>
      <c r="C395" s="12">
        <v>79063</v>
      </c>
      <c r="D395" s="13" t="s">
        <v>23</v>
      </c>
      <c r="E395" s="14" t="s">
        <v>553</v>
      </c>
      <c r="F395" s="15" t="s">
        <v>85</v>
      </c>
      <c r="G395" s="42">
        <v>88</v>
      </c>
      <c r="H395" s="43">
        <f t="shared" si="368"/>
        <v>93391.700045906866</v>
      </c>
      <c r="I395" s="43">
        <v>82137.059450203407</v>
      </c>
      <c r="J395" s="43">
        <v>11254.640595703459</v>
      </c>
      <c r="K395" s="44">
        <f t="shared" si="369"/>
        <v>933.37567557049329</v>
      </c>
      <c r="L395" s="44">
        <f t="shared" si="370"/>
        <v>127.89364313299384</v>
      </c>
      <c r="M395" s="44">
        <f t="shared" si="371"/>
        <v>1061.2693187034872</v>
      </c>
      <c r="N395" s="44">
        <v>861.03312561194309</v>
      </c>
      <c r="O395" s="43">
        <v>1298112.8836681</v>
      </c>
      <c r="P395" s="43">
        <v>1503</v>
      </c>
      <c r="Q395" s="44">
        <f t="shared" si="372"/>
        <v>863.68122665874921</v>
      </c>
      <c r="R395" s="45">
        <v>9</v>
      </c>
      <c r="S395" s="46">
        <v>12</v>
      </c>
      <c r="T395" s="47">
        <f t="shared" si="373"/>
        <v>1</v>
      </c>
      <c r="U395" s="44">
        <f t="shared" si="374"/>
        <v>861.03312561194309</v>
      </c>
      <c r="V395" s="43">
        <f t="shared" si="375"/>
        <v>75770.915053850986</v>
      </c>
      <c r="W395" s="48">
        <f t="shared" si="376"/>
        <v>-17620.78499205588</v>
      </c>
      <c r="X395" s="42">
        <v>86</v>
      </c>
      <c r="Y395" s="43">
        <f t="shared" si="377"/>
        <v>85791.478182546882</v>
      </c>
      <c r="Z395" s="43">
        <v>75323.402760029334</v>
      </c>
      <c r="AA395" s="43">
        <v>10468.075422517551</v>
      </c>
      <c r="AB395" s="44">
        <f t="shared" si="378"/>
        <v>875.85352046545734</v>
      </c>
      <c r="AC395" s="44">
        <f t="shared" si="379"/>
        <v>121.72180723857618</v>
      </c>
      <c r="AD395" s="44">
        <f t="shared" si="380"/>
        <v>997.5753277040335</v>
      </c>
      <c r="AE395" s="44">
        <v>823.62159140345148</v>
      </c>
      <c r="AF395" s="43">
        <v>1156660.2965951783</v>
      </c>
      <c r="AG395" s="43">
        <v>1389</v>
      </c>
      <c r="AH395" s="44">
        <f t="shared" si="381"/>
        <v>832.72879524490884</v>
      </c>
      <c r="AI395" s="45">
        <v>9</v>
      </c>
      <c r="AJ395" s="46">
        <v>12</v>
      </c>
      <c r="AK395" s="47">
        <f t="shared" si="382"/>
        <v>1</v>
      </c>
      <c r="AL395" s="44">
        <f t="shared" si="383"/>
        <v>823.62159140345148</v>
      </c>
      <c r="AM395" s="43">
        <f t="shared" si="384"/>
        <v>70831.456860696824</v>
      </c>
      <c r="AN395" s="48">
        <f t="shared" si="385"/>
        <v>-16320.023260200063</v>
      </c>
      <c r="AO395" s="90">
        <f t="shared" si="386"/>
        <v>-1300.7617318558168</v>
      </c>
      <c r="AP395" s="97">
        <f t="shared" si="387"/>
        <v>2</v>
      </c>
      <c r="AQ395" s="165"/>
      <c r="AR395" s="164"/>
    </row>
    <row r="396" spans="1:44" s="3" customFormat="1" ht="12.75" hidden="1" customHeight="1" outlineLevel="2" x14ac:dyDescent="0.2">
      <c r="A396" s="10">
        <v>6091</v>
      </c>
      <c r="B396" s="11" t="s">
        <v>543</v>
      </c>
      <c r="C396" s="12">
        <v>78782</v>
      </c>
      <c r="D396" s="13" t="s">
        <v>23</v>
      </c>
      <c r="E396" s="14" t="s">
        <v>559</v>
      </c>
      <c r="F396" s="15" t="s">
        <v>547</v>
      </c>
      <c r="G396" s="42">
        <v>37</v>
      </c>
      <c r="H396" s="43">
        <f t="shared" si="368"/>
        <v>26004.783720996278</v>
      </c>
      <c r="I396" s="43">
        <v>23176.460404035068</v>
      </c>
      <c r="J396" s="43">
        <v>2828.3233169612095</v>
      </c>
      <c r="K396" s="44">
        <f t="shared" si="369"/>
        <v>626.39082173067754</v>
      </c>
      <c r="L396" s="44">
        <f t="shared" si="370"/>
        <v>76.441170728681342</v>
      </c>
      <c r="M396" s="44">
        <f t="shared" si="371"/>
        <v>702.83199245935884</v>
      </c>
      <c r="N396" s="44">
        <v>591.04059152365016</v>
      </c>
      <c r="O396" s="43">
        <v>437690.05629727233</v>
      </c>
      <c r="P396" s="43">
        <v>796</v>
      </c>
      <c r="Q396" s="44">
        <f t="shared" si="372"/>
        <v>549.86187977044267</v>
      </c>
      <c r="R396" s="45">
        <v>8</v>
      </c>
      <c r="S396" s="46">
        <v>10</v>
      </c>
      <c r="T396" s="47">
        <f t="shared" si="373"/>
        <v>0.93032845401184305</v>
      </c>
      <c r="U396" s="44">
        <f t="shared" si="374"/>
        <v>549.86187977044267</v>
      </c>
      <c r="V396" s="43">
        <f t="shared" si="375"/>
        <v>20344.889551506378</v>
      </c>
      <c r="W396" s="48">
        <f t="shared" si="376"/>
        <v>-5659.8941694899004</v>
      </c>
      <c r="X396" s="42">
        <v>5</v>
      </c>
      <c r="Y396" s="43">
        <f t="shared" si="377"/>
        <v>24510.596373450815</v>
      </c>
      <c r="Z396" s="43">
        <v>21813.898844326512</v>
      </c>
      <c r="AA396" s="43">
        <v>2696.6975291243039</v>
      </c>
      <c r="AB396" s="44">
        <f t="shared" si="378"/>
        <v>4362.7797688653027</v>
      </c>
      <c r="AC396" s="44">
        <f t="shared" si="379"/>
        <v>539.33950582486079</v>
      </c>
      <c r="AD396" s="44">
        <f t="shared" si="380"/>
        <v>4902.1192746901634</v>
      </c>
      <c r="AE396" s="44">
        <v>679.47040684852311</v>
      </c>
      <c r="AF396" s="43">
        <v>474375.59423076699</v>
      </c>
      <c r="AG396" s="43">
        <v>631</v>
      </c>
      <c r="AH396" s="44">
        <f t="shared" si="381"/>
        <v>751.78382603925036</v>
      </c>
      <c r="AI396" s="45">
        <v>10</v>
      </c>
      <c r="AJ396" s="46">
        <v>10</v>
      </c>
      <c r="AK396" s="47">
        <f t="shared" si="382"/>
        <v>1</v>
      </c>
      <c r="AL396" s="44">
        <f t="shared" si="383"/>
        <v>679.47040684852311</v>
      </c>
      <c r="AM396" s="43">
        <f t="shared" si="384"/>
        <v>3397.3520342426154</v>
      </c>
      <c r="AN396" s="48">
        <f t="shared" si="385"/>
        <v>-23032.630188227125</v>
      </c>
      <c r="AO396" s="90">
        <f t="shared" si="386"/>
        <v>17372.736018737225</v>
      </c>
      <c r="AP396" s="97">
        <f t="shared" si="387"/>
        <v>32</v>
      </c>
      <c r="AQ396" s="165"/>
      <c r="AR396" s="164"/>
    </row>
    <row r="397" spans="1:44" s="3" customFormat="1" ht="12.75" hidden="1" customHeight="1" outlineLevel="2" x14ac:dyDescent="0.2">
      <c r="A397" s="10">
        <v>6091</v>
      </c>
      <c r="B397" s="11" t="s">
        <v>543</v>
      </c>
      <c r="C397" s="12">
        <v>80480</v>
      </c>
      <c r="D397" s="13" t="s">
        <v>23</v>
      </c>
      <c r="E397" s="14" t="s">
        <v>560</v>
      </c>
      <c r="F397" s="15" t="s">
        <v>561</v>
      </c>
      <c r="G397" s="42">
        <v>2</v>
      </c>
      <c r="H397" s="43">
        <f t="shared" si="368"/>
        <v>2991.5668345195536</v>
      </c>
      <c r="I397" s="43">
        <v>2261.3267164842082</v>
      </c>
      <c r="J397" s="43">
        <v>730.24011803534518</v>
      </c>
      <c r="K397" s="44">
        <f t="shared" si="369"/>
        <v>1130.6633582421041</v>
      </c>
      <c r="L397" s="44">
        <f t="shared" si="370"/>
        <v>365.12005901767259</v>
      </c>
      <c r="M397" s="44">
        <f t="shared" si="371"/>
        <v>1495.7834172597768</v>
      </c>
      <c r="N397" s="44">
        <v>1389.1393254621505</v>
      </c>
      <c r="O397" s="43">
        <v>264593.88830362912</v>
      </c>
      <c r="P397" s="43">
        <v>195</v>
      </c>
      <c r="Q397" s="44">
        <f t="shared" si="372"/>
        <v>1356.8917348904058</v>
      </c>
      <c r="R397" s="45">
        <v>5</v>
      </c>
      <c r="S397" s="46">
        <v>7</v>
      </c>
      <c r="T397" s="47">
        <f t="shared" si="373"/>
        <v>0.9767859206195777</v>
      </c>
      <c r="U397" s="44">
        <f t="shared" si="374"/>
        <v>1356.8917348904058</v>
      </c>
      <c r="V397" s="43">
        <f t="shared" si="375"/>
        <v>2713.7834697808116</v>
      </c>
      <c r="W397" s="48">
        <f t="shared" si="376"/>
        <v>-277.78336473874197</v>
      </c>
      <c r="X397" s="42">
        <v>1</v>
      </c>
      <c r="Y397" s="43">
        <f t="shared" si="377"/>
        <v>2736.5377528140989</v>
      </c>
      <c r="Z397" s="43">
        <v>2064.1389293191824</v>
      </c>
      <c r="AA397" s="43">
        <v>672.39882349491677</v>
      </c>
      <c r="AB397" s="44">
        <f t="shared" si="378"/>
        <v>2064.1389293191824</v>
      </c>
      <c r="AC397" s="44">
        <f t="shared" si="379"/>
        <v>672.39882349491677</v>
      </c>
      <c r="AD397" s="44">
        <f t="shared" si="380"/>
        <v>2736.5377528140989</v>
      </c>
      <c r="AE397" s="44">
        <v>1417.9531434601024</v>
      </c>
      <c r="AF397" s="43">
        <v>240136.47947592448</v>
      </c>
      <c r="AG397" s="43">
        <v>166</v>
      </c>
      <c r="AH397" s="44">
        <f t="shared" si="381"/>
        <v>1446.605298047738</v>
      </c>
      <c r="AI397" s="45">
        <v>7</v>
      </c>
      <c r="AJ397" s="46">
        <v>7</v>
      </c>
      <c r="AK397" s="47">
        <f t="shared" si="382"/>
        <v>1</v>
      </c>
      <c r="AL397" s="44">
        <f t="shared" si="383"/>
        <v>1417.9531434601024</v>
      </c>
      <c r="AM397" s="43">
        <f t="shared" si="384"/>
        <v>1417.9531434601024</v>
      </c>
      <c r="AN397" s="48">
        <f t="shared" si="385"/>
        <v>-1438.455937477087</v>
      </c>
      <c r="AO397" s="90">
        <f t="shared" si="386"/>
        <v>1160.672572738345</v>
      </c>
      <c r="AP397" s="97">
        <f t="shared" si="387"/>
        <v>1</v>
      </c>
      <c r="AQ397" s="165"/>
      <c r="AR397" s="164"/>
    </row>
    <row r="398" spans="1:44" s="3" customFormat="1" ht="12.75" hidden="1" customHeight="1" outlineLevel="2" x14ac:dyDescent="0.2">
      <c r="A398" s="10">
        <v>6091</v>
      </c>
      <c r="B398" s="11" t="s">
        <v>543</v>
      </c>
      <c r="C398" s="12">
        <v>77741</v>
      </c>
      <c r="D398" s="13" t="s">
        <v>23</v>
      </c>
      <c r="E398" s="14" t="s">
        <v>556</v>
      </c>
      <c r="F398" s="15" t="s">
        <v>85</v>
      </c>
      <c r="G398" s="42">
        <v>11</v>
      </c>
      <c r="H398" s="43">
        <f t="shared" si="368"/>
        <v>27546.322607117323</v>
      </c>
      <c r="I398" s="43">
        <v>22172.03709890525</v>
      </c>
      <c r="J398" s="43">
        <v>5374.2855082120723</v>
      </c>
      <c r="K398" s="44">
        <f t="shared" si="369"/>
        <v>2015.6397362641137</v>
      </c>
      <c r="L398" s="44">
        <f t="shared" si="370"/>
        <v>488.57140983746109</v>
      </c>
      <c r="M398" s="44">
        <f t="shared" si="371"/>
        <v>2504.2111461015747</v>
      </c>
      <c r="N398" s="44">
        <v>2482.195137853626</v>
      </c>
      <c r="O398" s="43">
        <v>704611.85719427723</v>
      </c>
      <c r="P398" s="43">
        <v>211</v>
      </c>
      <c r="Q398" s="44">
        <f t="shared" si="372"/>
        <v>3339.3926881245366</v>
      </c>
      <c r="R398" s="45">
        <v>7</v>
      </c>
      <c r="S398" s="46">
        <v>12</v>
      </c>
      <c r="T398" s="47">
        <f t="shared" si="373"/>
        <v>1</v>
      </c>
      <c r="U398" s="44">
        <f t="shared" si="374"/>
        <v>2482.195137853626</v>
      </c>
      <c r="V398" s="43">
        <f t="shared" si="375"/>
        <v>27304.146516389887</v>
      </c>
      <c r="W398" s="48">
        <f t="shared" si="376"/>
        <v>-242.17609072743653</v>
      </c>
      <c r="X398" s="42">
        <v>10</v>
      </c>
      <c r="Y398" s="43">
        <f t="shared" si="377"/>
        <v>25287.341316884587</v>
      </c>
      <c r="Z398" s="43">
        <v>20336.481975915089</v>
      </c>
      <c r="AA398" s="43">
        <v>4950.8593409695004</v>
      </c>
      <c r="AB398" s="44">
        <f t="shared" si="378"/>
        <v>2033.648197591509</v>
      </c>
      <c r="AC398" s="44">
        <f t="shared" si="379"/>
        <v>495.08593409695004</v>
      </c>
      <c r="AD398" s="44">
        <f t="shared" si="380"/>
        <v>2528.7341316884585</v>
      </c>
      <c r="AE398" s="44">
        <v>2516.0062443642009</v>
      </c>
      <c r="AF398" s="43">
        <v>613336.94789822609</v>
      </c>
      <c r="AG398" s="43">
        <v>185</v>
      </c>
      <c r="AH398" s="44">
        <f t="shared" si="381"/>
        <v>3315.3348535039249</v>
      </c>
      <c r="AI398" s="45">
        <v>7</v>
      </c>
      <c r="AJ398" s="46">
        <v>12</v>
      </c>
      <c r="AK398" s="47">
        <f t="shared" si="382"/>
        <v>1</v>
      </c>
      <c r="AL398" s="44">
        <f t="shared" si="383"/>
        <v>2516.0062443642009</v>
      </c>
      <c r="AM398" s="43">
        <f t="shared" si="384"/>
        <v>25160.062443642011</v>
      </c>
      <c r="AN398" s="48">
        <f t="shared" si="385"/>
        <v>-138.8496799009921</v>
      </c>
      <c r="AO398" s="90">
        <f t="shared" si="386"/>
        <v>-103.32641082644443</v>
      </c>
      <c r="AP398" s="97">
        <f t="shared" si="387"/>
        <v>1</v>
      </c>
      <c r="AQ398" s="165"/>
      <c r="AR398" s="164"/>
    </row>
    <row r="399" spans="1:44" s="3" customFormat="1" ht="12.75" hidden="1" customHeight="1" outlineLevel="2" x14ac:dyDescent="0.2">
      <c r="A399" s="10">
        <v>6091</v>
      </c>
      <c r="B399" s="11" t="s">
        <v>543</v>
      </c>
      <c r="C399" s="12">
        <v>80752</v>
      </c>
      <c r="D399" s="13" t="s">
        <v>23</v>
      </c>
      <c r="E399" s="14" t="s">
        <v>557</v>
      </c>
      <c r="F399" s="15" t="s">
        <v>558</v>
      </c>
      <c r="G399" s="42">
        <v>153</v>
      </c>
      <c r="H399" s="43">
        <f t="shared" si="368"/>
        <v>83645.134035586612</v>
      </c>
      <c r="I399" s="43">
        <v>75884.17669452625</v>
      </c>
      <c r="J399" s="43">
        <v>7760.9573410603562</v>
      </c>
      <c r="K399" s="44">
        <f t="shared" si="369"/>
        <v>495.97501107533498</v>
      </c>
      <c r="L399" s="44">
        <f t="shared" si="370"/>
        <v>50.725211379479454</v>
      </c>
      <c r="M399" s="44">
        <f t="shared" si="371"/>
        <v>546.70022245481448</v>
      </c>
      <c r="N399" s="44">
        <v>552.79980968754001</v>
      </c>
      <c r="O399" s="43">
        <v>1269472.5903904669</v>
      </c>
      <c r="P399" s="43">
        <v>2179</v>
      </c>
      <c r="Q399" s="44">
        <f t="shared" si="372"/>
        <v>582.59412133568924</v>
      </c>
      <c r="R399" s="45">
        <v>6</v>
      </c>
      <c r="S399" s="46">
        <v>12</v>
      </c>
      <c r="T399" s="47">
        <f t="shared" si="373"/>
        <v>1</v>
      </c>
      <c r="U399" s="44">
        <f t="shared" si="374"/>
        <v>552.79980968754001</v>
      </c>
      <c r="V399" s="43">
        <f t="shared" si="375"/>
        <v>84578.370882193616</v>
      </c>
      <c r="W399" s="48">
        <f t="shared" si="376"/>
        <v>933.23684660700383</v>
      </c>
      <c r="X399" s="42">
        <v>146</v>
      </c>
      <c r="Y399" s="43">
        <f t="shared" si="377"/>
        <v>77260.293084422941</v>
      </c>
      <c r="Z399" s="43">
        <v>70100.440779575452</v>
      </c>
      <c r="AA399" s="43">
        <v>7159.8523048474945</v>
      </c>
      <c r="AB399" s="44">
        <f t="shared" si="378"/>
        <v>480.14000533955789</v>
      </c>
      <c r="AC399" s="44">
        <f t="shared" si="379"/>
        <v>49.040084279777361</v>
      </c>
      <c r="AD399" s="44">
        <f t="shared" si="380"/>
        <v>529.18008961933526</v>
      </c>
      <c r="AE399" s="44">
        <v>574.36671417299658</v>
      </c>
      <c r="AF399" s="43">
        <v>1121445.0018146662</v>
      </c>
      <c r="AG399" s="43">
        <v>1936</v>
      </c>
      <c r="AH399" s="44">
        <f t="shared" si="381"/>
        <v>579.25878192906316</v>
      </c>
      <c r="AI399" s="45">
        <v>3</v>
      </c>
      <c r="AJ399" s="46">
        <v>12</v>
      </c>
      <c r="AK399" s="47">
        <f t="shared" si="382"/>
        <v>1</v>
      </c>
      <c r="AL399" s="44">
        <f t="shared" si="383"/>
        <v>574.36671417299658</v>
      </c>
      <c r="AM399" s="43">
        <f t="shared" si="384"/>
        <v>83857.540269257501</v>
      </c>
      <c r="AN399" s="48">
        <f t="shared" si="385"/>
        <v>7196.9969289104283</v>
      </c>
      <c r="AO399" s="90">
        <f t="shared" si="386"/>
        <v>-6263.7600823034245</v>
      </c>
      <c r="AP399" s="97">
        <f t="shared" si="387"/>
        <v>7</v>
      </c>
      <c r="AQ399" s="165"/>
      <c r="AR399" s="164"/>
    </row>
    <row r="400" spans="1:44" s="3" customFormat="1" ht="12.75" hidden="1" customHeight="1" outlineLevel="2" x14ac:dyDescent="0.2">
      <c r="A400" s="10">
        <v>6091</v>
      </c>
      <c r="B400" s="11" t="s">
        <v>543</v>
      </c>
      <c r="C400" s="12">
        <v>79744</v>
      </c>
      <c r="D400" s="13" t="s">
        <v>23</v>
      </c>
      <c r="E400" s="14" t="s">
        <v>562</v>
      </c>
      <c r="F400" s="15" t="s">
        <v>563</v>
      </c>
      <c r="G400" s="42">
        <v>190990</v>
      </c>
      <c r="H400" s="43">
        <f t="shared" si="368"/>
        <v>228132.95232989197</v>
      </c>
      <c r="I400" s="43">
        <v>218561.32546634367</v>
      </c>
      <c r="J400" s="43">
        <v>9571.6268635482957</v>
      </c>
      <c r="K400" s="44">
        <f t="shared" si="369"/>
        <v>1.1443600474702533</v>
      </c>
      <c r="L400" s="44">
        <f t="shared" si="370"/>
        <v>5.0115853518761695E-2</v>
      </c>
      <c r="M400" s="44">
        <f t="shared" si="371"/>
        <v>1.1944759009890149</v>
      </c>
      <c r="N400" s="44">
        <v>1.2414278444454929</v>
      </c>
      <c r="O400" s="43">
        <v>4097114.5778420363</v>
      </c>
      <c r="P400" s="43">
        <v>3148294</v>
      </c>
      <c r="Q400" s="44">
        <f t="shared" si="372"/>
        <v>1.3013761033251774</v>
      </c>
      <c r="R400" s="45">
        <v>6</v>
      </c>
      <c r="S400" s="46">
        <v>12</v>
      </c>
      <c r="T400" s="47">
        <f t="shared" si="373"/>
        <v>1</v>
      </c>
      <c r="U400" s="44">
        <f t="shared" si="374"/>
        <v>1.2414278444454929</v>
      </c>
      <c r="V400" s="43">
        <f t="shared" si="375"/>
        <v>237100.3040106447</v>
      </c>
      <c r="W400" s="48">
        <f t="shared" si="376"/>
        <v>8967.351680752734</v>
      </c>
      <c r="X400" s="42">
        <v>216525</v>
      </c>
      <c r="Y400" s="43">
        <f t="shared" si="377"/>
        <v>208336.27647635015</v>
      </c>
      <c r="Z400" s="43">
        <v>199371.54513733537</v>
      </c>
      <c r="AA400" s="43">
        <v>8964.7313390147665</v>
      </c>
      <c r="AB400" s="44">
        <f t="shared" si="378"/>
        <v>0.92077840959397472</v>
      </c>
      <c r="AC400" s="44">
        <f t="shared" si="379"/>
        <v>4.1402754134694686E-2</v>
      </c>
      <c r="AD400" s="44">
        <f t="shared" si="380"/>
        <v>0.96218116372866946</v>
      </c>
      <c r="AE400" s="44">
        <v>1.2101397846838293</v>
      </c>
      <c r="AF400" s="43">
        <v>3574626.8063533641</v>
      </c>
      <c r="AG400" s="43">
        <v>3085954</v>
      </c>
      <c r="AH400" s="44">
        <f t="shared" si="381"/>
        <v>1.1583538854932265</v>
      </c>
      <c r="AI400" s="45">
        <v>2</v>
      </c>
      <c r="AJ400" s="46">
        <v>12</v>
      </c>
      <c r="AK400" s="47">
        <f t="shared" si="382"/>
        <v>0.95720667988439634</v>
      </c>
      <c r="AL400" s="44">
        <f t="shared" si="383"/>
        <v>1.1583538854932265</v>
      </c>
      <c r="AM400" s="43">
        <f t="shared" si="384"/>
        <v>250812.57505642087</v>
      </c>
      <c r="AN400" s="48">
        <f t="shared" si="385"/>
        <v>46337.780269168063</v>
      </c>
      <c r="AO400" s="90">
        <f t="shared" si="386"/>
        <v>-37370.428588415329</v>
      </c>
      <c r="AP400" s="97">
        <f t="shared" si="387"/>
        <v>-25535</v>
      </c>
      <c r="AQ400" s="165"/>
      <c r="AR400" s="164"/>
    </row>
    <row r="401" spans="1:44" s="3" customFormat="1" ht="12.75" hidden="1" customHeight="1" outlineLevel="2" x14ac:dyDescent="0.2">
      <c r="A401" s="10">
        <v>6091</v>
      </c>
      <c r="B401" s="11" t="s">
        <v>543</v>
      </c>
      <c r="C401" s="12">
        <v>78785</v>
      </c>
      <c r="D401" s="13" t="s">
        <v>23</v>
      </c>
      <c r="E401" s="14" t="s">
        <v>554</v>
      </c>
      <c r="F401" s="15" t="s">
        <v>555</v>
      </c>
      <c r="G401" s="42">
        <v>2911200</v>
      </c>
      <c r="H401" s="43">
        <f t="shared" si="368"/>
        <v>85834.836079359433</v>
      </c>
      <c r="I401" s="43">
        <v>85631.880188645635</v>
      </c>
      <c r="J401" s="43">
        <v>202.95589071379356</v>
      </c>
      <c r="K401" s="44">
        <f t="shared" si="369"/>
        <v>2.9414633205772752E-2</v>
      </c>
      <c r="L401" s="44">
        <f t="shared" si="370"/>
        <v>6.9715543663710343E-5</v>
      </c>
      <c r="M401" s="44">
        <f t="shared" si="371"/>
        <v>2.9484348749436465E-2</v>
      </c>
      <c r="N401" s="44">
        <v>4.0173266954061343E-2</v>
      </c>
      <c r="O401" s="43">
        <v>222141.70225243879</v>
      </c>
      <c r="P401" s="43">
        <v>5889447</v>
      </c>
      <c r="Q401" s="44">
        <f t="shared" si="372"/>
        <v>3.7718601127141274E-2</v>
      </c>
      <c r="R401" s="45">
        <v>1</v>
      </c>
      <c r="S401" s="46">
        <v>4</v>
      </c>
      <c r="T401" s="47">
        <f t="shared" si="373"/>
        <v>0.93889802814077805</v>
      </c>
      <c r="U401" s="44">
        <f t="shared" si="374"/>
        <v>3.7718601127141274E-2</v>
      </c>
      <c r="V401" s="43">
        <f t="shared" si="375"/>
        <v>109806.39160133367</v>
      </c>
      <c r="W401" s="48">
        <f t="shared" si="376"/>
        <v>23971.555521974238</v>
      </c>
      <c r="X401" s="42">
        <v>2668600</v>
      </c>
      <c r="Y401" s="43">
        <f t="shared" si="377"/>
        <v>81410.656803752106</v>
      </c>
      <c r="Z401" s="43">
        <v>81220.597839092225</v>
      </c>
      <c r="AA401" s="43">
        <v>190.0589646598886</v>
      </c>
      <c r="AB401" s="44">
        <f t="shared" si="378"/>
        <v>3.0435658337364994E-2</v>
      </c>
      <c r="AC401" s="44">
        <f t="shared" si="379"/>
        <v>7.1220476901704487E-5</v>
      </c>
      <c r="AD401" s="44">
        <f t="shared" si="380"/>
        <v>3.0506878814266697E-2</v>
      </c>
      <c r="AE401" s="44">
        <v>3.449153203401243E-2</v>
      </c>
      <c r="AF401" s="43">
        <v>192190.65404754406</v>
      </c>
      <c r="AG401" s="43">
        <v>5398597</v>
      </c>
      <c r="AH401" s="44">
        <f t="shared" si="381"/>
        <v>3.5600111296980319E-2</v>
      </c>
      <c r="AI401" s="45">
        <v>1</v>
      </c>
      <c r="AJ401" s="46">
        <v>4</v>
      </c>
      <c r="AK401" s="47">
        <f t="shared" si="382"/>
        <v>1</v>
      </c>
      <c r="AL401" s="44">
        <f t="shared" si="383"/>
        <v>3.449153203401243E-2</v>
      </c>
      <c r="AM401" s="43">
        <f t="shared" si="384"/>
        <v>92044.102385965569</v>
      </c>
      <c r="AN401" s="48">
        <f t="shared" si="385"/>
        <v>11600.122453323776</v>
      </c>
      <c r="AO401" s="90">
        <f t="shared" si="386"/>
        <v>12371.433068650462</v>
      </c>
      <c r="AP401" s="97">
        <f t="shared" si="387"/>
        <v>242600</v>
      </c>
      <c r="AQ401" s="165"/>
      <c r="AR401" s="164"/>
    </row>
    <row r="402" spans="1:44" s="3" customFormat="1" ht="12.75" hidden="1" customHeight="1" outlineLevel="2" x14ac:dyDescent="0.2">
      <c r="A402" s="10">
        <v>6091</v>
      </c>
      <c r="B402" s="11" t="s">
        <v>543</v>
      </c>
      <c r="C402" s="12">
        <v>78816</v>
      </c>
      <c r="D402" s="13" t="s">
        <v>23</v>
      </c>
      <c r="E402" s="14" t="s">
        <v>551</v>
      </c>
      <c r="F402" s="15" t="s">
        <v>552</v>
      </c>
      <c r="G402" s="42">
        <v>15705</v>
      </c>
      <c r="H402" s="43">
        <f t="shared" si="368"/>
        <v>504667.94234519207</v>
      </c>
      <c r="I402" s="43">
        <v>473661.09051955061</v>
      </c>
      <c r="J402" s="43">
        <v>31006.851825641439</v>
      </c>
      <c r="K402" s="44">
        <f t="shared" si="369"/>
        <v>30.15989115056037</v>
      </c>
      <c r="L402" s="44">
        <f t="shared" si="370"/>
        <v>1.974329947509802</v>
      </c>
      <c r="M402" s="44">
        <f t="shared" si="371"/>
        <v>32.134221098070171</v>
      </c>
      <c r="N402" s="44">
        <v>33.707533127984817</v>
      </c>
      <c r="O402" s="43">
        <v>4580818.5168264266</v>
      </c>
      <c r="P402" s="43">
        <v>132264</v>
      </c>
      <c r="Q402" s="44">
        <f t="shared" si="372"/>
        <v>34.633902776465455</v>
      </c>
      <c r="R402" s="45">
        <v>5</v>
      </c>
      <c r="S402" s="46">
        <v>12</v>
      </c>
      <c r="T402" s="47">
        <f t="shared" si="373"/>
        <v>1</v>
      </c>
      <c r="U402" s="44">
        <f t="shared" si="374"/>
        <v>33.707533127984817</v>
      </c>
      <c r="V402" s="43">
        <f t="shared" si="375"/>
        <v>529376.80777500151</v>
      </c>
      <c r="W402" s="48">
        <f t="shared" si="376"/>
        <v>24708.865429809433</v>
      </c>
      <c r="X402" s="42">
        <v>14342</v>
      </c>
      <c r="Y402" s="43">
        <f t="shared" si="377"/>
        <v>459701.95115531556</v>
      </c>
      <c r="Z402" s="43">
        <v>430731.39438565203</v>
      </c>
      <c r="AA402" s="43">
        <v>28970.556769663519</v>
      </c>
      <c r="AB402" s="44">
        <f t="shared" si="378"/>
        <v>30.032868106655421</v>
      </c>
      <c r="AC402" s="44">
        <f t="shared" si="379"/>
        <v>2.019980251684808</v>
      </c>
      <c r="AD402" s="44">
        <f t="shared" si="380"/>
        <v>32.052848358340228</v>
      </c>
      <c r="AE402" s="44">
        <v>32.406223976969812</v>
      </c>
      <c r="AF402" s="43">
        <v>3968962.9196811914</v>
      </c>
      <c r="AG402" s="43">
        <v>121616</v>
      </c>
      <c r="AH402" s="44">
        <f t="shared" si="381"/>
        <v>32.63520358901124</v>
      </c>
      <c r="AI402" s="45">
        <v>6</v>
      </c>
      <c r="AJ402" s="46">
        <v>12</v>
      </c>
      <c r="AK402" s="47">
        <f t="shared" si="382"/>
        <v>1</v>
      </c>
      <c r="AL402" s="44">
        <f t="shared" si="383"/>
        <v>32.406223976969812</v>
      </c>
      <c r="AM402" s="43">
        <f t="shared" si="384"/>
        <v>464770.06427770102</v>
      </c>
      <c r="AN402" s="48">
        <f t="shared" si="385"/>
        <v>5528.8506789659577</v>
      </c>
      <c r="AO402" s="90">
        <f t="shared" si="386"/>
        <v>19180.014750843475</v>
      </c>
      <c r="AP402" s="97">
        <f t="shared" si="387"/>
        <v>1363</v>
      </c>
      <c r="AQ402" s="165"/>
      <c r="AR402" s="164"/>
    </row>
    <row r="403" spans="1:44" s="3" customFormat="1" ht="12.75" hidden="1" customHeight="1" outlineLevel="2" x14ac:dyDescent="0.2">
      <c r="A403" s="10">
        <v>6091</v>
      </c>
      <c r="B403" s="11" t="s">
        <v>543</v>
      </c>
      <c r="C403" s="12">
        <v>61516</v>
      </c>
      <c r="D403" s="13" t="s">
        <v>23</v>
      </c>
      <c r="E403" s="14" t="s">
        <v>548</v>
      </c>
      <c r="F403" s="15" t="s">
        <v>85</v>
      </c>
      <c r="G403" s="42">
        <v>1218</v>
      </c>
      <c r="H403" s="43">
        <f t="shared" si="368"/>
        <v>308958.7022209944</v>
      </c>
      <c r="I403" s="43">
        <v>272880.1555813892</v>
      </c>
      <c r="J403" s="43">
        <v>36078.546639605207</v>
      </c>
      <c r="K403" s="44">
        <f t="shared" si="369"/>
        <v>224.03953660212579</v>
      </c>
      <c r="L403" s="44">
        <f t="shared" si="370"/>
        <v>29.621138456161912</v>
      </c>
      <c r="M403" s="44">
        <f t="shared" si="371"/>
        <v>253.66067505828769</v>
      </c>
      <c r="N403" s="44">
        <v>305.81351952819546</v>
      </c>
      <c r="O403" s="43">
        <v>6091061.4439313812</v>
      </c>
      <c r="P403" s="43">
        <v>19857</v>
      </c>
      <c r="Q403" s="44">
        <f t="shared" si="372"/>
        <v>306.74630830092065</v>
      </c>
      <c r="R403" s="45">
        <v>2</v>
      </c>
      <c r="S403" s="46">
        <v>12</v>
      </c>
      <c r="T403" s="47">
        <f t="shared" si="373"/>
        <v>1</v>
      </c>
      <c r="U403" s="44">
        <f t="shared" si="374"/>
        <v>305.81351952819546</v>
      </c>
      <c r="V403" s="43">
        <f t="shared" si="375"/>
        <v>372480.86678534205</v>
      </c>
      <c r="W403" s="48">
        <f t="shared" si="376"/>
        <v>63522.164564347651</v>
      </c>
      <c r="X403" s="42">
        <v>1153</v>
      </c>
      <c r="Y403" s="43">
        <f t="shared" si="377"/>
        <v>282841.80228703807</v>
      </c>
      <c r="Z403" s="43">
        <v>249422.86929055658</v>
      </c>
      <c r="AA403" s="43">
        <v>33418.932996481475</v>
      </c>
      <c r="AB403" s="44">
        <f t="shared" si="378"/>
        <v>216.32512514358768</v>
      </c>
      <c r="AC403" s="44">
        <f t="shared" si="379"/>
        <v>28.984330439272746</v>
      </c>
      <c r="AD403" s="44">
        <f t="shared" si="380"/>
        <v>245.30945558286041</v>
      </c>
      <c r="AE403" s="44">
        <v>293.91428837278545</v>
      </c>
      <c r="AF403" s="43">
        <v>5145086.7417873414</v>
      </c>
      <c r="AG403" s="43">
        <v>18619</v>
      </c>
      <c r="AH403" s="44">
        <f t="shared" si="381"/>
        <v>276.33528877959833</v>
      </c>
      <c r="AI403" s="45">
        <v>4</v>
      </c>
      <c r="AJ403" s="46">
        <v>12</v>
      </c>
      <c r="AK403" s="47">
        <f t="shared" si="382"/>
        <v>0.94019004761384439</v>
      </c>
      <c r="AL403" s="44">
        <f t="shared" si="383"/>
        <v>276.33528877959833</v>
      </c>
      <c r="AM403" s="43">
        <f t="shared" si="384"/>
        <v>318614.58796287689</v>
      </c>
      <c r="AN403" s="48">
        <f t="shared" si="385"/>
        <v>39024.857100915076</v>
      </c>
      <c r="AO403" s="90">
        <f t="shared" si="386"/>
        <v>24497.307463432575</v>
      </c>
      <c r="AP403" s="97">
        <f t="shared" si="387"/>
        <v>65</v>
      </c>
      <c r="AQ403" s="165"/>
      <c r="AR403" s="164"/>
    </row>
    <row r="404" spans="1:44" s="3" customFormat="1" ht="12.75" hidden="1" customHeight="1" outlineLevel="2" x14ac:dyDescent="0.2">
      <c r="A404" s="10">
        <v>6091</v>
      </c>
      <c r="B404" s="11" t="s">
        <v>543</v>
      </c>
      <c r="C404" s="12">
        <v>79062</v>
      </c>
      <c r="D404" s="13" t="s">
        <v>23</v>
      </c>
      <c r="E404" s="14" t="s">
        <v>566</v>
      </c>
      <c r="F404" s="15" t="s">
        <v>567</v>
      </c>
      <c r="G404" s="42">
        <v>168269</v>
      </c>
      <c r="H404" s="43">
        <f t="shared" si="368"/>
        <v>6312522.5226775762</v>
      </c>
      <c r="I404" s="43">
        <v>6252625.2315799491</v>
      </c>
      <c r="J404" s="43">
        <v>59897.291097626781</v>
      </c>
      <c r="K404" s="44">
        <f t="shared" si="369"/>
        <v>37.15850947934527</v>
      </c>
      <c r="L404" s="44">
        <f t="shared" si="370"/>
        <v>0.35596153241314077</v>
      </c>
      <c r="M404" s="44">
        <f t="shared" si="371"/>
        <v>37.51447101175841</v>
      </c>
      <c r="N404" s="44">
        <v>47.269686633760806</v>
      </c>
      <c r="O404" s="43">
        <v>55015103.533266917</v>
      </c>
      <c r="P404" s="43">
        <v>1161587</v>
      </c>
      <c r="Q404" s="44">
        <f t="shared" si="372"/>
        <v>47.362017251628089</v>
      </c>
      <c r="R404" s="45">
        <v>3</v>
      </c>
      <c r="S404" s="46">
        <v>12</v>
      </c>
      <c r="T404" s="47">
        <f t="shared" si="373"/>
        <v>1</v>
      </c>
      <c r="U404" s="44">
        <f t="shared" si="374"/>
        <v>47.269686633760806</v>
      </c>
      <c r="V404" s="43">
        <f t="shared" si="375"/>
        <v>7954022.9001762969</v>
      </c>
      <c r="W404" s="48">
        <f t="shared" si="376"/>
        <v>1641500.3774987208</v>
      </c>
      <c r="X404" s="42">
        <v>77477</v>
      </c>
      <c r="Y404" s="43">
        <f t="shared" si="377"/>
        <v>4903204.2806449132</v>
      </c>
      <c r="Z404" s="43">
        <v>4847243.05081446</v>
      </c>
      <c r="AA404" s="43">
        <v>55961.229830453274</v>
      </c>
      <c r="AB404" s="44">
        <f t="shared" si="378"/>
        <v>62.563638896891462</v>
      </c>
      <c r="AC404" s="44">
        <f t="shared" si="379"/>
        <v>0.72229474334903621</v>
      </c>
      <c r="AD404" s="44">
        <f t="shared" si="380"/>
        <v>63.285933640240501</v>
      </c>
      <c r="AE404" s="44">
        <v>56.192047885816052</v>
      </c>
      <c r="AF404" s="43">
        <v>41571724.200506538</v>
      </c>
      <c r="AG404" s="43">
        <v>755290</v>
      </c>
      <c r="AH404" s="44">
        <f t="shared" si="381"/>
        <v>55.040744880120933</v>
      </c>
      <c r="AI404" s="45">
        <v>9</v>
      </c>
      <c r="AJ404" s="46">
        <v>12</v>
      </c>
      <c r="AK404" s="47">
        <f t="shared" si="382"/>
        <v>0.97951128230751439</v>
      </c>
      <c r="AL404" s="44">
        <f t="shared" si="383"/>
        <v>55.040744880120933</v>
      </c>
      <c r="AM404" s="43">
        <f t="shared" si="384"/>
        <v>4264391.7910771295</v>
      </c>
      <c r="AN404" s="48">
        <f t="shared" si="385"/>
        <v>-696886.35225576395</v>
      </c>
      <c r="AO404" s="90">
        <f t="shared" si="386"/>
        <v>2338386.7297544847</v>
      </c>
      <c r="AP404" s="97">
        <f t="shared" si="387"/>
        <v>90792</v>
      </c>
      <c r="AQ404" s="165"/>
      <c r="AR404" s="164"/>
    </row>
    <row r="405" spans="1:44" s="3" customFormat="1" ht="12.75" hidden="1" customHeight="1" outlineLevel="2" x14ac:dyDescent="0.2">
      <c r="A405" s="10">
        <v>6092</v>
      </c>
      <c r="B405" s="11" t="s">
        <v>568</v>
      </c>
      <c r="C405" s="12">
        <v>77701</v>
      </c>
      <c r="D405" s="13" t="s">
        <v>23</v>
      </c>
      <c r="E405" s="14" t="s">
        <v>569</v>
      </c>
      <c r="F405" s="15" t="s">
        <v>570</v>
      </c>
      <c r="G405" s="42">
        <v>2144</v>
      </c>
      <c r="H405" s="43">
        <f t="shared" si="368"/>
        <v>1000170.5427492292</v>
      </c>
      <c r="I405" s="43">
        <v>857604.13932078262</v>
      </c>
      <c r="J405" s="43">
        <v>142566.40342844665</v>
      </c>
      <c r="K405" s="44">
        <f t="shared" si="369"/>
        <v>400.00193065335009</v>
      </c>
      <c r="L405" s="44">
        <f t="shared" si="370"/>
        <v>66.495523987148616</v>
      </c>
      <c r="M405" s="44">
        <f t="shared" si="371"/>
        <v>466.49745464049869</v>
      </c>
      <c r="N405" s="44">
        <v>386.65552743431476</v>
      </c>
      <c r="O405" s="43">
        <v>4657312.6365159843</v>
      </c>
      <c r="P405" s="43">
        <v>13501</v>
      </c>
      <c r="Q405" s="44">
        <f t="shared" si="372"/>
        <v>344.96056858869599</v>
      </c>
      <c r="R405" s="45">
        <v>11</v>
      </c>
      <c r="S405" s="46">
        <v>11</v>
      </c>
      <c r="T405" s="47">
        <f t="shared" si="373"/>
        <v>0.89216510333554733</v>
      </c>
      <c r="U405" s="44">
        <f t="shared" si="374"/>
        <v>344.96056858869599</v>
      </c>
      <c r="V405" s="43">
        <f t="shared" si="375"/>
        <v>739595.45905416424</v>
      </c>
      <c r="W405" s="48">
        <f t="shared" si="376"/>
        <v>-260575.083695065</v>
      </c>
      <c r="X405" s="42">
        <v>1969</v>
      </c>
      <c r="Y405" s="43">
        <f t="shared" si="377"/>
        <v>895174.0623996224</v>
      </c>
      <c r="Z405" s="43">
        <v>764151.82937365631</v>
      </c>
      <c r="AA405" s="43">
        <v>131022.2330259661</v>
      </c>
      <c r="AB405" s="44">
        <f t="shared" si="378"/>
        <v>388.09133030658012</v>
      </c>
      <c r="AC405" s="44">
        <f t="shared" si="379"/>
        <v>66.54252566072428</v>
      </c>
      <c r="AD405" s="44">
        <f t="shared" si="380"/>
        <v>454.63385596730444</v>
      </c>
      <c r="AE405" s="44">
        <v>359.45426732724212</v>
      </c>
      <c r="AF405" s="43">
        <v>3903839.0755076581</v>
      </c>
      <c r="AG405" s="43">
        <v>12453</v>
      </c>
      <c r="AH405" s="44">
        <f t="shared" si="381"/>
        <v>313.48583277183474</v>
      </c>
      <c r="AI405" s="45">
        <v>11</v>
      </c>
      <c r="AJ405" s="46">
        <v>11</v>
      </c>
      <c r="AK405" s="47">
        <f t="shared" si="382"/>
        <v>0.8721160416394268</v>
      </c>
      <c r="AL405" s="44">
        <f t="shared" si="383"/>
        <v>313.48583277183474</v>
      </c>
      <c r="AM405" s="43">
        <f t="shared" si="384"/>
        <v>617253.60472774261</v>
      </c>
      <c r="AN405" s="48">
        <f t="shared" si="385"/>
        <v>-303185.95382386888</v>
      </c>
      <c r="AO405" s="90">
        <f t="shared" si="386"/>
        <v>42610.870128803886</v>
      </c>
      <c r="AP405" s="97">
        <f t="shared" si="387"/>
        <v>175</v>
      </c>
      <c r="AQ405" s="165"/>
      <c r="AR405" s="164"/>
    </row>
    <row r="406" spans="1:44" s="3" customFormat="1" ht="12.75" hidden="1" customHeight="1" outlineLevel="2" x14ac:dyDescent="0.2">
      <c r="A406" s="10">
        <v>6092</v>
      </c>
      <c r="B406" s="11" t="s">
        <v>568</v>
      </c>
      <c r="C406" s="12">
        <v>77702</v>
      </c>
      <c r="D406" s="13" t="s">
        <v>23</v>
      </c>
      <c r="E406" s="14" t="s">
        <v>571</v>
      </c>
      <c r="F406" s="15" t="s">
        <v>572</v>
      </c>
      <c r="G406" s="42">
        <v>653</v>
      </c>
      <c r="H406" s="43">
        <f t="shared" si="368"/>
        <v>1222133.434782333</v>
      </c>
      <c r="I406" s="43">
        <v>1057983.5366600787</v>
      </c>
      <c r="J406" s="43">
        <v>164149.89812225429</v>
      </c>
      <c r="K406" s="44">
        <f t="shared" si="369"/>
        <v>1620.1891832466749</v>
      </c>
      <c r="L406" s="44">
        <f t="shared" si="370"/>
        <v>251.37809819640779</v>
      </c>
      <c r="M406" s="44">
        <f t="shared" si="371"/>
        <v>1871.5672814430827</v>
      </c>
      <c r="N406" s="44">
        <v>1735.5172016940921</v>
      </c>
      <c r="O406" s="43">
        <v>4490051.0149158239</v>
      </c>
      <c r="P406" s="43">
        <v>2813</v>
      </c>
      <c r="Q406" s="44">
        <f t="shared" si="372"/>
        <v>1596.1788179579894</v>
      </c>
      <c r="R406" s="45">
        <v>6</v>
      </c>
      <c r="S406" s="46">
        <v>10</v>
      </c>
      <c r="T406" s="47">
        <f t="shared" si="373"/>
        <v>0.91971362565574677</v>
      </c>
      <c r="U406" s="44">
        <f t="shared" si="374"/>
        <v>1596.1788179579894</v>
      </c>
      <c r="V406" s="43">
        <f t="shared" si="375"/>
        <v>1042304.7681265671</v>
      </c>
      <c r="W406" s="48">
        <f t="shared" si="376"/>
        <v>-179828.66665576585</v>
      </c>
      <c r="X406" s="42">
        <v>598</v>
      </c>
      <c r="Y406" s="43">
        <f t="shared" si="377"/>
        <v>1093012.2404259129</v>
      </c>
      <c r="Z406" s="43">
        <v>942124.56690245576</v>
      </c>
      <c r="AA406" s="43">
        <v>150887.67352345708</v>
      </c>
      <c r="AB406" s="44">
        <f t="shared" si="378"/>
        <v>1575.4591419773508</v>
      </c>
      <c r="AC406" s="44">
        <f t="shared" si="379"/>
        <v>252.32052428671753</v>
      </c>
      <c r="AD406" s="44">
        <f t="shared" si="380"/>
        <v>1827.7796662640683</v>
      </c>
      <c r="AE406" s="44">
        <v>1629.038482141927</v>
      </c>
      <c r="AF406" s="43">
        <v>3545208.420537883</v>
      </c>
      <c r="AG406" s="43">
        <v>2565</v>
      </c>
      <c r="AH406" s="44">
        <f t="shared" si="381"/>
        <v>1382.1475323734437</v>
      </c>
      <c r="AI406" s="45">
        <v>7</v>
      </c>
      <c r="AJ406" s="46">
        <v>10</v>
      </c>
      <c r="AK406" s="47">
        <f t="shared" si="382"/>
        <v>0.84844375840412256</v>
      </c>
      <c r="AL406" s="44">
        <f t="shared" si="383"/>
        <v>1382.1475323734437</v>
      </c>
      <c r="AM406" s="43">
        <f t="shared" si="384"/>
        <v>826524.22435931931</v>
      </c>
      <c r="AN406" s="48">
        <f t="shared" si="385"/>
        <v>-290714.19934537483</v>
      </c>
      <c r="AO406" s="90">
        <f t="shared" si="386"/>
        <v>110885.53268960898</v>
      </c>
      <c r="AP406" s="97">
        <f t="shared" si="387"/>
        <v>55</v>
      </c>
      <c r="AQ406" s="165"/>
      <c r="AR406" s="164"/>
    </row>
    <row r="407" spans="1:44" s="3" customFormat="1" ht="12.75" hidden="1" customHeight="1" outlineLevel="2" x14ac:dyDescent="0.2">
      <c r="A407" s="10">
        <v>6092</v>
      </c>
      <c r="B407" s="11" t="s">
        <v>568</v>
      </c>
      <c r="C407" s="12">
        <v>77736</v>
      </c>
      <c r="D407" s="13" t="s">
        <v>23</v>
      </c>
      <c r="E407" s="14" t="s">
        <v>579</v>
      </c>
      <c r="F407" s="15" t="s">
        <v>580</v>
      </c>
      <c r="G407" s="42">
        <v>202224</v>
      </c>
      <c r="H407" s="43">
        <f t="shared" si="368"/>
        <v>106714.92290490461</v>
      </c>
      <c r="I407" s="43">
        <v>98496.181625639685</v>
      </c>
      <c r="J407" s="43">
        <v>8218.7412792649229</v>
      </c>
      <c r="K407" s="44">
        <f t="shared" si="369"/>
        <v>0.48706474812900391</v>
      </c>
      <c r="L407" s="44">
        <f t="shared" si="370"/>
        <v>4.0641769914871249E-2</v>
      </c>
      <c r="M407" s="44">
        <f t="shared" si="371"/>
        <v>0.52770651804387514</v>
      </c>
      <c r="N407" s="44">
        <v>0.29079287794242981</v>
      </c>
      <c r="O407" s="43">
        <v>669966.53791792365</v>
      </c>
      <c r="P407" s="43">
        <v>1906676</v>
      </c>
      <c r="Q407" s="44">
        <f t="shared" si="372"/>
        <v>0.3513793313168696</v>
      </c>
      <c r="R407" s="45">
        <v>9</v>
      </c>
      <c r="S407" s="46">
        <v>11</v>
      </c>
      <c r="T407" s="47">
        <f t="shared" si="373"/>
        <v>1</v>
      </c>
      <c r="U407" s="44">
        <f t="shared" si="374"/>
        <v>0.29079287794242981</v>
      </c>
      <c r="V407" s="43">
        <f t="shared" si="375"/>
        <v>58805.298949029922</v>
      </c>
      <c r="W407" s="48">
        <f t="shared" si="376"/>
        <v>-47909.623955874682</v>
      </c>
      <c r="X407" s="42">
        <v>185372</v>
      </c>
      <c r="Y407" s="43">
        <f t="shared" si="377"/>
        <v>49508.900338303873</v>
      </c>
      <c r="Z407" s="43">
        <v>41949.637334040119</v>
      </c>
      <c r="AA407" s="43">
        <v>7559.2630042637529</v>
      </c>
      <c r="AB407" s="44">
        <f t="shared" si="378"/>
        <v>0.22629975041559738</v>
      </c>
      <c r="AC407" s="44">
        <f t="shared" si="379"/>
        <v>4.0778882486372015E-2</v>
      </c>
      <c r="AD407" s="44">
        <f t="shared" si="380"/>
        <v>0.26707863290196943</v>
      </c>
      <c r="AE407" s="44">
        <v>0.25131852890374085</v>
      </c>
      <c r="AF407" s="43">
        <v>551538.56086296507</v>
      </c>
      <c r="AG407" s="43">
        <v>1733769</v>
      </c>
      <c r="AH407" s="44">
        <f t="shared" si="381"/>
        <v>0.31811536650093819</v>
      </c>
      <c r="AI407" s="45">
        <v>7</v>
      </c>
      <c r="AJ407" s="46">
        <v>11</v>
      </c>
      <c r="AK407" s="47">
        <f t="shared" si="382"/>
        <v>1</v>
      </c>
      <c r="AL407" s="44">
        <f t="shared" si="383"/>
        <v>0.25131852890374085</v>
      </c>
      <c r="AM407" s="43">
        <f t="shared" si="384"/>
        <v>46587.418339944248</v>
      </c>
      <c r="AN407" s="48">
        <f t="shared" si="385"/>
        <v>-3187.0712709377722</v>
      </c>
      <c r="AO407" s="90">
        <f t="shared" si="386"/>
        <v>-44722.552684936913</v>
      </c>
      <c r="AP407" s="97">
        <f t="shared" si="387"/>
        <v>16852</v>
      </c>
      <c r="AQ407" s="165"/>
      <c r="AR407" s="164"/>
    </row>
    <row r="408" spans="1:44" s="3" customFormat="1" ht="12.75" hidden="1" customHeight="1" outlineLevel="2" x14ac:dyDescent="0.2">
      <c r="A408" s="10">
        <v>6092</v>
      </c>
      <c r="B408" s="11" t="s">
        <v>568</v>
      </c>
      <c r="C408" s="12">
        <v>80931</v>
      </c>
      <c r="D408" s="13" t="s">
        <v>23</v>
      </c>
      <c r="E408" s="14" t="s">
        <v>581</v>
      </c>
      <c r="F408" s="15" t="s">
        <v>582</v>
      </c>
      <c r="G408" s="42">
        <v>11292</v>
      </c>
      <c r="H408" s="43">
        <f t="shared" si="368"/>
        <v>1095571.1907302586</v>
      </c>
      <c r="I408" s="43">
        <v>1025806.0291493096</v>
      </c>
      <c r="J408" s="43">
        <v>69765.161580949047</v>
      </c>
      <c r="K408" s="44">
        <f t="shared" si="369"/>
        <v>90.843608674221542</v>
      </c>
      <c r="L408" s="44">
        <f t="shared" si="370"/>
        <v>6.178282109542069</v>
      </c>
      <c r="M408" s="44">
        <f t="shared" si="371"/>
        <v>97.021890783763595</v>
      </c>
      <c r="N408" s="44">
        <v>96.095953719816634</v>
      </c>
      <c r="O408" s="43">
        <v>12683492.657738091</v>
      </c>
      <c r="P408" s="43">
        <v>132383</v>
      </c>
      <c r="Q408" s="44">
        <f t="shared" si="372"/>
        <v>95.809074108745776</v>
      </c>
      <c r="R408" s="45">
        <v>7</v>
      </c>
      <c r="S408" s="46">
        <v>12</v>
      </c>
      <c r="T408" s="47">
        <f t="shared" si="373"/>
        <v>0.99701465462419669</v>
      </c>
      <c r="U408" s="44">
        <f t="shared" si="374"/>
        <v>95.809074108745776</v>
      </c>
      <c r="V408" s="43">
        <f t="shared" si="375"/>
        <v>1081876.0648359573</v>
      </c>
      <c r="W408" s="48">
        <f t="shared" si="376"/>
        <v>-13695.125894301338</v>
      </c>
      <c r="X408" s="42">
        <v>10351</v>
      </c>
      <c r="Y408" s="43">
        <f t="shared" si="377"/>
        <v>988094.56007970264</v>
      </c>
      <c r="Z408" s="43">
        <v>924049.78662411007</v>
      </c>
      <c r="AA408" s="43">
        <v>64044.77345559252</v>
      </c>
      <c r="AB408" s="44">
        <f t="shared" si="378"/>
        <v>89.271547350411566</v>
      </c>
      <c r="AC408" s="44">
        <f t="shared" si="379"/>
        <v>6.1873030099113633</v>
      </c>
      <c r="AD408" s="44">
        <f t="shared" si="380"/>
        <v>95.458850360322927</v>
      </c>
      <c r="AE408" s="44">
        <v>93.480294384747268</v>
      </c>
      <c r="AF408" s="43">
        <v>10924315.143167755</v>
      </c>
      <c r="AG408" s="43">
        <v>119405</v>
      </c>
      <c r="AH408" s="44">
        <f t="shared" si="381"/>
        <v>91.489595437106942</v>
      </c>
      <c r="AI408" s="45">
        <v>9</v>
      </c>
      <c r="AJ408" s="46">
        <v>12</v>
      </c>
      <c r="AK408" s="47">
        <f t="shared" si="382"/>
        <v>0.97870461405002662</v>
      </c>
      <c r="AL408" s="44">
        <f t="shared" si="383"/>
        <v>91.489595437106942</v>
      </c>
      <c r="AM408" s="43">
        <f t="shared" si="384"/>
        <v>947008.80236949399</v>
      </c>
      <c r="AN408" s="48">
        <f t="shared" si="385"/>
        <v>-44820.826592954894</v>
      </c>
      <c r="AO408" s="90">
        <f t="shared" si="386"/>
        <v>31125.700698653556</v>
      </c>
      <c r="AP408" s="97">
        <f t="shared" si="387"/>
        <v>941</v>
      </c>
      <c r="AQ408" s="165"/>
      <c r="AR408" s="164"/>
    </row>
    <row r="409" spans="1:44" s="3" customFormat="1" ht="12.75" hidden="1" customHeight="1" outlineLevel="2" x14ac:dyDescent="0.2">
      <c r="A409" s="10">
        <v>6092</v>
      </c>
      <c r="B409" s="11" t="s">
        <v>568</v>
      </c>
      <c r="C409" s="12">
        <v>77703</v>
      </c>
      <c r="D409" s="13" t="s">
        <v>23</v>
      </c>
      <c r="E409" s="14" t="s">
        <v>589</v>
      </c>
      <c r="F409" s="15" t="s">
        <v>590</v>
      </c>
      <c r="G409" s="42">
        <v>2755</v>
      </c>
      <c r="H409" s="43">
        <f t="shared" si="368"/>
        <v>386898.9623749631</v>
      </c>
      <c r="I409" s="43">
        <v>334679.92561898998</v>
      </c>
      <c r="J409" s="43">
        <v>52219.036755973138</v>
      </c>
      <c r="K409" s="44">
        <f t="shared" si="369"/>
        <v>121.48091674010526</v>
      </c>
      <c r="L409" s="44">
        <f t="shared" si="370"/>
        <v>18.954278314327819</v>
      </c>
      <c r="M409" s="44">
        <f t="shared" si="371"/>
        <v>140.43519505443308</v>
      </c>
      <c r="N409" s="44">
        <v>140.43519505443305</v>
      </c>
      <c r="O409" s="43">
        <v>1936557.3978907291</v>
      </c>
      <c r="P409" s="43">
        <v>12683</v>
      </c>
      <c r="Q409" s="44">
        <f t="shared" si="372"/>
        <v>152.68922162664427</v>
      </c>
      <c r="R409" s="45">
        <v>6</v>
      </c>
      <c r="S409" s="46">
        <v>11</v>
      </c>
      <c r="T409" s="47">
        <f t="shared" si="373"/>
        <v>1</v>
      </c>
      <c r="U409" s="44">
        <f t="shared" si="374"/>
        <v>140.43519505443305</v>
      </c>
      <c r="V409" s="43">
        <f t="shared" si="375"/>
        <v>386898.96237496304</v>
      </c>
      <c r="W409" s="48">
        <f t="shared" si="376"/>
        <v>-5.8207660913467407E-11</v>
      </c>
      <c r="X409" s="42">
        <v>2521</v>
      </c>
      <c r="Y409" s="43">
        <f t="shared" si="377"/>
        <v>345833.73797489551</v>
      </c>
      <c r="Z409" s="43">
        <v>297828.47344557021</v>
      </c>
      <c r="AA409" s="43">
        <v>48005.264529325301</v>
      </c>
      <c r="AB409" s="44">
        <f t="shared" si="378"/>
        <v>118.13902159681484</v>
      </c>
      <c r="AC409" s="44">
        <f t="shared" si="379"/>
        <v>19.042151737138159</v>
      </c>
      <c r="AD409" s="44">
        <f t="shared" si="380"/>
        <v>137.18117333395301</v>
      </c>
      <c r="AE409" s="44">
        <v>137.18117333395298</v>
      </c>
      <c r="AF409" s="43">
        <v>1527523.7829390648</v>
      </c>
      <c r="AG409" s="43">
        <v>11626</v>
      </c>
      <c r="AH409" s="44">
        <f t="shared" si="381"/>
        <v>131.38859306202176</v>
      </c>
      <c r="AI409" s="45">
        <v>6</v>
      </c>
      <c r="AJ409" s="46">
        <v>11</v>
      </c>
      <c r="AK409" s="47">
        <f t="shared" si="382"/>
        <v>0.95777423292750374</v>
      </c>
      <c r="AL409" s="44">
        <f t="shared" si="383"/>
        <v>131.38859306202176</v>
      </c>
      <c r="AM409" s="43">
        <f t="shared" si="384"/>
        <v>331230.64310935687</v>
      </c>
      <c r="AN409" s="48">
        <f t="shared" si="385"/>
        <v>-15930.648944223976</v>
      </c>
      <c r="AO409" s="90">
        <f t="shared" si="386"/>
        <v>15930.648944223918</v>
      </c>
      <c r="AP409" s="97">
        <f t="shared" si="387"/>
        <v>234</v>
      </c>
      <c r="AQ409" s="165"/>
      <c r="AR409" s="164"/>
    </row>
    <row r="410" spans="1:44" s="3" customFormat="1" ht="12.75" hidden="1" customHeight="1" outlineLevel="2" x14ac:dyDescent="0.2">
      <c r="A410" s="10">
        <v>6092</v>
      </c>
      <c r="B410" s="11" t="s">
        <v>568</v>
      </c>
      <c r="C410" s="12">
        <v>77737</v>
      </c>
      <c r="D410" s="13" t="s">
        <v>23</v>
      </c>
      <c r="E410" s="14" t="s">
        <v>577</v>
      </c>
      <c r="F410" s="15" t="s">
        <v>578</v>
      </c>
      <c r="G410" s="42">
        <v>2064</v>
      </c>
      <c r="H410" s="43">
        <f t="shared" si="368"/>
        <v>164499.50621471391</v>
      </c>
      <c r="I410" s="43">
        <v>143736.27377691914</v>
      </c>
      <c r="J410" s="43">
        <v>20763.232437794766</v>
      </c>
      <c r="K410" s="44">
        <f t="shared" si="369"/>
        <v>69.639667527577103</v>
      </c>
      <c r="L410" s="44">
        <f t="shared" si="370"/>
        <v>10.059705638466456</v>
      </c>
      <c r="M410" s="44">
        <f t="shared" si="371"/>
        <v>79.699373166043557</v>
      </c>
      <c r="N410" s="44">
        <v>82.174732022152725</v>
      </c>
      <c r="O410" s="43">
        <v>677848.18698790472</v>
      </c>
      <c r="P410" s="43">
        <v>8143</v>
      </c>
      <c r="Q410" s="44">
        <f t="shared" si="372"/>
        <v>83.243053787044673</v>
      </c>
      <c r="R410" s="45">
        <v>5</v>
      </c>
      <c r="S410" s="46">
        <v>11</v>
      </c>
      <c r="T410" s="47">
        <f t="shared" si="373"/>
        <v>1</v>
      </c>
      <c r="U410" s="44">
        <f t="shared" si="374"/>
        <v>82.174732022152725</v>
      </c>
      <c r="V410" s="43">
        <f t="shared" si="375"/>
        <v>169608.64689372323</v>
      </c>
      <c r="W410" s="48">
        <f t="shared" si="376"/>
        <v>5109.140679009317</v>
      </c>
      <c r="X410" s="42">
        <v>1892</v>
      </c>
      <c r="Y410" s="43">
        <f t="shared" si="377"/>
        <v>147164.13531491166</v>
      </c>
      <c r="Z410" s="43">
        <v>128037.52770212041</v>
      </c>
      <c r="AA410" s="43">
        <v>19126.60761279126</v>
      </c>
      <c r="AB410" s="44">
        <f t="shared" si="378"/>
        <v>67.673111893298312</v>
      </c>
      <c r="AC410" s="44">
        <f t="shared" si="379"/>
        <v>10.10920064101018</v>
      </c>
      <c r="AD410" s="44">
        <f t="shared" si="380"/>
        <v>77.782312534308488</v>
      </c>
      <c r="AE410" s="44">
        <v>78.159407621710642</v>
      </c>
      <c r="AF410" s="43">
        <v>575178.44514307391</v>
      </c>
      <c r="AG410" s="43">
        <v>7342</v>
      </c>
      <c r="AH410" s="44">
        <f t="shared" si="381"/>
        <v>78.340839708944969</v>
      </c>
      <c r="AI410" s="45">
        <v>5</v>
      </c>
      <c r="AJ410" s="46">
        <v>11</v>
      </c>
      <c r="AK410" s="47">
        <f t="shared" si="382"/>
        <v>1</v>
      </c>
      <c r="AL410" s="44">
        <f t="shared" si="383"/>
        <v>78.159407621710642</v>
      </c>
      <c r="AM410" s="43">
        <f t="shared" si="384"/>
        <v>147877.59922027655</v>
      </c>
      <c r="AN410" s="48">
        <f t="shared" si="385"/>
        <v>778.32426039805762</v>
      </c>
      <c r="AO410" s="90">
        <f t="shared" si="386"/>
        <v>4330.816418611259</v>
      </c>
      <c r="AP410" s="97">
        <f t="shared" si="387"/>
        <v>172</v>
      </c>
      <c r="AQ410" s="165"/>
      <c r="AR410" s="164"/>
    </row>
    <row r="411" spans="1:44" s="3" customFormat="1" ht="12.75" hidden="1" customHeight="1" outlineLevel="2" x14ac:dyDescent="0.2">
      <c r="A411" s="10">
        <v>6092</v>
      </c>
      <c r="B411" s="11" t="s">
        <v>568</v>
      </c>
      <c r="C411" s="12">
        <v>78710</v>
      </c>
      <c r="D411" s="13" t="s">
        <v>23</v>
      </c>
      <c r="E411" s="14" t="s">
        <v>585</v>
      </c>
      <c r="F411" s="15" t="s">
        <v>586</v>
      </c>
      <c r="G411" s="42">
        <v>438712</v>
      </c>
      <c r="H411" s="43">
        <f t="shared" si="368"/>
        <v>256450.04134296006</v>
      </c>
      <c r="I411" s="43">
        <v>251020.99655554348</v>
      </c>
      <c r="J411" s="43">
        <v>5429.0447874165893</v>
      </c>
      <c r="K411" s="44">
        <f t="shared" si="369"/>
        <v>0.57217718356357583</v>
      </c>
      <c r="L411" s="44">
        <f t="shared" si="370"/>
        <v>1.2374963045042282E-2</v>
      </c>
      <c r="M411" s="44">
        <f t="shared" si="371"/>
        <v>0.5845521466086181</v>
      </c>
      <c r="N411" s="44">
        <v>0.65145431218225835</v>
      </c>
      <c r="O411" s="43">
        <v>4243037.5450353557</v>
      </c>
      <c r="P411" s="43">
        <v>5897169</v>
      </c>
      <c r="Q411" s="44">
        <f t="shared" si="372"/>
        <v>0.71950414597841028</v>
      </c>
      <c r="R411" s="45">
        <v>5</v>
      </c>
      <c r="S411" s="46">
        <v>12</v>
      </c>
      <c r="T411" s="47">
        <f t="shared" si="373"/>
        <v>1</v>
      </c>
      <c r="U411" s="44">
        <f t="shared" si="374"/>
        <v>0.65145431218225835</v>
      </c>
      <c r="V411" s="43">
        <f t="shared" si="375"/>
        <v>285800.82420610293</v>
      </c>
      <c r="W411" s="48">
        <f t="shared" si="376"/>
        <v>29350.782863142871</v>
      </c>
      <c r="X411" s="42">
        <v>481712</v>
      </c>
      <c r="Y411" s="43">
        <f t="shared" si="377"/>
        <v>233041.79379392392</v>
      </c>
      <c r="Z411" s="43">
        <v>228042.19408477494</v>
      </c>
      <c r="AA411" s="43">
        <v>4999.5997091489744</v>
      </c>
      <c r="AB411" s="44">
        <f t="shared" si="378"/>
        <v>0.47339944631807995</v>
      </c>
      <c r="AC411" s="44">
        <f t="shared" si="379"/>
        <v>1.0378814954057559E-2</v>
      </c>
      <c r="AD411" s="44">
        <f t="shared" si="380"/>
        <v>0.48377826127213752</v>
      </c>
      <c r="AE411" s="44">
        <v>0.59598139720234111</v>
      </c>
      <c r="AF411" s="43">
        <v>3786190.8648352171</v>
      </c>
      <c r="AG411" s="43">
        <v>4471762</v>
      </c>
      <c r="AH411" s="44">
        <f t="shared" si="381"/>
        <v>0.84668881412633701</v>
      </c>
      <c r="AI411" s="45">
        <v>4</v>
      </c>
      <c r="AJ411" s="46">
        <v>11</v>
      </c>
      <c r="AK411" s="47">
        <f t="shared" si="382"/>
        <v>1</v>
      </c>
      <c r="AL411" s="44">
        <f t="shared" si="383"/>
        <v>0.59598139720234111</v>
      </c>
      <c r="AM411" s="43">
        <f t="shared" si="384"/>
        <v>287091.39080913411</v>
      </c>
      <c r="AN411" s="48">
        <f t="shared" si="385"/>
        <v>58963.196743865665</v>
      </c>
      <c r="AO411" s="90">
        <f t="shared" si="386"/>
        <v>-29612.413880722794</v>
      </c>
      <c r="AP411" s="97">
        <f t="shared" si="387"/>
        <v>-43000</v>
      </c>
      <c r="AQ411" s="165"/>
      <c r="AR411" s="164"/>
    </row>
    <row r="412" spans="1:44" s="3" customFormat="1" ht="12.75" hidden="1" customHeight="1" outlineLevel="2" x14ac:dyDescent="0.2">
      <c r="A412" s="10">
        <v>6092</v>
      </c>
      <c r="B412" s="11" t="s">
        <v>568</v>
      </c>
      <c r="C412" s="12">
        <v>78449</v>
      </c>
      <c r="D412" s="13" t="s">
        <v>23</v>
      </c>
      <c r="E412" s="14" t="s">
        <v>587</v>
      </c>
      <c r="F412" s="15" t="s">
        <v>588</v>
      </c>
      <c r="G412" s="42">
        <v>17580</v>
      </c>
      <c r="H412" s="43">
        <f t="shared" si="368"/>
        <v>300108.33308870724</v>
      </c>
      <c r="I412" s="43">
        <v>296194.80894153629</v>
      </c>
      <c r="J412" s="43">
        <v>3913.5241471709692</v>
      </c>
      <c r="K412" s="44">
        <f t="shared" si="369"/>
        <v>16.848396413056673</v>
      </c>
      <c r="L412" s="44">
        <f t="shared" si="370"/>
        <v>0.22261229506091976</v>
      </c>
      <c r="M412" s="44">
        <f t="shared" si="371"/>
        <v>17.071008708117589</v>
      </c>
      <c r="N412" s="44">
        <v>19.796321562571194</v>
      </c>
      <c r="O412" s="43">
        <v>5770072.0452729296</v>
      </c>
      <c r="P412" s="43">
        <v>269520</v>
      </c>
      <c r="Q412" s="44">
        <f t="shared" si="372"/>
        <v>21.408697110689111</v>
      </c>
      <c r="R412" s="45">
        <v>4</v>
      </c>
      <c r="S412" s="46">
        <v>12</v>
      </c>
      <c r="T412" s="47">
        <f t="shared" si="373"/>
        <v>1</v>
      </c>
      <c r="U412" s="44">
        <f t="shared" si="374"/>
        <v>19.796321562571194</v>
      </c>
      <c r="V412" s="43">
        <f t="shared" si="375"/>
        <v>348019.33307000156</v>
      </c>
      <c r="W412" s="48">
        <f t="shared" si="376"/>
        <v>47910.999981294328</v>
      </c>
      <c r="X412" s="42">
        <v>16115</v>
      </c>
      <c r="Y412" s="43">
        <f t="shared" si="377"/>
        <v>275669.60941250564</v>
      </c>
      <c r="Z412" s="43">
        <v>271860.39089648519</v>
      </c>
      <c r="AA412" s="43">
        <v>3809.2185160204667</v>
      </c>
      <c r="AB412" s="44">
        <f t="shared" si="378"/>
        <v>16.870021153986048</v>
      </c>
      <c r="AC412" s="44">
        <f t="shared" si="379"/>
        <v>0.23637719615392286</v>
      </c>
      <c r="AD412" s="44">
        <f t="shared" si="380"/>
        <v>17.106398350139973</v>
      </c>
      <c r="AE412" s="44">
        <v>20.610464886012352</v>
      </c>
      <c r="AF412" s="43">
        <v>5317388.9685654007</v>
      </c>
      <c r="AG412" s="43">
        <v>247060</v>
      </c>
      <c r="AH412" s="44">
        <f t="shared" si="381"/>
        <v>21.522662383896222</v>
      </c>
      <c r="AI412" s="45">
        <v>4</v>
      </c>
      <c r="AJ412" s="46">
        <v>12</v>
      </c>
      <c r="AK412" s="47">
        <f t="shared" si="382"/>
        <v>1</v>
      </c>
      <c r="AL412" s="44">
        <f t="shared" si="383"/>
        <v>20.610464886012352</v>
      </c>
      <c r="AM412" s="43">
        <f t="shared" si="384"/>
        <v>332137.64163808903</v>
      </c>
      <c r="AN412" s="48">
        <f t="shared" si="385"/>
        <v>61601.489700636426</v>
      </c>
      <c r="AO412" s="90">
        <f t="shared" si="386"/>
        <v>-13690.489719342098</v>
      </c>
      <c r="AP412" s="97">
        <f t="shared" si="387"/>
        <v>1465</v>
      </c>
      <c r="AQ412" s="165"/>
      <c r="AR412" s="164"/>
    </row>
    <row r="413" spans="1:44" s="3" customFormat="1" ht="12.75" hidden="1" customHeight="1" outlineLevel="2" x14ac:dyDescent="0.2">
      <c r="A413" s="10">
        <v>6092</v>
      </c>
      <c r="B413" s="11" t="s">
        <v>568</v>
      </c>
      <c r="C413" s="12">
        <v>80933</v>
      </c>
      <c r="D413" s="13" t="s">
        <v>23</v>
      </c>
      <c r="E413" s="14" t="s">
        <v>575</v>
      </c>
      <c r="F413" s="15" t="s">
        <v>576</v>
      </c>
      <c r="G413" s="42">
        <v>197664</v>
      </c>
      <c r="H413" s="43">
        <f t="shared" si="368"/>
        <v>1074923.0434220626</v>
      </c>
      <c r="I413" s="43">
        <v>1034264.7717669707</v>
      </c>
      <c r="J413" s="43">
        <v>40658.271655092009</v>
      </c>
      <c r="K413" s="44">
        <f t="shared" si="369"/>
        <v>5.2324387433572666</v>
      </c>
      <c r="L413" s="44">
        <f t="shared" si="370"/>
        <v>0.20569386259051728</v>
      </c>
      <c r="M413" s="44">
        <f t="shared" si="371"/>
        <v>5.438132605947783</v>
      </c>
      <c r="N413" s="44">
        <v>6.2946234557691474</v>
      </c>
      <c r="O413" s="43">
        <v>14444239.19559454</v>
      </c>
      <c r="P413" s="43">
        <v>2542762</v>
      </c>
      <c r="Q413" s="44">
        <f t="shared" si="372"/>
        <v>5.6805313260126349</v>
      </c>
      <c r="R413" s="45">
        <v>4</v>
      </c>
      <c r="S413" s="46">
        <v>12</v>
      </c>
      <c r="T413" s="47">
        <f t="shared" si="373"/>
        <v>0.90244180067773794</v>
      </c>
      <c r="U413" s="44">
        <f t="shared" si="374"/>
        <v>5.6805313260126349</v>
      </c>
      <c r="V413" s="43">
        <f t="shared" si="375"/>
        <v>1122836.5440249615</v>
      </c>
      <c r="W413" s="48">
        <f t="shared" si="376"/>
        <v>47913.500602898886</v>
      </c>
      <c r="X413" s="42">
        <v>181192</v>
      </c>
      <c r="Y413" s="43">
        <f t="shared" si="377"/>
        <v>721528.11391251034</v>
      </c>
      <c r="Z413" s="43">
        <v>684156.1172097181</v>
      </c>
      <c r="AA413" s="43">
        <v>37371.996702792225</v>
      </c>
      <c r="AB413" s="44">
        <f t="shared" si="378"/>
        <v>3.7758627158468259</v>
      </c>
      <c r="AC413" s="44">
        <f t="shared" si="379"/>
        <v>0.20625632866126664</v>
      </c>
      <c r="AD413" s="44">
        <f t="shared" si="380"/>
        <v>3.9821190445080927</v>
      </c>
      <c r="AE413" s="44">
        <v>5.8623952372749439</v>
      </c>
      <c r="AF413" s="43">
        <v>11637713.306846285</v>
      </c>
      <c r="AG413" s="43">
        <v>2313147</v>
      </c>
      <c r="AH413" s="44">
        <f t="shared" si="381"/>
        <v>5.0311170482664034</v>
      </c>
      <c r="AI413" s="45">
        <v>4</v>
      </c>
      <c r="AJ413" s="46">
        <v>12</v>
      </c>
      <c r="AK413" s="47">
        <f t="shared" si="382"/>
        <v>0.85820161293066466</v>
      </c>
      <c r="AL413" s="44">
        <f t="shared" si="383"/>
        <v>5.0311170482664034</v>
      </c>
      <c r="AM413" s="43">
        <f t="shared" si="384"/>
        <v>911598.16020948614</v>
      </c>
      <c r="AN413" s="48">
        <f t="shared" si="385"/>
        <v>207349.1414148827</v>
      </c>
      <c r="AO413" s="90">
        <f t="shared" si="386"/>
        <v>-159435.64081198382</v>
      </c>
      <c r="AP413" s="97">
        <f t="shared" si="387"/>
        <v>16472</v>
      </c>
      <c r="AQ413" s="165"/>
      <c r="AR413" s="164"/>
    </row>
    <row r="414" spans="1:44" s="3" customFormat="1" ht="12.75" hidden="1" customHeight="1" outlineLevel="2" x14ac:dyDescent="0.2">
      <c r="A414" s="10">
        <v>6092</v>
      </c>
      <c r="B414" s="11" t="s">
        <v>568</v>
      </c>
      <c r="C414" s="12">
        <v>80986</v>
      </c>
      <c r="D414" s="13" t="s">
        <v>23</v>
      </c>
      <c r="E414" s="14" t="s">
        <v>650</v>
      </c>
      <c r="F414" s="15" t="s">
        <v>729</v>
      </c>
      <c r="G414" s="42">
        <v>61500</v>
      </c>
      <c r="H414" s="43">
        <f t="shared" si="368"/>
        <v>435008.51990923856</v>
      </c>
      <c r="I414" s="43">
        <v>408940.74556566938</v>
      </c>
      <c r="J414" s="43">
        <v>26067.774343569163</v>
      </c>
      <c r="K414" s="44">
        <f t="shared" si="369"/>
        <v>6.6494430173279575</v>
      </c>
      <c r="L414" s="44">
        <f t="shared" si="370"/>
        <v>0.42386624948892948</v>
      </c>
      <c r="M414" s="44">
        <f t="shared" si="371"/>
        <v>7.0733092668168869</v>
      </c>
      <c r="N414" s="44">
        <v>7.9542921520116092</v>
      </c>
      <c r="O414" s="43">
        <v>4172451.2111045728</v>
      </c>
      <c r="P414" s="43">
        <v>487636</v>
      </c>
      <c r="Q414" s="44">
        <f t="shared" si="372"/>
        <v>8.5564872386463939</v>
      </c>
      <c r="R414" s="45">
        <v>4</v>
      </c>
      <c r="S414" s="46">
        <v>12</v>
      </c>
      <c r="T414" s="47">
        <f t="shared" si="373"/>
        <v>1</v>
      </c>
      <c r="U414" s="44">
        <f t="shared" si="374"/>
        <v>7.9542921520116092</v>
      </c>
      <c r="V414" s="43">
        <f t="shared" si="375"/>
        <v>489188.96734871395</v>
      </c>
      <c r="W414" s="48">
        <f t="shared" si="376"/>
        <v>54180.447439475392</v>
      </c>
      <c r="X414" s="42">
        <v>57567</v>
      </c>
      <c r="Y414" s="43">
        <f t="shared" si="377"/>
        <v>398409.72990873939</v>
      </c>
      <c r="Z414" s="43">
        <v>374433.18474266975</v>
      </c>
      <c r="AA414" s="43">
        <v>23976.545166069667</v>
      </c>
      <c r="AB414" s="44">
        <f t="shared" si="378"/>
        <v>6.5043025473390959</v>
      </c>
      <c r="AC414" s="44">
        <f t="shared" si="379"/>
        <v>0.41649808338231398</v>
      </c>
      <c r="AD414" s="44">
        <f t="shared" si="380"/>
        <v>6.9208006307214101</v>
      </c>
      <c r="AE414" s="44">
        <v>7.4194509242113202</v>
      </c>
      <c r="AF414" s="43">
        <v>3467758.3178889896</v>
      </c>
      <c r="AG414" s="43">
        <v>451292</v>
      </c>
      <c r="AH414" s="44">
        <f t="shared" si="381"/>
        <v>7.6840677829187962</v>
      </c>
      <c r="AI414" s="45">
        <v>5</v>
      </c>
      <c r="AJ414" s="46">
        <v>12</v>
      </c>
      <c r="AK414" s="47">
        <f t="shared" si="382"/>
        <v>1</v>
      </c>
      <c r="AL414" s="44">
        <f t="shared" si="383"/>
        <v>7.4194509242113202</v>
      </c>
      <c r="AM414" s="43">
        <f t="shared" si="384"/>
        <v>427115.53135407309</v>
      </c>
      <c r="AN414" s="48">
        <f t="shared" si="385"/>
        <v>31315.41975854585</v>
      </c>
      <c r="AO414" s="90">
        <f t="shared" si="386"/>
        <v>22865.027680929543</v>
      </c>
      <c r="AP414" s="97">
        <f t="shared" si="387"/>
        <v>3933</v>
      </c>
      <c r="AQ414" s="165"/>
      <c r="AR414" s="164"/>
    </row>
    <row r="415" spans="1:44" s="3" customFormat="1" ht="12.75" hidden="1" customHeight="1" outlineLevel="2" x14ac:dyDescent="0.2">
      <c r="A415" s="10">
        <v>6092</v>
      </c>
      <c r="B415" s="11" t="s">
        <v>568</v>
      </c>
      <c r="C415" s="12">
        <v>80932</v>
      </c>
      <c r="D415" s="13" t="s">
        <v>23</v>
      </c>
      <c r="E415" s="14" t="s">
        <v>573</v>
      </c>
      <c r="F415" s="15" t="s">
        <v>574</v>
      </c>
      <c r="G415" s="42">
        <v>319140</v>
      </c>
      <c r="H415" s="43">
        <f t="shared" si="368"/>
        <v>5206708.4835298406</v>
      </c>
      <c r="I415" s="43">
        <v>4945813.9411058258</v>
      </c>
      <c r="J415" s="43">
        <v>260894.54242401448</v>
      </c>
      <c r="K415" s="44">
        <f t="shared" si="369"/>
        <v>15.497317607024584</v>
      </c>
      <c r="L415" s="44">
        <f t="shared" si="370"/>
        <v>0.81749245605068144</v>
      </c>
      <c r="M415" s="44">
        <f t="shared" si="371"/>
        <v>16.314810063075267</v>
      </c>
      <c r="N415" s="44">
        <v>16.493639096628606</v>
      </c>
      <c r="O415" s="43">
        <v>59613936.595191121</v>
      </c>
      <c r="P415" s="43">
        <v>3563338</v>
      </c>
      <c r="Q415" s="44">
        <f t="shared" si="372"/>
        <v>16.729801269256839</v>
      </c>
      <c r="R415" s="45">
        <v>6</v>
      </c>
      <c r="S415" s="46">
        <v>12</v>
      </c>
      <c r="T415" s="47">
        <f t="shared" si="373"/>
        <v>1</v>
      </c>
      <c r="U415" s="44">
        <f t="shared" si="374"/>
        <v>16.493639096628606</v>
      </c>
      <c r="V415" s="43">
        <f t="shared" si="375"/>
        <v>5263779.9812980527</v>
      </c>
      <c r="W415" s="48">
        <f t="shared" si="376"/>
        <v>57071.49776821211</v>
      </c>
      <c r="X415" s="42">
        <v>292545</v>
      </c>
      <c r="Y415" s="43">
        <f t="shared" si="377"/>
        <v>4609554.3420353243</v>
      </c>
      <c r="Z415" s="43">
        <v>4369538.7349118069</v>
      </c>
      <c r="AA415" s="43">
        <v>240015.60712351717</v>
      </c>
      <c r="AB415" s="44">
        <f t="shared" si="378"/>
        <v>14.936296073806789</v>
      </c>
      <c r="AC415" s="44">
        <f t="shared" si="379"/>
        <v>0.82043995666826353</v>
      </c>
      <c r="AD415" s="44">
        <f t="shared" si="380"/>
        <v>15.756736030475052</v>
      </c>
      <c r="AE415" s="44">
        <v>14.91251578351101</v>
      </c>
      <c r="AF415" s="43">
        <v>49683781.70292674</v>
      </c>
      <c r="AG415" s="43">
        <v>3283533</v>
      </c>
      <c r="AH415" s="44">
        <f t="shared" si="381"/>
        <v>15.131196093636561</v>
      </c>
      <c r="AI415" s="45">
        <v>8</v>
      </c>
      <c r="AJ415" s="46">
        <v>12</v>
      </c>
      <c r="AK415" s="47">
        <f t="shared" si="382"/>
        <v>1</v>
      </c>
      <c r="AL415" s="44">
        <f t="shared" si="383"/>
        <v>14.91251578351101</v>
      </c>
      <c r="AM415" s="43">
        <f t="shared" si="384"/>
        <v>4362581.9298872286</v>
      </c>
      <c r="AN415" s="48">
        <f t="shared" si="385"/>
        <v>-269424.44961610436</v>
      </c>
      <c r="AO415" s="90">
        <f t="shared" si="386"/>
        <v>326495.94738431647</v>
      </c>
      <c r="AP415" s="97">
        <f t="shared" si="387"/>
        <v>26595</v>
      </c>
      <c r="AQ415" s="165"/>
      <c r="AR415" s="173"/>
    </row>
    <row r="416" spans="1:44" s="3" customFormat="1" ht="12.75" hidden="1" customHeight="1" outlineLevel="2" x14ac:dyDescent="0.2">
      <c r="A416" s="10">
        <v>6092</v>
      </c>
      <c r="B416" s="11" t="s">
        <v>568</v>
      </c>
      <c r="C416" s="12">
        <v>80934</v>
      </c>
      <c r="D416" s="13" t="s">
        <v>23</v>
      </c>
      <c r="E416" s="14" t="s">
        <v>595</v>
      </c>
      <c r="F416" s="15" t="s">
        <v>596</v>
      </c>
      <c r="G416" s="42">
        <v>378012</v>
      </c>
      <c r="H416" s="43">
        <f t="shared" si="368"/>
        <v>3873891.7986152675</v>
      </c>
      <c r="I416" s="43">
        <v>3683920.2151861689</v>
      </c>
      <c r="J416" s="43">
        <v>189971.58342909859</v>
      </c>
      <c r="K416" s="44">
        <f t="shared" si="369"/>
        <v>9.7455112937847712</v>
      </c>
      <c r="L416" s="44">
        <f t="shared" si="370"/>
        <v>0.50255437242494572</v>
      </c>
      <c r="M416" s="44">
        <f t="shared" si="371"/>
        <v>10.248065666209717</v>
      </c>
      <c r="N416" s="44">
        <v>10.565545378412342</v>
      </c>
      <c r="O416" s="43">
        <v>46925504.052704751</v>
      </c>
      <c r="P416" s="43">
        <v>4463640</v>
      </c>
      <c r="Q416" s="44">
        <f t="shared" si="372"/>
        <v>10.512833484040996</v>
      </c>
      <c r="R416" s="45">
        <v>3</v>
      </c>
      <c r="S416" s="46">
        <v>12</v>
      </c>
      <c r="T416" s="47">
        <f t="shared" si="373"/>
        <v>0.99501096323157656</v>
      </c>
      <c r="U416" s="44">
        <f t="shared" si="374"/>
        <v>10.512833484040996</v>
      </c>
      <c r="V416" s="43">
        <f t="shared" si="375"/>
        <v>3973977.2109693051</v>
      </c>
      <c r="W416" s="48">
        <f t="shared" si="376"/>
        <v>100085.41235403763</v>
      </c>
      <c r="X416" s="42">
        <v>346511</v>
      </c>
      <c r="Y416" s="43">
        <f t="shared" si="377"/>
        <v>3402261.1425028387</v>
      </c>
      <c r="Z416" s="43">
        <v>3226954.0104079447</v>
      </c>
      <c r="AA416" s="43">
        <v>175307.13209489404</v>
      </c>
      <c r="AB416" s="44">
        <f t="shared" si="378"/>
        <v>9.3127029456725605</v>
      </c>
      <c r="AC416" s="44">
        <f t="shared" si="379"/>
        <v>0.50592082818408091</v>
      </c>
      <c r="AD416" s="44">
        <f t="shared" si="380"/>
        <v>9.8186237738566415</v>
      </c>
      <c r="AE416" s="44">
        <v>10.289927503042801</v>
      </c>
      <c r="AF416" s="43">
        <v>41289277.170509428</v>
      </c>
      <c r="AG416" s="43">
        <v>4105541</v>
      </c>
      <c r="AH416" s="44">
        <f t="shared" si="381"/>
        <v>10.056963788818436</v>
      </c>
      <c r="AI416" s="45">
        <v>4</v>
      </c>
      <c r="AJ416" s="46">
        <v>12</v>
      </c>
      <c r="AK416" s="47">
        <f t="shared" si="382"/>
        <v>0.97736002375570907</v>
      </c>
      <c r="AL416" s="44">
        <f t="shared" si="383"/>
        <v>10.056963788818436</v>
      </c>
      <c r="AM416" s="43">
        <f t="shared" si="384"/>
        <v>3484848.5794272651</v>
      </c>
      <c r="AN416" s="48">
        <f t="shared" si="385"/>
        <v>90095.385735737844</v>
      </c>
      <c r="AO416" s="90">
        <f t="shared" si="386"/>
        <v>9990.0266182997875</v>
      </c>
      <c r="AP416" s="97">
        <f t="shared" si="387"/>
        <v>31501</v>
      </c>
      <c r="AQ416" s="165"/>
      <c r="AR416" s="164"/>
    </row>
    <row r="417" spans="1:44" s="3" customFormat="1" ht="12.75" hidden="1" customHeight="1" outlineLevel="2" x14ac:dyDescent="0.2">
      <c r="A417" s="10">
        <v>6092</v>
      </c>
      <c r="B417" s="11" t="s">
        <v>568</v>
      </c>
      <c r="C417" s="12">
        <v>80935</v>
      </c>
      <c r="D417" s="13" t="s">
        <v>23</v>
      </c>
      <c r="E417" s="14" t="s">
        <v>591</v>
      </c>
      <c r="F417" s="15" t="s">
        <v>592</v>
      </c>
      <c r="G417" s="42">
        <v>27732</v>
      </c>
      <c r="H417" s="43">
        <f t="shared" si="368"/>
        <v>1709056.6218092919</v>
      </c>
      <c r="I417" s="43">
        <v>1607615.5941678504</v>
      </c>
      <c r="J417" s="43">
        <v>101441.02764144137</v>
      </c>
      <c r="K417" s="44">
        <f t="shared" si="369"/>
        <v>57.969695448141152</v>
      </c>
      <c r="L417" s="44">
        <f t="shared" si="370"/>
        <v>3.657905222899227</v>
      </c>
      <c r="M417" s="44">
        <f t="shared" si="371"/>
        <v>61.627600671040383</v>
      </c>
      <c r="N417" s="44">
        <v>68.363104776254104</v>
      </c>
      <c r="O417" s="43">
        <v>25841173.769902784</v>
      </c>
      <c r="P417" s="43">
        <v>373596</v>
      </c>
      <c r="Q417" s="44">
        <f t="shared" si="372"/>
        <v>69.168764574306962</v>
      </c>
      <c r="R417" s="45">
        <v>3</v>
      </c>
      <c r="S417" s="46">
        <v>12</v>
      </c>
      <c r="T417" s="47">
        <f t="shared" si="373"/>
        <v>1</v>
      </c>
      <c r="U417" s="44">
        <f t="shared" si="374"/>
        <v>68.363104776254104</v>
      </c>
      <c r="V417" s="43">
        <f t="shared" si="375"/>
        <v>1895845.6216550788</v>
      </c>
      <c r="W417" s="48">
        <f t="shared" si="376"/>
        <v>186788.99984578695</v>
      </c>
      <c r="X417" s="42">
        <v>25421</v>
      </c>
      <c r="Y417" s="43">
        <f t="shared" si="377"/>
        <v>1478728.5451148653</v>
      </c>
      <c r="Z417" s="43">
        <v>1385516.4603430091</v>
      </c>
      <c r="AA417" s="43">
        <v>93212.0847718562</v>
      </c>
      <c r="AB417" s="44">
        <f t="shared" si="378"/>
        <v>54.502830743991545</v>
      </c>
      <c r="AC417" s="44">
        <f t="shared" si="379"/>
        <v>3.6667355639768773</v>
      </c>
      <c r="AD417" s="44">
        <f t="shared" si="380"/>
        <v>58.169566307968424</v>
      </c>
      <c r="AE417" s="44">
        <v>62.278514292739928</v>
      </c>
      <c r="AF417" s="43">
        <v>21796618.104124814</v>
      </c>
      <c r="AG417" s="43">
        <v>341561</v>
      </c>
      <c r="AH417" s="44">
        <f t="shared" si="381"/>
        <v>63.814715685118657</v>
      </c>
      <c r="AI417" s="45">
        <v>4</v>
      </c>
      <c r="AJ417" s="46">
        <v>12</v>
      </c>
      <c r="AK417" s="47">
        <f t="shared" si="382"/>
        <v>1</v>
      </c>
      <c r="AL417" s="44">
        <f t="shared" si="383"/>
        <v>62.278514292739928</v>
      </c>
      <c r="AM417" s="43">
        <f t="shared" si="384"/>
        <v>1583182.1118357417</v>
      </c>
      <c r="AN417" s="48">
        <f t="shared" si="385"/>
        <v>113949.34551368332</v>
      </c>
      <c r="AO417" s="90">
        <f t="shared" si="386"/>
        <v>72839.65433210363</v>
      </c>
      <c r="AP417" s="97">
        <f t="shared" si="387"/>
        <v>2311</v>
      </c>
      <c r="AQ417" s="165"/>
      <c r="AR417" s="164"/>
    </row>
    <row r="418" spans="1:44" s="3" customFormat="1" ht="12.75" hidden="1" customHeight="1" outlineLevel="2" x14ac:dyDescent="0.2">
      <c r="A418" s="10">
        <v>6092</v>
      </c>
      <c r="B418" s="11" t="s">
        <v>568</v>
      </c>
      <c r="C418" s="12">
        <v>80961</v>
      </c>
      <c r="D418" s="13" t="s">
        <v>23</v>
      </c>
      <c r="E418" s="14" t="s">
        <v>583</v>
      </c>
      <c r="F418" s="15" t="s">
        <v>584</v>
      </c>
      <c r="G418" s="42">
        <v>162900</v>
      </c>
      <c r="H418" s="43">
        <f t="shared" si="368"/>
        <v>709425.8264458694</v>
      </c>
      <c r="I418" s="43">
        <v>679701.72078127984</v>
      </c>
      <c r="J418" s="43">
        <v>29724.105664589537</v>
      </c>
      <c r="K418" s="44">
        <f t="shared" si="369"/>
        <v>4.1725090287371387</v>
      </c>
      <c r="L418" s="44">
        <f t="shared" si="370"/>
        <v>0.18246842028600085</v>
      </c>
      <c r="M418" s="44">
        <f t="shared" si="371"/>
        <v>4.3549774490231394</v>
      </c>
      <c r="N418" s="44">
        <v>5.9583749876123075</v>
      </c>
      <c r="O418" s="43">
        <v>10110744.432620294</v>
      </c>
      <c r="P418" s="43">
        <v>1678106</v>
      </c>
      <c r="Q418" s="44">
        <f t="shared" si="372"/>
        <v>6.0250928324076636</v>
      </c>
      <c r="R418" s="45">
        <v>1</v>
      </c>
      <c r="S418" s="46">
        <v>12</v>
      </c>
      <c r="T418" s="47">
        <f t="shared" si="373"/>
        <v>1</v>
      </c>
      <c r="U418" s="44">
        <f t="shared" si="374"/>
        <v>5.9583749876123075</v>
      </c>
      <c r="V418" s="43">
        <f t="shared" si="375"/>
        <v>970619.28548204491</v>
      </c>
      <c r="W418" s="48">
        <f t="shared" si="376"/>
        <v>261193.45903617551</v>
      </c>
      <c r="X418" s="42">
        <v>149325</v>
      </c>
      <c r="Y418" s="43">
        <f t="shared" si="377"/>
        <v>617092.86350327067</v>
      </c>
      <c r="Z418" s="43">
        <v>589794.41549101344</v>
      </c>
      <c r="AA418" s="43">
        <v>27298.448012257173</v>
      </c>
      <c r="AB418" s="44">
        <f t="shared" si="378"/>
        <v>3.9497365845706573</v>
      </c>
      <c r="AC418" s="44">
        <f t="shared" si="379"/>
        <v>0.18281230880466884</v>
      </c>
      <c r="AD418" s="44">
        <f t="shared" si="380"/>
        <v>4.1325488933753265</v>
      </c>
      <c r="AE418" s="44">
        <v>5.4915130865995732</v>
      </c>
      <c r="AF418" s="43">
        <v>8375366.9324376993</v>
      </c>
      <c r="AG418" s="43">
        <v>1537044</v>
      </c>
      <c r="AH418" s="44">
        <f t="shared" si="381"/>
        <v>5.4490092231827454</v>
      </c>
      <c r="AI418" s="45">
        <v>1</v>
      </c>
      <c r="AJ418" s="46">
        <v>12</v>
      </c>
      <c r="AK418" s="47">
        <f t="shared" si="382"/>
        <v>0.9922600815573861</v>
      </c>
      <c r="AL418" s="44">
        <f t="shared" si="383"/>
        <v>5.4490092231827454</v>
      </c>
      <c r="AM418" s="43">
        <f t="shared" si="384"/>
        <v>813673.30225176341</v>
      </c>
      <c r="AN418" s="48">
        <f t="shared" si="385"/>
        <v>214451.38772562845</v>
      </c>
      <c r="AO418" s="90">
        <f t="shared" si="386"/>
        <v>46742.071310547064</v>
      </c>
      <c r="AP418" s="97">
        <f t="shared" si="387"/>
        <v>13575</v>
      </c>
      <c r="AQ418" s="165"/>
      <c r="AR418" s="173"/>
    </row>
    <row r="419" spans="1:44" s="3" customFormat="1" ht="12.75" hidden="1" customHeight="1" outlineLevel="2" x14ac:dyDescent="0.2">
      <c r="A419" s="10">
        <v>6092</v>
      </c>
      <c r="B419" s="11" t="s">
        <v>568</v>
      </c>
      <c r="C419" s="12">
        <v>80988</v>
      </c>
      <c r="D419" s="13" t="s">
        <v>23</v>
      </c>
      <c r="E419" s="14" t="s">
        <v>653</v>
      </c>
      <c r="F419" s="15" t="s">
        <v>652</v>
      </c>
      <c r="G419" s="42">
        <v>26755</v>
      </c>
      <c r="H419" s="43">
        <f t="shared" si="368"/>
        <v>424880.48273068515</v>
      </c>
      <c r="I419" s="43">
        <v>416269.43807093753</v>
      </c>
      <c r="J419" s="43">
        <v>8611.0446597476512</v>
      </c>
      <c r="K419" s="44">
        <f t="shared" si="369"/>
        <v>15.558566177198188</v>
      </c>
      <c r="L419" s="44">
        <f t="shared" si="370"/>
        <v>0.32184805306475989</v>
      </c>
      <c r="M419" s="44">
        <f t="shared" si="371"/>
        <v>15.880414230262947</v>
      </c>
      <c r="N419" s="44">
        <v>44.731062019078635</v>
      </c>
      <c r="O419" s="43">
        <v>8622760.1915159822</v>
      </c>
      <c r="P419" s="43">
        <v>166292</v>
      </c>
      <c r="Q419" s="44">
        <f t="shared" si="372"/>
        <v>51.853126978543656</v>
      </c>
      <c r="R419" s="45">
        <v>1</v>
      </c>
      <c r="S419" s="46">
        <v>12</v>
      </c>
      <c r="T419" s="47">
        <f t="shared" si="373"/>
        <v>1</v>
      </c>
      <c r="U419" s="44">
        <f t="shared" si="374"/>
        <v>44.731062019078635</v>
      </c>
      <c r="V419" s="43">
        <f t="shared" si="375"/>
        <v>1196779.5643204488</v>
      </c>
      <c r="W419" s="48">
        <f t="shared" si="376"/>
        <v>771899.08158976363</v>
      </c>
      <c r="X419" s="42">
        <v>26384</v>
      </c>
      <c r="Y419" s="43">
        <f t="shared" si="377"/>
        <v>250735.38331575791</v>
      </c>
      <c r="Z419" s="43">
        <v>242811.13140619901</v>
      </c>
      <c r="AA419" s="43">
        <v>7924.2519095589023</v>
      </c>
      <c r="AB419" s="44">
        <f t="shared" si="378"/>
        <v>9.2029688980518127</v>
      </c>
      <c r="AC419" s="44">
        <f t="shared" si="379"/>
        <v>0.30034308329134712</v>
      </c>
      <c r="AD419" s="44">
        <f t="shared" si="380"/>
        <v>9.5033119813431597</v>
      </c>
      <c r="AE419" s="44">
        <v>54.38275988542604</v>
      </c>
      <c r="AF419" s="43">
        <v>6604019.2217305107</v>
      </c>
      <c r="AG419" s="43">
        <v>143149</v>
      </c>
      <c r="AH419" s="44">
        <f t="shared" si="381"/>
        <v>46.133883029085155</v>
      </c>
      <c r="AI419" s="45">
        <v>2</v>
      </c>
      <c r="AJ419" s="46">
        <v>12</v>
      </c>
      <c r="AK419" s="47">
        <f t="shared" si="382"/>
        <v>0.84831816418071326</v>
      </c>
      <c r="AL419" s="44">
        <f t="shared" si="383"/>
        <v>46.133883029085155</v>
      </c>
      <c r="AM419" s="43">
        <f t="shared" si="384"/>
        <v>1217196.3698393828</v>
      </c>
      <c r="AN419" s="48">
        <f t="shared" si="385"/>
        <v>1054321.076207591</v>
      </c>
      <c r="AO419" s="90">
        <f t="shared" si="386"/>
        <v>-282421.99461782735</v>
      </c>
      <c r="AP419" s="97">
        <f t="shared" si="387"/>
        <v>371</v>
      </c>
      <c r="AQ419" s="165"/>
      <c r="AR419" s="164"/>
    </row>
    <row r="420" spans="1:44" s="3" customFormat="1" ht="12.75" hidden="1" customHeight="1" outlineLevel="2" x14ac:dyDescent="0.2">
      <c r="A420" s="10">
        <v>6092</v>
      </c>
      <c r="B420" s="11" t="s">
        <v>568</v>
      </c>
      <c r="C420" s="12">
        <v>77700</v>
      </c>
      <c r="D420" s="13" t="s">
        <v>23</v>
      </c>
      <c r="E420" s="14" t="s">
        <v>593</v>
      </c>
      <c r="F420" s="15" t="s">
        <v>594</v>
      </c>
      <c r="G420" s="42">
        <v>13027848</v>
      </c>
      <c r="H420" s="43">
        <f t="shared" si="368"/>
        <v>4096887.1296755373</v>
      </c>
      <c r="I420" s="43">
        <v>3658805.7587549733</v>
      </c>
      <c r="J420" s="43">
        <v>438081.37092056387</v>
      </c>
      <c r="K420" s="44">
        <f t="shared" si="369"/>
        <v>0.28084498366537386</v>
      </c>
      <c r="L420" s="44">
        <f t="shared" si="370"/>
        <v>3.3626533785208725E-2</v>
      </c>
      <c r="M420" s="44">
        <f t="shared" si="371"/>
        <v>0.3144715174505826</v>
      </c>
      <c r="N420" s="44">
        <v>0.38652700702063958</v>
      </c>
      <c r="O420" s="43">
        <v>25318171.724885423</v>
      </c>
      <c r="P420" s="43">
        <v>67181772</v>
      </c>
      <c r="Q420" s="44">
        <f t="shared" si="372"/>
        <v>0.37686073128415581</v>
      </c>
      <c r="R420" s="45">
        <v>1</v>
      </c>
      <c r="S420" s="46">
        <v>11</v>
      </c>
      <c r="T420" s="47">
        <f t="shared" si="373"/>
        <v>0.9749919784105342</v>
      </c>
      <c r="U420" s="44">
        <f t="shared" si="374"/>
        <v>0.37686073128415581</v>
      </c>
      <c r="V420" s="43">
        <f t="shared" si="375"/>
        <v>4909684.3243388264</v>
      </c>
      <c r="W420" s="48">
        <f t="shared" si="376"/>
        <v>812797.194663289</v>
      </c>
      <c r="X420" s="42">
        <v>11942194</v>
      </c>
      <c r="Y420" s="43">
        <f t="shared" si="377"/>
        <v>3615529.6391570009</v>
      </c>
      <c r="Z420" s="43">
        <v>3212451.4372597132</v>
      </c>
      <c r="AA420" s="43">
        <v>403078.20189728762</v>
      </c>
      <c r="AB420" s="44">
        <f t="shared" si="378"/>
        <v>0.26900010477636799</v>
      </c>
      <c r="AC420" s="44">
        <f t="shared" si="379"/>
        <v>3.3752441293223641E-2</v>
      </c>
      <c r="AD420" s="44">
        <f t="shared" si="380"/>
        <v>0.30275254606959162</v>
      </c>
      <c r="AE420" s="44">
        <v>0.33774036146331865</v>
      </c>
      <c r="AF420" s="43">
        <v>21033259.185631607</v>
      </c>
      <c r="AG420" s="43">
        <v>61488901</v>
      </c>
      <c r="AH420" s="44">
        <f t="shared" si="381"/>
        <v>0.34206594757046654</v>
      </c>
      <c r="AI420" s="45">
        <v>2</v>
      </c>
      <c r="AJ420" s="46">
        <v>11</v>
      </c>
      <c r="AK420" s="47">
        <f t="shared" si="382"/>
        <v>1</v>
      </c>
      <c r="AL420" s="44">
        <f t="shared" si="383"/>
        <v>0.33774036146331865</v>
      </c>
      <c r="AM420" s="43">
        <f t="shared" si="384"/>
        <v>4033360.9182250751</v>
      </c>
      <c r="AN420" s="48">
        <f t="shared" si="385"/>
        <v>455815.9408015355</v>
      </c>
      <c r="AO420" s="90">
        <f t="shared" si="386"/>
        <v>356981.2538617535</v>
      </c>
      <c r="AP420" s="97">
        <f t="shared" si="387"/>
        <v>1085654</v>
      </c>
      <c r="AQ420" s="165"/>
      <c r="AR420" s="164"/>
    </row>
    <row r="421" spans="1:44" s="3" customFormat="1" ht="12.75" hidden="1" customHeight="1" outlineLevel="2" x14ac:dyDescent="0.2">
      <c r="A421" s="10">
        <v>6092</v>
      </c>
      <c r="B421" s="11" t="s">
        <v>568</v>
      </c>
      <c r="C421" s="12">
        <v>80987</v>
      </c>
      <c r="D421" s="13" t="s">
        <v>23</v>
      </c>
      <c r="E421" s="14" t="s">
        <v>651</v>
      </c>
      <c r="F421" s="15" t="s">
        <v>652</v>
      </c>
      <c r="G421" s="42">
        <v>53345</v>
      </c>
      <c r="H421" s="43">
        <f t="shared" si="368"/>
        <v>3018620.9496719264</v>
      </c>
      <c r="I421" s="43">
        <v>2911504.9460164974</v>
      </c>
      <c r="J421" s="43">
        <v>107116.00365542911</v>
      </c>
      <c r="K421" s="44">
        <f t="shared" si="369"/>
        <v>54.578778629984015</v>
      </c>
      <c r="L421" s="44">
        <f t="shared" si="370"/>
        <v>2.007985821640812</v>
      </c>
      <c r="M421" s="44">
        <f t="shared" si="371"/>
        <v>56.58676445162483</v>
      </c>
      <c r="N421" s="44">
        <v>73.427964246960812</v>
      </c>
      <c r="O421" s="43">
        <v>18268489.914545398</v>
      </c>
      <c r="P421" s="43">
        <v>251485</v>
      </c>
      <c r="Q421" s="44">
        <f t="shared" si="372"/>
        <v>72.642463425434514</v>
      </c>
      <c r="R421" s="45">
        <v>4</v>
      </c>
      <c r="S421" s="46">
        <v>12</v>
      </c>
      <c r="T421" s="47">
        <f t="shared" si="373"/>
        <v>0.98930242953645808</v>
      </c>
      <c r="U421" s="44">
        <f t="shared" si="374"/>
        <v>72.642463425434514</v>
      </c>
      <c r="V421" s="43">
        <f t="shared" si="375"/>
        <v>3875112.2114298041</v>
      </c>
      <c r="W421" s="48">
        <f t="shared" si="376"/>
        <v>856491.26175787766</v>
      </c>
      <c r="X421" s="42">
        <v>41886</v>
      </c>
      <c r="Y421" s="43">
        <f t="shared" si="377"/>
        <v>2511468.7117663738</v>
      </c>
      <c r="Z421" s="43">
        <v>2413025.8465746739</v>
      </c>
      <c r="AA421" s="43">
        <v>98442.86519169985</v>
      </c>
      <c r="AB421" s="44">
        <f t="shared" si="378"/>
        <v>57.609364622419754</v>
      </c>
      <c r="AC421" s="44">
        <f t="shared" si="379"/>
        <v>2.3502570116912538</v>
      </c>
      <c r="AD421" s="44">
        <f t="shared" si="380"/>
        <v>59.959621634111009</v>
      </c>
      <c r="AE421" s="44">
        <v>81.774027182610524</v>
      </c>
      <c r="AF421" s="43">
        <v>14332819.13761043</v>
      </c>
      <c r="AG421" s="43">
        <v>211625</v>
      </c>
      <c r="AH421" s="44">
        <f t="shared" si="381"/>
        <v>67.727438334839604</v>
      </c>
      <c r="AI421" s="45">
        <v>5</v>
      </c>
      <c r="AJ421" s="46">
        <v>12</v>
      </c>
      <c r="AK421" s="47">
        <f t="shared" si="382"/>
        <v>0.82822676916225102</v>
      </c>
      <c r="AL421" s="44">
        <f t="shared" si="383"/>
        <v>67.727438334839604</v>
      </c>
      <c r="AM421" s="43">
        <f t="shared" si="384"/>
        <v>2836831.4820930916</v>
      </c>
      <c r="AN421" s="48">
        <f t="shared" si="385"/>
        <v>354941.20399278303</v>
      </c>
      <c r="AO421" s="90">
        <f t="shared" si="386"/>
        <v>501550.05776509462</v>
      </c>
      <c r="AP421" s="97">
        <f t="shared" si="387"/>
        <v>11459</v>
      </c>
      <c r="AQ421" s="165"/>
      <c r="AR421" s="164"/>
    </row>
    <row r="422" spans="1:44" s="3" customFormat="1" ht="12.75" hidden="1" customHeight="1" outlineLevel="2" x14ac:dyDescent="0.2">
      <c r="A422" s="10">
        <v>6093</v>
      </c>
      <c r="B422" s="11" t="s">
        <v>597</v>
      </c>
      <c r="C422" s="12">
        <v>79717</v>
      </c>
      <c r="D422" s="13" t="s">
        <v>23</v>
      </c>
      <c r="E422" s="14" t="s">
        <v>602</v>
      </c>
      <c r="F422" s="15" t="s">
        <v>603</v>
      </c>
      <c r="G422" s="42">
        <v>1864</v>
      </c>
      <c r="H422" s="43">
        <f t="shared" si="368"/>
        <v>187353.36337681836</v>
      </c>
      <c r="I422" s="43">
        <v>154415.08256284634</v>
      </c>
      <c r="J422" s="43">
        <v>32938.280813972029</v>
      </c>
      <c r="K422" s="44">
        <f t="shared" si="369"/>
        <v>82.840709529424004</v>
      </c>
      <c r="L422" s="44">
        <f t="shared" si="370"/>
        <v>17.670751509641647</v>
      </c>
      <c r="M422" s="44">
        <f t="shared" si="371"/>
        <v>100.51146103906565</v>
      </c>
      <c r="N422" s="44">
        <v>93.299910744783688</v>
      </c>
      <c r="O422" s="43">
        <v>3245277.4485927997</v>
      </c>
      <c r="P422" s="43">
        <v>36805</v>
      </c>
      <c r="Q422" s="44">
        <f t="shared" si="372"/>
        <v>88.174906903757631</v>
      </c>
      <c r="R422" s="45">
        <v>8</v>
      </c>
      <c r="S422" s="46">
        <v>12</v>
      </c>
      <c r="T422" s="47">
        <f t="shared" si="373"/>
        <v>0.945069574020867</v>
      </c>
      <c r="U422" s="44">
        <f t="shared" si="374"/>
        <v>88.174906903757631</v>
      </c>
      <c r="V422" s="43">
        <f t="shared" si="375"/>
        <v>164358.02646860422</v>
      </c>
      <c r="W422" s="48">
        <f t="shared" si="376"/>
        <v>-22995.336908214143</v>
      </c>
      <c r="X422" s="42">
        <v>1698</v>
      </c>
      <c r="Y422" s="43">
        <f t="shared" si="377"/>
        <v>172181.72349276178</v>
      </c>
      <c r="Z422" s="43">
        <v>141960.44094282395</v>
      </c>
      <c r="AA422" s="43">
        <v>30221.28254993783</v>
      </c>
      <c r="AB422" s="44">
        <f t="shared" si="378"/>
        <v>83.60449996632741</v>
      </c>
      <c r="AC422" s="44">
        <f t="shared" si="379"/>
        <v>17.798164045899782</v>
      </c>
      <c r="AD422" s="44">
        <f t="shared" si="380"/>
        <v>101.40266401222719</v>
      </c>
      <c r="AE422" s="44">
        <v>89.888178717771623</v>
      </c>
      <c r="AF422" s="43">
        <v>2823064.1003030548</v>
      </c>
      <c r="AG422" s="43">
        <v>33468</v>
      </c>
      <c r="AH422" s="44">
        <f t="shared" si="381"/>
        <v>84.351144385773125</v>
      </c>
      <c r="AI422" s="45">
        <v>8</v>
      </c>
      <c r="AJ422" s="46">
        <v>12</v>
      </c>
      <c r="AK422" s="47">
        <f t="shared" si="382"/>
        <v>0.93840086192664418</v>
      </c>
      <c r="AL422" s="44">
        <f t="shared" si="383"/>
        <v>84.351144385773125</v>
      </c>
      <c r="AM422" s="43">
        <f t="shared" si="384"/>
        <v>143228.24316704276</v>
      </c>
      <c r="AN422" s="48">
        <f t="shared" si="385"/>
        <v>-31585.614900784389</v>
      </c>
      <c r="AO422" s="90">
        <f t="shared" si="386"/>
        <v>8590.2779925702453</v>
      </c>
      <c r="AP422" s="97">
        <f t="shared" si="387"/>
        <v>166</v>
      </c>
      <c r="AQ422" s="165"/>
      <c r="AR422" s="164"/>
    </row>
    <row r="423" spans="1:44" s="3" customFormat="1" ht="12.75" hidden="1" customHeight="1" outlineLevel="2" x14ac:dyDescent="0.2">
      <c r="A423" s="10">
        <v>6093</v>
      </c>
      <c r="B423" s="11" t="s">
        <v>597</v>
      </c>
      <c r="C423" s="12">
        <v>78846</v>
      </c>
      <c r="D423" s="13" t="s">
        <v>23</v>
      </c>
      <c r="E423" s="14" t="s">
        <v>598</v>
      </c>
      <c r="F423" s="15" t="s">
        <v>599</v>
      </c>
      <c r="G423" s="42">
        <v>3002</v>
      </c>
      <c r="H423" s="43">
        <f t="shared" si="368"/>
        <v>309841.60794421314</v>
      </c>
      <c r="I423" s="43">
        <v>277301.16498877306</v>
      </c>
      <c r="J423" s="43">
        <v>32540.442955440096</v>
      </c>
      <c r="K423" s="44">
        <f t="shared" si="369"/>
        <v>92.372140236100293</v>
      </c>
      <c r="L423" s="44">
        <f t="shared" si="370"/>
        <v>10.839587926529013</v>
      </c>
      <c r="M423" s="44">
        <f t="shared" si="371"/>
        <v>103.2117281626293</v>
      </c>
      <c r="N423" s="44">
        <v>104.28338243296865</v>
      </c>
      <c r="O423" s="43">
        <v>6436598.6918953564</v>
      </c>
      <c r="P423" s="43">
        <v>53361</v>
      </c>
      <c r="Q423" s="44">
        <f t="shared" si="372"/>
        <v>120.62365195358701</v>
      </c>
      <c r="R423" s="45">
        <v>6</v>
      </c>
      <c r="S423" s="46">
        <v>12</v>
      </c>
      <c r="T423" s="47">
        <f t="shared" si="373"/>
        <v>1</v>
      </c>
      <c r="U423" s="44">
        <f t="shared" si="374"/>
        <v>104.28338243296865</v>
      </c>
      <c r="V423" s="43">
        <f t="shared" si="375"/>
        <v>313058.71406377188</v>
      </c>
      <c r="W423" s="48">
        <f t="shared" si="376"/>
        <v>3217.106119558739</v>
      </c>
      <c r="X423" s="42">
        <v>2776</v>
      </c>
      <c r="Y423" s="43">
        <f t="shared" si="377"/>
        <v>284973.62651862256</v>
      </c>
      <c r="Z423" s="43">
        <v>255020.33234906974</v>
      </c>
      <c r="AA423" s="43">
        <v>29953.294169552824</v>
      </c>
      <c r="AB423" s="44">
        <f t="shared" si="378"/>
        <v>91.866113958598604</v>
      </c>
      <c r="AC423" s="44">
        <f t="shared" si="379"/>
        <v>10.790091559637185</v>
      </c>
      <c r="AD423" s="44">
        <f t="shared" si="380"/>
        <v>102.65620551823579</v>
      </c>
      <c r="AE423" s="44">
        <v>106.74963084493268</v>
      </c>
      <c r="AF423" s="43">
        <v>5494982.9878444029</v>
      </c>
      <c r="AG423" s="43">
        <v>48106</v>
      </c>
      <c r="AH423" s="44">
        <f t="shared" si="381"/>
        <v>114.22656192251284</v>
      </c>
      <c r="AI423" s="45">
        <v>5</v>
      </c>
      <c r="AJ423" s="46">
        <v>12</v>
      </c>
      <c r="AK423" s="47">
        <f t="shared" si="382"/>
        <v>1</v>
      </c>
      <c r="AL423" s="44">
        <f t="shared" si="383"/>
        <v>106.74963084493268</v>
      </c>
      <c r="AM423" s="43">
        <f t="shared" si="384"/>
        <v>296336.97522553313</v>
      </c>
      <c r="AN423" s="48">
        <f t="shared" si="385"/>
        <v>12396.380407538794</v>
      </c>
      <c r="AO423" s="90">
        <f t="shared" si="386"/>
        <v>-9179.2742879800553</v>
      </c>
      <c r="AP423" s="97">
        <f t="shared" si="387"/>
        <v>226</v>
      </c>
      <c r="AQ423" s="165"/>
      <c r="AR423" s="164"/>
    </row>
    <row r="424" spans="1:44" s="3" customFormat="1" ht="12.75" hidden="1" customHeight="1" outlineLevel="2" x14ac:dyDescent="0.2">
      <c r="A424" s="10">
        <v>6093</v>
      </c>
      <c r="B424" s="11" t="s">
        <v>597</v>
      </c>
      <c r="C424" s="12">
        <v>79718</v>
      </c>
      <c r="D424" s="13" t="s">
        <v>23</v>
      </c>
      <c r="E424" s="14" t="s">
        <v>600</v>
      </c>
      <c r="F424" s="15" t="s">
        <v>601</v>
      </c>
      <c r="G424" s="42">
        <v>13732</v>
      </c>
      <c r="H424" s="43">
        <f t="shared" si="368"/>
        <v>137445.16937647207</v>
      </c>
      <c r="I424" s="43">
        <v>124819.24062230423</v>
      </c>
      <c r="J424" s="43">
        <v>12625.928754167828</v>
      </c>
      <c r="K424" s="44">
        <f t="shared" si="369"/>
        <v>9.0896621484346216</v>
      </c>
      <c r="L424" s="44">
        <f t="shared" si="370"/>
        <v>0.91945301151819314</v>
      </c>
      <c r="M424" s="44">
        <f t="shared" si="371"/>
        <v>10.009115159952817</v>
      </c>
      <c r="N424" s="44">
        <v>11.311180524433585</v>
      </c>
      <c r="O424" s="43">
        <v>1501319.861949045</v>
      </c>
      <c r="P424" s="43">
        <v>114376</v>
      </c>
      <c r="Q424" s="44">
        <f t="shared" si="372"/>
        <v>13.126179110556803</v>
      </c>
      <c r="R424" s="45">
        <v>3</v>
      </c>
      <c r="S424" s="46">
        <v>12</v>
      </c>
      <c r="T424" s="47">
        <f t="shared" si="373"/>
        <v>1</v>
      </c>
      <c r="U424" s="44">
        <f t="shared" si="374"/>
        <v>11.311180524433585</v>
      </c>
      <c r="V424" s="43">
        <f t="shared" si="375"/>
        <v>155325.13096152199</v>
      </c>
      <c r="W424" s="48">
        <f t="shared" si="376"/>
        <v>17879.961585049925</v>
      </c>
      <c r="X424" s="42">
        <v>12759</v>
      </c>
      <c r="Y424" s="43">
        <f t="shared" si="377"/>
        <v>126323.6848512834</v>
      </c>
      <c r="Z424" s="43">
        <v>114727.31278704801</v>
      </c>
      <c r="AA424" s="43">
        <v>11596.372064235382</v>
      </c>
      <c r="AB424" s="44">
        <f t="shared" si="378"/>
        <v>8.9918734059916936</v>
      </c>
      <c r="AC424" s="44">
        <f t="shared" si="379"/>
        <v>0.90887781677524737</v>
      </c>
      <c r="AD424" s="44">
        <f t="shared" si="380"/>
        <v>9.9007512227669405</v>
      </c>
      <c r="AE424" s="44">
        <v>10.815097488158997</v>
      </c>
      <c r="AF424" s="43">
        <v>1385520.1462565192</v>
      </c>
      <c r="AG424" s="43">
        <v>103203</v>
      </c>
      <c r="AH424" s="44">
        <f t="shared" si="381"/>
        <v>13.425192545338016</v>
      </c>
      <c r="AI424" s="45">
        <v>3</v>
      </c>
      <c r="AJ424" s="46">
        <v>12</v>
      </c>
      <c r="AK424" s="47">
        <f t="shared" si="382"/>
        <v>1</v>
      </c>
      <c r="AL424" s="44">
        <f t="shared" si="383"/>
        <v>10.815097488158997</v>
      </c>
      <c r="AM424" s="43">
        <f t="shared" si="384"/>
        <v>137989.82885142064</v>
      </c>
      <c r="AN424" s="48">
        <f t="shared" si="385"/>
        <v>12726.702545604261</v>
      </c>
      <c r="AO424" s="90">
        <f t="shared" si="386"/>
        <v>5153.2590394456638</v>
      </c>
      <c r="AP424" s="97">
        <f t="shared" si="387"/>
        <v>973</v>
      </c>
      <c r="AQ424" s="165"/>
      <c r="AR424" s="164"/>
    </row>
    <row r="425" spans="1:44" s="3" customFormat="1" ht="17.25" customHeight="1" outlineLevel="1" collapsed="1" x14ac:dyDescent="0.2">
      <c r="A425" s="49"/>
      <c r="B425" s="50" t="s">
        <v>604</v>
      </c>
      <c r="C425" s="51"/>
      <c r="D425" s="52"/>
      <c r="E425" s="53"/>
      <c r="F425" s="52"/>
      <c r="G425" s="54"/>
      <c r="H425" s="55"/>
      <c r="I425" s="55"/>
      <c r="J425" s="55"/>
      <c r="K425" s="56"/>
      <c r="L425" s="56"/>
      <c r="M425" s="56"/>
      <c r="N425" s="56"/>
      <c r="O425" s="55"/>
      <c r="P425" s="55"/>
      <c r="Q425" s="56"/>
      <c r="R425" s="57"/>
      <c r="S425" s="58"/>
      <c r="T425" s="59"/>
      <c r="U425" s="44"/>
      <c r="V425" s="44"/>
      <c r="W425" s="60">
        <f>SUBTOTAL(9,W389:W424)</f>
        <v>4148991.0488777235</v>
      </c>
      <c r="X425" s="54"/>
      <c r="Y425" s="55"/>
      <c r="Z425" s="55"/>
      <c r="AA425" s="55"/>
      <c r="AB425" s="56"/>
      <c r="AC425" s="56"/>
      <c r="AD425" s="56"/>
      <c r="AE425" s="56"/>
      <c r="AF425" s="55"/>
      <c r="AG425" s="55"/>
      <c r="AH425" s="56"/>
      <c r="AI425" s="57"/>
      <c r="AJ425" s="58"/>
      <c r="AK425" s="59"/>
      <c r="AL425" s="44"/>
      <c r="AM425" s="44"/>
      <c r="AN425" s="60">
        <f>SUBTOTAL(9,AN389:AN424)</f>
        <v>767387.30296208849</v>
      </c>
      <c r="AO425" s="91">
        <f>SUBTOTAL(9,AO389:AO424)</f>
        <v>3381603.745915636</v>
      </c>
      <c r="AP425" s="98">
        <v>9.9999999999999995E-8</v>
      </c>
      <c r="AQ425" s="165"/>
      <c r="AR425" s="164"/>
    </row>
    <row r="426" spans="1:44" s="3" customFormat="1" ht="27.75" customHeight="1" thickBot="1" x14ac:dyDescent="0.25">
      <c r="A426" s="61"/>
      <c r="B426" s="62" t="s">
        <v>605</v>
      </c>
      <c r="C426" s="63"/>
      <c r="D426" s="64"/>
      <c r="E426" s="65"/>
      <c r="F426" s="64"/>
      <c r="G426" s="66"/>
      <c r="H426" s="67"/>
      <c r="I426" s="67"/>
      <c r="J426" s="67"/>
      <c r="K426" s="68"/>
      <c r="L426" s="68"/>
      <c r="M426" s="68"/>
      <c r="N426" s="68"/>
      <c r="O426" s="67"/>
      <c r="P426" s="67"/>
      <c r="Q426" s="68"/>
      <c r="R426" s="69"/>
      <c r="S426" s="70"/>
      <c r="T426" s="71"/>
      <c r="U426" s="68"/>
      <c r="V426" s="68"/>
      <c r="W426" s="72">
        <f>SUBTOTAL(9,W3:W424)</f>
        <v>-7666445.4568589674</v>
      </c>
      <c r="X426" s="66"/>
      <c r="Y426" s="67"/>
      <c r="Z426" s="67"/>
      <c r="AA426" s="67"/>
      <c r="AB426" s="68"/>
      <c r="AC426" s="68"/>
      <c r="AD426" s="68"/>
      <c r="AE426" s="68"/>
      <c r="AF426" s="67"/>
      <c r="AG426" s="67"/>
      <c r="AH426" s="68"/>
      <c r="AI426" s="69"/>
      <c r="AJ426" s="70"/>
      <c r="AK426" s="71"/>
      <c r="AL426" s="68"/>
      <c r="AM426" s="68"/>
      <c r="AN426" s="72">
        <f>SUBTOTAL(9,AN3:AN424)</f>
        <v>-16332624.648156291</v>
      </c>
      <c r="AO426" s="94">
        <f>SUBTOTAL(9,AO3:AO424)</f>
        <v>8666179.1912973318</v>
      </c>
      <c r="AP426" s="95">
        <v>9.9999999999999995E-8</v>
      </c>
      <c r="AQ426" s="165"/>
      <c r="AR426" s="164"/>
    </row>
    <row r="427" spans="1:44" s="3" customFormat="1" ht="12.75" customHeight="1" x14ac:dyDescent="0.2">
      <c r="A427" s="73"/>
      <c r="B427" s="36"/>
      <c r="C427" s="73"/>
      <c r="D427" s="73"/>
      <c r="E427" s="73"/>
      <c r="F427" s="36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3"/>
      <c r="AC427" s="73"/>
      <c r="AD427" s="73"/>
      <c r="AE427" s="73"/>
      <c r="AF427" s="73"/>
      <c r="AG427" s="73"/>
      <c r="AH427" s="73"/>
      <c r="AI427" s="73"/>
      <c r="AJ427" s="73"/>
      <c r="AK427" s="73"/>
      <c r="AL427" s="73"/>
      <c r="AM427" s="73"/>
      <c r="AN427" s="73"/>
      <c r="AO427" s="92"/>
      <c r="AP427" s="92"/>
      <c r="AQ427" s="165"/>
      <c r="AR427" s="164"/>
    </row>
    <row r="428" spans="1:44" s="3" customFormat="1" ht="12.75" customHeight="1" x14ac:dyDescent="0.2">
      <c r="A428" s="16"/>
      <c r="B428" s="17" t="s">
        <v>606</v>
      </c>
      <c r="C428" s="18"/>
      <c r="D428" s="18"/>
      <c r="E428" s="16"/>
      <c r="F428" s="16"/>
      <c r="G428" s="19"/>
      <c r="H428" s="19"/>
      <c r="I428" s="19"/>
      <c r="J428" s="19"/>
      <c r="K428" s="20"/>
      <c r="L428" s="20"/>
      <c r="M428" s="20"/>
      <c r="N428" s="20"/>
      <c r="O428" s="19"/>
      <c r="P428" s="19"/>
      <c r="Q428" s="20"/>
      <c r="R428" s="16"/>
      <c r="S428" s="16"/>
      <c r="T428" s="20"/>
      <c r="U428" s="20"/>
      <c r="V428" s="16"/>
      <c r="W428" s="19"/>
      <c r="X428" s="19"/>
      <c r="Y428" s="19"/>
      <c r="Z428" s="19"/>
      <c r="AA428" s="19"/>
      <c r="AB428" s="20"/>
      <c r="AC428" s="20"/>
      <c r="AD428" s="20"/>
      <c r="AE428" s="20"/>
      <c r="AF428" s="19"/>
      <c r="AG428" s="19"/>
      <c r="AH428" s="20"/>
      <c r="AI428" s="16"/>
      <c r="AJ428" s="16"/>
      <c r="AK428" s="20"/>
      <c r="AL428" s="20"/>
      <c r="AM428" s="16"/>
      <c r="AN428" s="19"/>
      <c r="AO428" s="19"/>
      <c r="AP428" s="19"/>
      <c r="AQ428" s="165"/>
      <c r="AR428" s="164"/>
    </row>
    <row r="429" spans="1:44" s="3" customFormat="1" ht="12.75" customHeight="1" thickBot="1" x14ac:dyDescent="0.25">
      <c r="A429" s="21"/>
      <c r="B429" s="21"/>
      <c r="C429" s="18"/>
      <c r="D429" s="18"/>
      <c r="E429" s="21"/>
      <c r="F429" s="21"/>
      <c r="G429" s="22"/>
      <c r="H429" s="22"/>
      <c r="I429" s="22"/>
      <c r="J429" s="22"/>
      <c r="K429" s="23"/>
      <c r="L429" s="23"/>
      <c r="M429" s="23"/>
      <c r="N429" s="23"/>
      <c r="O429" s="22"/>
      <c r="P429" s="22"/>
      <c r="Q429" s="23"/>
      <c r="R429" s="21"/>
      <c r="S429" s="21"/>
      <c r="T429" s="23"/>
      <c r="U429" s="23"/>
      <c r="V429" s="21"/>
      <c r="W429" s="22"/>
      <c r="X429" s="22"/>
      <c r="Y429" s="22"/>
      <c r="Z429" s="22"/>
      <c r="AA429" s="22"/>
      <c r="AB429" s="23"/>
      <c r="AC429" s="23"/>
      <c r="AD429" s="23"/>
      <c r="AE429" s="23"/>
      <c r="AF429" s="22"/>
      <c r="AG429" s="22"/>
      <c r="AH429" s="23"/>
      <c r="AI429" s="21"/>
      <c r="AJ429" s="21"/>
      <c r="AK429" s="23"/>
      <c r="AL429" s="23"/>
      <c r="AM429" s="21"/>
      <c r="AN429" s="22"/>
      <c r="AO429" s="22"/>
      <c r="AP429" s="22"/>
      <c r="AQ429" s="165"/>
      <c r="AR429" s="164"/>
    </row>
    <row r="430" spans="1:44" s="3" customFormat="1" ht="12.75" customHeight="1" x14ac:dyDescent="0.2">
      <c r="A430" s="24">
        <v>2050</v>
      </c>
      <c r="B430" s="25" t="s">
        <v>29</v>
      </c>
      <c r="C430" s="26">
        <v>78345</v>
      </c>
      <c r="D430" s="27" t="s">
        <v>23</v>
      </c>
      <c r="E430" s="28" t="s">
        <v>607</v>
      </c>
      <c r="F430" s="29" t="s">
        <v>608</v>
      </c>
      <c r="G430" s="74">
        <v>16331</v>
      </c>
      <c r="H430" s="75">
        <f>I430+J430</f>
        <v>275170.62420171278</v>
      </c>
      <c r="I430" s="75">
        <v>263074.42418504262</v>
      </c>
      <c r="J430" s="75">
        <v>12096.200016670149</v>
      </c>
      <c r="K430" s="76">
        <f>I430/G430</f>
        <v>16.108898670322858</v>
      </c>
      <c r="L430" s="76">
        <f>J430/G430</f>
        <v>0.74068948727390538</v>
      </c>
      <c r="M430" s="76">
        <f>H430/G430</f>
        <v>16.849588157596767</v>
      </c>
      <c r="N430" s="76">
        <v>30.396992879620473</v>
      </c>
      <c r="O430" s="75">
        <v>2173826.3064095895</v>
      </c>
      <c r="P430" s="75">
        <v>65904</v>
      </c>
      <c r="Q430" s="76">
        <f>O430/P430</f>
        <v>32.984740021995471</v>
      </c>
      <c r="R430" s="77">
        <v>1</v>
      </c>
      <c r="S430" s="78">
        <v>4</v>
      </c>
      <c r="T430" s="79">
        <f>IF(N430=0,1,MIN(Q430/N430,1))</f>
        <v>1</v>
      </c>
      <c r="U430" s="76">
        <f>T430*N430</f>
        <v>30.396992879620473</v>
      </c>
      <c r="V430" s="75">
        <f>IF(U430&lt;0,0,G430*U430)</f>
        <v>496413.29071708192</v>
      </c>
      <c r="W430" s="80">
        <f>IF(G430=0,-H430*12/12,(V430-H430)*12/12)</f>
        <v>221242.66651536911</v>
      </c>
      <c r="X430" s="74">
        <v>15002</v>
      </c>
      <c r="Y430" s="75">
        <f>Z430+AA430</f>
        <v>261364.01036987823</v>
      </c>
      <c r="Z430" s="75">
        <v>246094.43700819722</v>
      </c>
      <c r="AA430" s="75">
        <v>15269.573361681027</v>
      </c>
      <c r="AB430" s="76">
        <f>Z430/X430</f>
        <v>16.40410858606834</v>
      </c>
      <c r="AC430" s="76">
        <f>AA430/X430</f>
        <v>1.0178358459992685</v>
      </c>
      <c r="AD430" s="76">
        <f>Y430/X430</f>
        <v>17.421944432067608</v>
      </c>
      <c r="AE430" s="76">
        <v>26.832093165514188</v>
      </c>
      <c r="AF430" s="75">
        <v>1870335.8396492749</v>
      </c>
      <c r="AG430" s="75">
        <v>60912</v>
      </c>
      <c r="AH430" s="76">
        <f>AF430/AG430</f>
        <v>30.705539789356365</v>
      </c>
      <c r="AI430" s="77">
        <v>1</v>
      </c>
      <c r="AJ430" s="78">
        <v>4</v>
      </c>
      <c r="AK430" s="79">
        <f>IF(AE430=0,1,MIN(AH430/AE430,1))</f>
        <v>1</v>
      </c>
      <c r="AL430" s="76">
        <f>AK430*AE430</f>
        <v>26.832093165514188</v>
      </c>
      <c r="AM430" s="75">
        <f>IF(AL430&lt;0,0,X430*AL430)</f>
        <v>402535.06166904385</v>
      </c>
      <c r="AN430" s="80">
        <f>IF(X430=0,-Y430*12/11,(AM430-Y430)*12/11)</f>
        <v>154004.78323545342</v>
      </c>
      <c r="AO430" s="90">
        <f t="shared" ref="AO430:AO432" si="388">W430-AN430</f>
        <v>67237.883279915695</v>
      </c>
      <c r="AP430" s="89">
        <f t="shared" ref="AP430:AP432" si="389">G430-X430</f>
        <v>1329</v>
      </c>
      <c r="AQ430" s="165"/>
      <c r="AR430" s="164"/>
    </row>
    <row r="431" spans="1:44" s="3" customFormat="1" ht="12.75" customHeight="1" x14ac:dyDescent="0.2">
      <c r="A431" s="24">
        <v>4050</v>
      </c>
      <c r="B431" s="11" t="s">
        <v>314</v>
      </c>
      <c r="C431" s="12">
        <v>79729</v>
      </c>
      <c r="D431" s="13" t="s">
        <v>23</v>
      </c>
      <c r="E431" s="14" t="s">
        <v>609</v>
      </c>
      <c r="F431" s="30" t="s">
        <v>610</v>
      </c>
      <c r="G431" s="42">
        <v>277716</v>
      </c>
      <c r="H431" s="43">
        <f>I431+J431</f>
        <v>397217.6546276384</v>
      </c>
      <c r="I431" s="43">
        <v>379107.36346163414</v>
      </c>
      <c r="J431" s="43">
        <v>18110.291166004277</v>
      </c>
      <c r="K431" s="44">
        <f>I431/G431</f>
        <v>1.3650901045011239</v>
      </c>
      <c r="L431" s="44">
        <f>J431/G431</f>
        <v>6.521155124661264E-2</v>
      </c>
      <c r="M431" s="44">
        <f>H431/G431</f>
        <v>1.4303016557477366</v>
      </c>
      <c r="N431" s="44">
        <v>3.5699098497654829</v>
      </c>
      <c r="O431" s="43">
        <v>25016987.962639455</v>
      </c>
      <c r="P431" s="43">
        <v>5716712</v>
      </c>
      <c r="Q431" s="44">
        <f>O431/P431</f>
        <v>4.3761147951198964</v>
      </c>
      <c r="R431" s="45">
        <v>2</v>
      </c>
      <c r="S431" s="46">
        <v>7</v>
      </c>
      <c r="T431" s="47">
        <f>IF(N431=0,1,MIN(Q431/N431,1))</f>
        <v>1</v>
      </c>
      <c r="U431" s="44">
        <f>T431*N431</f>
        <v>3.5699098497654829</v>
      </c>
      <c r="V431" s="43">
        <f>IF(U431&lt;0,0,G431*U431)</f>
        <v>991421.08383747085</v>
      </c>
      <c r="W431" s="48">
        <f>IF(G431=0,-H431*12/12,(V431-H431)*12/12)</f>
        <v>594203.42920983245</v>
      </c>
      <c r="X431" s="42">
        <v>254573</v>
      </c>
      <c r="Y431" s="43">
        <f>Z431+AA431</f>
        <v>358873.65974476241</v>
      </c>
      <c r="Z431" s="43">
        <v>342246.32167405047</v>
      </c>
      <c r="AA431" s="43">
        <v>16627.338070711954</v>
      </c>
      <c r="AB431" s="44">
        <f>Z431/X431</f>
        <v>1.3443936382650574</v>
      </c>
      <c r="AC431" s="44">
        <f>AA431/X431</f>
        <v>6.5314617303138797E-2</v>
      </c>
      <c r="AD431" s="44">
        <f>Y431/X431</f>
        <v>1.4097082555681961</v>
      </c>
      <c r="AE431" s="44">
        <v>3.5870401038437167</v>
      </c>
      <c r="AF431" s="43">
        <v>21934246.996898577</v>
      </c>
      <c r="AG431" s="43">
        <v>5210108</v>
      </c>
      <c r="AH431" s="44">
        <f>AF431/AG431</f>
        <v>4.2099409449667027</v>
      </c>
      <c r="AI431" s="45">
        <v>2</v>
      </c>
      <c r="AJ431" s="46">
        <v>7</v>
      </c>
      <c r="AK431" s="47">
        <f>IF(AE431=0,1,MIN(AH431/AE431,1))</f>
        <v>1</v>
      </c>
      <c r="AL431" s="44">
        <f>AK431*AE431</f>
        <v>3.5870401038437167</v>
      </c>
      <c r="AM431" s="43">
        <f>IF(AL431&lt;0,0,X431*AL431)</f>
        <v>913163.56035580649</v>
      </c>
      <c r="AN431" s="48">
        <f>IF(X431=0,-Y431*12/11,(AM431-Y431)*12/11)</f>
        <v>604679.89157568454</v>
      </c>
      <c r="AO431" s="90">
        <f t="shared" si="388"/>
        <v>-10476.462365852087</v>
      </c>
      <c r="AP431" s="89">
        <f t="shared" si="389"/>
        <v>23143</v>
      </c>
      <c r="AQ431" s="165"/>
      <c r="AR431" s="164"/>
    </row>
    <row r="432" spans="1:44" s="3" customFormat="1" ht="12.75" customHeight="1" thickBot="1" x14ac:dyDescent="0.25">
      <c r="A432" s="24">
        <v>5142</v>
      </c>
      <c r="B432" s="31" t="s">
        <v>391</v>
      </c>
      <c r="C432" s="32">
        <v>77769</v>
      </c>
      <c r="D432" s="33" t="s">
        <v>23</v>
      </c>
      <c r="E432" s="34" t="s">
        <v>611</v>
      </c>
      <c r="F432" s="35" t="s">
        <v>612</v>
      </c>
      <c r="G432" s="81">
        <v>2234616</v>
      </c>
      <c r="H432" s="82">
        <f>I432+J432</f>
        <v>197500.63313048938</v>
      </c>
      <c r="I432" s="82">
        <v>86155.853954026941</v>
      </c>
      <c r="J432" s="82">
        <v>111344.77917646244</v>
      </c>
      <c r="K432" s="83">
        <f>I432/G432</f>
        <v>3.8555104749105409E-2</v>
      </c>
      <c r="L432" s="83">
        <f>J432/G432</f>
        <v>4.9827254068019938E-2</v>
      </c>
      <c r="M432" s="83">
        <f>H432/G432</f>
        <v>8.8382358817125348E-2</v>
      </c>
      <c r="N432" s="83">
        <v>0.19086709131212773</v>
      </c>
      <c r="O432" s="82">
        <v>1950898.7831304893</v>
      </c>
      <c r="P432" s="82">
        <v>10452076</v>
      </c>
      <c r="Q432" s="83">
        <f>O432/P432</f>
        <v>0.18665179846859986</v>
      </c>
      <c r="R432" s="84">
        <v>3</v>
      </c>
      <c r="S432" s="85">
        <v>9</v>
      </c>
      <c r="T432" s="86">
        <f>IF(N432=0,1,MIN(Q432/N432,1))</f>
        <v>0.97791503598368068</v>
      </c>
      <c r="U432" s="83">
        <f>T432*N432</f>
        <v>0.18665179846859986</v>
      </c>
      <c r="V432" s="82">
        <f>IF(U432&lt;0,0,G432*U432)</f>
        <v>417095.09528670873</v>
      </c>
      <c r="W432" s="87">
        <f>IF(G432=0,-H432*12/12,(V432-H432)*12/12)</f>
        <v>219594.46215621932</v>
      </c>
      <c r="X432" s="81">
        <v>2048398</v>
      </c>
      <c r="Y432" s="82">
        <f>Z432+AA432</f>
        <v>186805.77997369826</v>
      </c>
      <c r="Z432" s="82">
        <v>84741.339708855245</v>
      </c>
      <c r="AA432" s="82">
        <v>102064.44026484301</v>
      </c>
      <c r="AB432" s="83">
        <f>Z432/X432</f>
        <v>4.136956768599425E-2</v>
      </c>
      <c r="AC432" s="83">
        <f>AA432/X432</f>
        <v>4.9826469399424825E-2</v>
      </c>
      <c r="AD432" s="83">
        <f>Y432/X432</f>
        <v>9.1196037085419068E-2</v>
      </c>
      <c r="AE432" s="83">
        <v>0.12881535252740062</v>
      </c>
      <c r="AF432" s="82">
        <v>1667928.4099736984</v>
      </c>
      <c r="AG432" s="82">
        <v>9564588</v>
      </c>
      <c r="AH432" s="83">
        <f>AF432/AG432</f>
        <v>0.1743858083561674</v>
      </c>
      <c r="AI432" s="84">
        <v>4</v>
      </c>
      <c r="AJ432" s="85">
        <v>9</v>
      </c>
      <c r="AK432" s="86">
        <f>IF(AE432=0,1,MIN(AH432/AE432,1))</f>
        <v>1</v>
      </c>
      <c r="AL432" s="83">
        <f>AK432*AE432</f>
        <v>0.12881535252740062</v>
      </c>
      <c r="AM432" s="82">
        <f>IF(AL432&lt;0,0,X432*AL432)</f>
        <v>263865.11048642237</v>
      </c>
      <c r="AN432" s="87">
        <f>IF(X432=0,-Y432*12/11,(AM432-Y432)*12/11)</f>
        <v>84064.724195699033</v>
      </c>
      <c r="AO432" s="90">
        <f t="shared" si="388"/>
        <v>135529.73796052029</v>
      </c>
      <c r="AP432" s="89">
        <f t="shared" si="389"/>
        <v>186218</v>
      </c>
      <c r="AQ432" s="165"/>
      <c r="AR432" s="164"/>
    </row>
    <row r="433" spans="2:2" ht="12.75" customHeight="1" x14ac:dyDescent="0.2"/>
    <row r="434" spans="2:2" ht="12.75" customHeight="1" x14ac:dyDescent="0.2">
      <c r="B434" s="88" t="s">
        <v>751</v>
      </c>
    </row>
  </sheetData>
  <sortState ref="C422:AN424">
    <sortCondition ref="W422:W424"/>
  </sortState>
  <mergeCells count="3">
    <mergeCell ref="G1:W1"/>
    <mergeCell ref="X1:AN1"/>
    <mergeCell ref="AO1:AP1"/>
  </mergeCells>
  <conditionalFormatting sqref="AP9 AP55:AP151">
    <cfRule type="cellIs" dxfId="895" priority="3489" operator="lessThanOrEqual">
      <formula>0</formula>
    </cfRule>
  </conditionalFormatting>
  <conditionalFormatting sqref="AP9 AP55:AP151">
    <cfRule type="cellIs" dxfId="894" priority="3490" operator="equal">
      <formula>0</formula>
    </cfRule>
  </conditionalFormatting>
  <conditionalFormatting sqref="AP7">
    <cfRule type="cellIs" dxfId="893" priority="3487" operator="lessThanOrEqual">
      <formula>0</formula>
    </cfRule>
  </conditionalFormatting>
  <conditionalFormatting sqref="AP7">
    <cfRule type="cellIs" dxfId="892" priority="3488" operator="equal">
      <formula>0</formula>
    </cfRule>
  </conditionalFormatting>
  <conditionalFormatting sqref="AP3 AP5">
    <cfRule type="cellIs" dxfId="891" priority="3485" operator="lessThanOrEqual">
      <formula>0</formula>
    </cfRule>
  </conditionalFormatting>
  <conditionalFormatting sqref="AP3 AP5">
    <cfRule type="cellIs" dxfId="890" priority="3486" operator="equal">
      <formula>0</formula>
    </cfRule>
  </conditionalFormatting>
  <conditionalFormatting sqref="AP210">
    <cfRule type="cellIs" dxfId="889" priority="3451" operator="lessThanOrEqual">
      <formula>0</formula>
    </cfRule>
  </conditionalFormatting>
  <conditionalFormatting sqref="AP210">
    <cfRule type="cellIs" dxfId="888" priority="3452" operator="equal">
      <formula>0</formula>
    </cfRule>
  </conditionalFormatting>
  <conditionalFormatting sqref="AP244">
    <cfRule type="cellIs" dxfId="887" priority="3457" operator="lessThanOrEqual">
      <formula>0</formula>
    </cfRule>
  </conditionalFormatting>
  <conditionalFormatting sqref="AP244">
    <cfRule type="cellIs" dxfId="886" priority="3458" operator="equal">
      <formula>0</formula>
    </cfRule>
  </conditionalFormatting>
  <conditionalFormatting sqref="AP229">
    <cfRule type="cellIs" dxfId="885" priority="3455" operator="lessThanOrEqual">
      <formula>0</formula>
    </cfRule>
  </conditionalFormatting>
  <conditionalFormatting sqref="AP229">
    <cfRule type="cellIs" dxfId="884" priority="3456" operator="equal">
      <formula>0</formula>
    </cfRule>
  </conditionalFormatting>
  <conditionalFormatting sqref="AP273">
    <cfRule type="cellIs" dxfId="883" priority="3459" operator="lessThanOrEqual">
      <formula>0</formula>
    </cfRule>
  </conditionalFormatting>
  <conditionalFormatting sqref="AP273">
    <cfRule type="cellIs" dxfId="882" priority="3460" operator="equal">
      <formula>0</formula>
    </cfRule>
  </conditionalFormatting>
  <conditionalFormatting sqref="AP46">
    <cfRule type="cellIs" dxfId="881" priority="3441" operator="lessThanOrEqual">
      <formula>0</formula>
    </cfRule>
  </conditionalFormatting>
  <conditionalFormatting sqref="AP46">
    <cfRule type="cellIs" dxfId="880" priority="3442" operator="equal">
      <formula>0</formula>
    </cfRule>
  </conditionalFormatting>
  <conditionalFormatting sqref="AP425:AP426">
    <cfRule type="cellIs" dxfId="879" priority="3469" operator="lessThanOrEqual">
      <formula>0</formula>
    </cfRule>
  </conditionalFormatting>
  <conditionalFormatting sqref="AP425:AP426">
    <cfRule type="cellIs" dxfId="878" priority="3470" operator="equal">
      <formula>0</formula>
    </cfRule>
  </conditionalFormatting>
  <conditionalFormatting sqref="AP388">
    <cfRule type="cellIs" dxfId="877" priority="3467" operator="lessThanOrEqual">
      <formula>0</formula>
    </cfRule>
  </conditionalFormatting>
  <conditionalFormatting sqref="AP388">
    <cfRule type="cellIs" dxfId="876" priority="3468" operator="equal">
      <formula>0</formula>
    </cfRule>
  </conditionalFormatting>
  <conditionalFormatting sqref="AP373">
    <cfRule type="cellIs" dxfId="875" priority="3465" operator="lessThanOrEqual">
      <formula>0</formula>
    </cfRule>
  </conditionalFormatting>
  <conditionalFormatting sqref="AP373">
    <cfRule type="cellIs" dxfId="874" priority="3466" operator="equal">
      <formula>0</formula>
    </cfRule>
  </conditionalFormatting>
  <conditionalFormatting sqref="AP369">
    <cfRule type="cellIs" dxfId="873" priority="3461" operator="lessThanOrEqual">
      <formula>0</formula>
    </cfRule>
  </conditionalFormatting>
  <conditionalFormatting sqref="AP369">
    <cfRule type="cellIs" dxfId="872" priority="3462" operator="equal">
      <formula>0</formula>
    </cfRule>
  </conditionalFormatting>
  <conditionalFormatting sqref="AP227">
    <cfRule type="cellIs" dxfId="871" priority="3453" operator="lessThanOrEqual">
      <formula>0</formula>
    </cfRule>
  </conditionalFormatting>
  <conditionalFormatting sqref="AP227">
    <cfRule type="cellIs" dxfId="870" priority="3454" operator="equal">
      <formula>0</formula>
    </cfRule>
  </conditionalFormatting>
  <conditionalFormatting sqref="AP181">
    <cfRule type="cellIs" dxfId="869" priority="3449" operator="lessThanOrEqual">
      <formula>0</formula>
    </cfRule>
  </conditionalFormatting>
  <conditionalFormatting sqref="AP181">
    <cfRule type="cellIs" dxfId="868" priority="3450" operator="equal">
      <formula>0</formula>
    </cfRule>
  </conditionalFormatting>
  <conditionalFormatting sqref="AP152">
    <cfRule type="cellIs" dxfId="867" priority="3447" operator="lessThanOrEqual">
      <formula>0</formula>
    </cfRule>
  </conditionalFormatting>
  <conditionalFormatting sqref="AP152">
    <cfRule type="cellIs" dxfId="866" priority="3448" operator="equal">
      <formula>0</formula>
    </cfRule>
  </conditionalFormatting>
  <conditionalFormatting sqref="AP54">
    <cfRule type="cellIs" dxfId="865" priority="3445" operator="lessThanOrEqual">
      <formula>0</formula>
    </cfRule>
  </conditionalFormatting>
  <conditionalFormatting sqref="AP54">
    <cfRule type="cellIs" dxfId="864" priority="3446" operator="equal">
      <formula>0</formula>
    </cfRule>
  </conditionalFormatting>
  <conditionalFormatting sqref="AP48">
    <cfRule type="cellIs" dxfId="863" priority="3443" operator="lessThanOrEqual">
      <formula>0</formula>
    </cfRule>
  </conditionalFormatting>
  <conditionalFormatting sqref="AP48">
    <cfRule type="cellIs" dxfId="862" priority="3444" operator="equal">
      <formula>0</formula>
    </cfRule>
  </conditionalFormatting>
  <conditionalFormatting sqref="AP10">
    <cfRule type="cellIs" dxfId="861" priority="3439" operator="lessThanOrEqual">
      <formula>0</formula>
    </cfRule>
  </conditionalFormatting>
  <conditionalFormatting sqref="AP10">
    <cfRule type="cellIs" dxfId="860" priority="3440" operator="equal">
      <formula>0</formula>
    </cfRule>
  </conditionalFormatting>
  <conditionalFormatting sqref="AP8">
    <cfRule type="cellIs" dxfId="859" priority="3437" operator="lessThanOrEqual">
      <formula>0</formula>
    </cfRule>
  </conditionalFormatting>
  <conditionalFormatting sqref="AP8">
    <cfRule type="cellIs" dxfId="858" priority="3438" operator="equal">
      <formula>0</formula>
    </cfRule>
  </conditionalFormatting>
  <conditionalFormatting sqref="AP6">
    <cfRule type="cellIs" dxfId="857" priority="3435" operator="lessThanOrEqual">
      <formula>0</formula>
    </cfRule>
  </conditionalFormatting>
  <conditionalFormatting sqref="AP6">
    <cfRule type="cellIs" dxfId="856" priority="3436" operator="equal">
      <formula>0</formula>
    </cfRule>
  </conditionalFormatting>
  <conditionalFormatting sqref="AP4">
    <cfRule type="cellIs" dxfId="855" priority="3208" operator="lessThanOrEqual">
      <formula>0</formula>
    </cfRule>
  </conditionalFormatting>
  <conditionalFormatting sqref="AP4">
    <cfRule type="cellIs" dxfId="854" priority="3209" operator="equal">
      <formula>0</formula>
    </cfRule>
  </conditionalFormatting>
  <conditionalFormatting sqref="AP11:AP45">
    <cfRule type="cellIs" dxfId="853" priority="1962" operator="lessThanOrEqual">
      <formula>0</formula>
    </cfRule>
  </conditionalFormatting>
  <conditionalFormatting sqref="AP11:AP45">
    <cfRule type="cellIs" dxfId="852" priority="1963" operator="equal">
      <formula>0</formula>
    </cfRule>
  </conditionalFormatting>
  <conditionalFormatting sqref="AP47">
    <cfRule type="cellIs" dxfId="851" priority="1954" operator="lessThanOrEqual">
      <formula>0</formula>
    </cfRule>
  </conditionalFormatting>
  <conditionalFormatting sqref="AP47">
    <cfRule type="cellIs" dxfId="850" priority="1955" operator="equal">
      <formula>0</formula>
    </cfRule>
  </conditionalFormatting>
  <conditionalFormatting sqref="AP49:AP53">
    <cfRule type="cellIs" dxfId="849" priority="1946" operator="lessThanOrEqual">
      <formula>0</formula>
    </cfRule>
  </conditionalFormatting>
  <conditionalFormatting sqref="AP49:AP53">
    <cfRule type="cellIs" dxfId="848" priority="1947" operator="equal">
      <formula>0</formula>
    </cfRule>
  </conditionalFormatting>
  <conditionalFormatting sqref="AP153:AP180">
    <cfRule type="cellIs" dxfId="847" priority="1930" operator="lessThanOrEqual">
      <formula>0</formula>
    </cfRule>
  </conditionalFormatting>
  <conditionalFormatting sqref="AP153:AP180">
    <cfRule type="cellIs" dxfId="846" priority="1931" operator="equal">
      <formula>0</formula>
    </cfRule>
  </conditionalFormatting>
  <conditionalFormatting sqref="AP182:AP209">
    <cfRule type="cellIs" dxfId="845" priority="1922" operator="lessThanOrEqual">
      <formula>0</formula>
    </cfRule>
  </conditionalFormatting>
  <conditionalFormatting sqref="AP182:AP209">
    <cfRule type="cellIs" dxfId="844" priority="1923" operator="equal">
      <formula>0</formula>
    </cfRule>
  </conditionalFormatting>
  <conditionalFormatting sqref="AP211:AP226">
    <cfRule type="cellIs" dxfId="843" priority="1914" operator="lessThanOrEqual">
      <formula>0</formula>
    </cfRule>
  </conditionalFormatting>
  <conditionalFormatting sqref="AP211:AP226">
    <cfRule type="cellIs" dxfId="842" priority="1915" operator="equal">
      <formula>0</formula>
    </cfRule>
  </conditionalFormatting>
  <conditionalFormatting sqref="AP228">
    <cfRule type="cellIs" dxfId="841" priority="1906" operator="lessThanOrEqual">
      <formula>0</formula>
    </cfRule>
  </conditionalFormatting>
  <conditionalFormatting sqref="AP228">
    <cfRule type="cellIs" dxfId="840" priority="1907" operator="equal">
      <formula>0</formula>
    </cfRule>
  </conditionalFormatting>
  <conditionalFormatting sqref="AP230:AP243">
    <cfRule type="cellIs" dxfId="839" priority="1898" operator="lessThanOrEqual">
      <formula>0</formula>
    </cfRule>
  </conditionalFormatting>
  <conditionalFormatting sqref="AP230:AP243">
    <cfRule type="cellIs" dxfId="838" priority="1899" operator="equal">
      <formula>0</formula>
    </cfRule>
  </conditionalFormatting>
  <conditionalFormatting sqref="AP245:AP271">
    <cfRule type="cellIs" dxfId="837" priority="1890" operator="lessThanOrEqual">
      <formula>0</formula>
    </cfRule>
  </conditionalFormatting>
  <conditionalFormatting sqref="AP245:AP271">
    <cfRule type="cellIs" dxfId="836" priority="1891" operator="equal">
      <formula>0</formula>
    </cfRule>
  </conditionalFormatting>
  <conditionalFormatting sqref="AP272">
    <cfRule type="cellIs" dxfId="835" priority="1882" operator="lessThanOrEqual">
      <formula>0</formula>
    </cfRule>
  </conditionalFormatting>
  <conditionalFormatting sqref="AP272">
    <cfRule type="cellIs" dxfId="834" priority="1883" operator="equal">
      <formula>0</formula>
    </cfRule>
  </conditionalFormatting>
  <conditionalFormatting sqref="AP274:AP368">
    <cfRule type="cellIs" dxfId="833" priority="1874" operator="lessThanOrEqual">
      <formula>0</formula>
    </cfRule>
  </conditionalFormatting>
  <conditionalFormatting sqref="AP274:AP368">
    <cfRule type="cellIs" dxfId="832" priority="1875" operator="equal">
      <formula>0</formula>
    </cfRule>
  </conditionalFormatting>
  <conditionalFormatting sqref="AP370:AP372">
    <cfRule type="cellIs" dxfId="831" priority="1866" operator="lessThanOrEqual">
      <formula>0</formula>
    </cfRule>
  </conditionalFormatting>
  <conditionalFormatting sqref="AP370:AP372">
    <cfRule type="cellIs" dxfId="830" priority="1867" operator="equal">
      <formula>0</formula>
    </cfRule>
  </conditionalFormatting>
  <conditionalFormatting sqref="AP374:AP387">
    <cfRule type="cellIs" dxfId="829" priority="1858" operator="lessThanOrEqual">
      <formula>0</formula>
    </cfRule>
  </conditionalFormatting>
  <conditionalFormatting sqref="AP374:AP387">
    <cfRule type="cellIs" dxfId="828" priority="1859" operator="equal">
      <formula>0</formula>
    </cfRule>
  </conditionalFormatting>
  <conditionalFormatting sqref="AP389:AP424">
    <cfRule type="cellIs" dxfId="827" priority="1850" operator="lessThanOrEqual">
      <formula>0</formula>
    </cfRule>
  </conditionalFormatting>
  <conditionalFormatting sqref="AP389:AP424">
    <cfRule type="cellIs" dxfId="826" priority="1851" operator="equal">
      <formula>0</formula>
    </cfRule>
  </conditionalFormatting>
  <conditionalFormatting sqref="AP430:AP432">
    <cfRule type="cellIs" dxfId="825" priority="1842" operator="lessThanOrEqual">
      <formula>0</formula>
    </cfRule>
  </conditionalFormatting>
  <conditionalFormatting sqref="AP430:AP432">
    <cfRule type="cellIs" dxfId="824" priority="1843" operator="equal">
      <formula>0</formula>
    </cfRule>
  </conditionalFormatting>
  <conditionalFormatting sqref="AK272 AK55:AK151">
    <cfRule type="cellIs" dxfId="823" priority="191" operator="lessThan">
      <formula>0.7</formula>
    </cfRule>
  </conditionalFormatting>
  <conditionalFormatting sqref="AK273">
    <cfRule type="cellIs" dxfId="822" priority="214" operator="lessThan">
      <formula>0.7</formula>
    </cfRule>
  </conditionalFormatting>
  <conditionalFormatting sqref="AK3 AK5">
    <cfRule type="cellIs" dxfId="821" priority="220" operator="lessThan">
      <formula>0.7</formula>
    </cfRule>
  </conditionalFormatting>
  <conditionalFormatting sqref="AK152">
    <cfRule type="cellIs" dxfId="820" priority="208" operator="lessThan">
      <formula>0.7</formula>
    </cfRule>
  </conditionalFormatting>
  <conditionalFormatting sqref="AK6">
    <cfRule type="cellIs" dxfId="819" priority="202" operator="lessThan">
      <formula>0.7</formula>
    </cfRule>
  </conditionalFormatting>
  <conditionalFormatting sqref="AK153:AK180">
    <cfRule type="cellIs" dxfId="818" priority="197" operator="lessThan">
      <formula>0.7</formula>
    </cfRule>
  </conditionalFormatting>
  <conditionalFormatting sqref="AK430:AK432">
    <cfRule type="cellIs" dxfId="817" priority="186" operator="lessThan">
      <formula>0.7</formula>
    </cfRule>
  </conditionalFormatting>
  <conditionalFormatting sqref="AK47">
    <cfRule type="cellIs" dxfId="816" priority="199" operator="lessThan">
      <formula>0.7</formula>
    </cfRule>
  </conditionalFormatting>
  <conditionalFormatting sqref="AK427:AK429">
    <cfRule type="cellIs" dxfId="815" priority="219" operator="lessThan">
      <formula>0.7</formula>
    </cfRule>
  </conditionalFormatting>
  <conditionalFormatting sqref="AK181">
    <cfRule type="cellIs" dxfId="814" priority="209" operator="lessThan">
      <formula>0.7</formula>
    </cfRule>
  </conditionalFormatting>
  <conditionalFormatting sqref="AK10">
    <cfRule type="cellIs" dxfId="813" priority="204" operator="lessThan">
      <formula>0.7</formula>
    </cfRule>
  </conditionalFormatting>
  <conditionalFormatting sqref="AK211:AK226">
    <cfRule type="cellIs" dxfId="812" priority="195" operator="lessThan">
      <formula>0.7</formula>
    </cfRule>
  </conditionalFormatting>
  <conditionalFormatting sqref="AK274:AK368">
    <cfRule type="cellIs" dxfId="811" priority="190" operator="lessThan">
      <formula>0.7</formula>
    </cfRule>
  </conditionalFormatting>
  <conditionalFormatting sqref="AK46">
    <cfRule type="cellIs" dxfId="810" priority="205" operator="lessThan">
      <formula>0.7</formula>
    </cfRule>
  </conditionalFormatting>
  <conditionalFormatting sqref="AK228">
    <cfRule type="cellIs" dxfId="809" priority="194" operator="lessThan">
      <formula>0.7</formula>
    </cfRule>
  </conditionalFormatting>
  <conditionalFormatting sqref="AK7">
    <cfRule type="cellIs" dxfId="808" priority="221" operator="lessThan">
      <formula>0.7</formula>
    </cfRule>
  </conditionalFormatting>
  <conditionalFormatting sqref="AK244">
    <cfRule type="cellIs" dxfId="807" priority="213" operator="lessThan">
      <formula>0.7</formula>
    </cfRule>
  </conditionalFormatting>
  <conditionalFormatting sqref="AK182:AK209">
    <cfRule type="cellIs" dxfId="806" priority="196" operator="lessThan">
      <formula>0.7</formula>
    </cfRule>
  </conditionalFormatting>
  <conditionalFormatting sqref="AK11:AK45">
    <cfRule type="cellIs" dxfId="805" priority="200" operator="lessThan">
      <formula>0.7</formula>
    </cfRule>
  </conditionalFormatting>
  <conditionalFormatting sqref="AK425:AK426">
    <cfRule type="cellIs" dxfId="804" priority="218" operator="lessThan">
      <formula>0.7</formula>
    </cfRule>
  </conditionalFormatting>
  <conditionalFormatting sqref="AK370:AK372">
    <cfRule type="cellIs" dxfId="803" priority="189" operator="lessThan">
      <formula>0.7</formula>
    </cfRule>
  </conditionalFormatting>
  <conditionalFormatting sqref="AK8">
    <cfRule type="cellIs" dxfId="802" priority="203" operator="lessThan">
      <formula>0.7</formula>
    </cfRule>
  </conditionalFormatting>
  <conditionalFormatting sqref="AK373">
    <cfRule type="cellIs" dxfId="801" priority="216" operator="lessThan">
      <formula>0.7</formula>
    </cfRule>
  </conditionalFormatting>
  <conditionalFormatting sqref="AK229">
    <cfRule type="cellIs" dxfId="800" priority="212" operator="lessThan">
      <formula>0.7</formula>
    </cfRule>
  </conditionalFormatting>
  <conditionalFormatting sqref="AK54">
    <cfRule type="cellIs" dxfId="799" priority="207" operator="lessThan">
      <formula>0.7</formula>
    </cfRule>
  </conditionalFormatting>
  <conditionalFormatting sqref="AK388">
    <cfRule type="cellIs" dxfId="798" priority="217" operator="lessThan">
      <formula>0.7</formula>
    </cfRule>
  </conditionalFormatting>
  <conditionalFormatting sqref="AK9">
    <cfRule type="cellIs" dxfId="797" priority="222" operator="lessThan">
      <formula>0.7</formula>
    </cfRule>
  </conditionalFormatting>
  <conditionalFormatting sqref="AK369">
    <cfRule type="cellIs" dxfId="796" priority="215" operator="lessThan">
      <formula>0.7</formula>
    </cfRule>
  </conditionalFormatting>
  <conditionalFormatting sqref="AK48">
    <cfRule type="cellIs" dxfId="795" priority="206" operator="lessThan">
      <formula>0.7</formula>
    </cfRule>
  </conditionalFormatting>
  <conditionalFormatting sqref="AK227">
    <cfRule type="cellIs" dxfId="794" priority="211" operator="lessThan">
      <formula>0.7</formula>
    </cfRule>
  </conditionalFormatting>
  <conditionalFormatting sqref="AK210">
    <cfRule type="cellIs" dxfId="793" priority="210" operator="lessThan">
      <formula>0.7</formula>
    </cfRule>
  </conditionalFormatting>
  <conditionalFormatting sqref="AK4">
    <cfRule type="cellIs" dxfId="792" priority="201" operator="lessThan">
      <formula>0.7</formula>
    </cfRule>
  </conditionalFormatting>
  <conditionalFormatting sqref="AK374:AK387">
    <cfRule type="cellIs" dxfId="791" priority="188" operator="lessThan">
      <formula>0.7</formula>
    </cfRule>
  </conditionalFormatting>
  <conditionalFormatting sqref="AK49:AK53">
    <cfRule type="cellIs" dxfId="790" priority="198" operator="lessThan">
      <formula>0.7</formula>
    </cfRule>
  </conditionalFormatting>
  <conditionalFormatting sqref="AK230:AK243">
    <cfRule type="cellIs" dxfId="789" priority="193" operator="lessThan">
      <formula>0.7</formula>
    </cfRule>
  </conditionalFormatting>
  <conditionalFormatting sqref="AK245:AK271">
    <cfRule type="cellIs" dxfId="788" priority="192" operator="lessThan">
      <formula>0.7</formula>
    </cfRule>
  </conditionalFormatting>
  <conditionalFormatting sqref="AK389:AK424">
    <cfRule type="cellIs" dxfId="787" priority="187" operator="lessThan">
      <formula>0.7</formula>
    </cfRule>
  </conditionalFormatting>
  <conditionalFormatting sqref="T55:T151">
    <cfRule type="cellIs" dxfId="786" priority="185" operator="lessThan">
      <formula>0.7</formula>
    </cfRule>
  </conditionalFormatting>
  <conditionalFormatting sqref="T273">
    <cfRule type="cellIs" dxfId="785" priority="141" operator="lessThan">
      <formula>0.7</formula>
    </cfRule>
  </conditionalFormatting>
  <conditionalFormatting sqref="T244">
    <cfRule type="cellIs" dxfId="784" priority="136" operator="lessThan">
      <formula>0.7</formula>
    </cfRule>
  </conditionalFormatting>
  <conditionalFormatting sqref="T229">
    <cfRule type="cellIs" dxfId="783" priority="131" operator="lessThan">
      <formula>0.7</formula>
    </cfRule>
  </conditionalFormatting>
  <conditionalFormatting sqref="T227">
    <cfRule type="cellIs" dxfId="782" priority="126" operator="lessThan">
      <formula>0.7</formula>
    </cfRule>
  </conditionalFormatting>
  <conditionalFormatting sqref="T210">
    <cfRule type="cellIs" dxfId="781" priority="121" operator="lessThan">
      <formula>0.7</formula>
    </cfRule>
  </conditionalFormatting>
  <conditionalFormatting sqref="T181">
    <cfRule type="cellIs" dxfId="780" priority="116" operator="lessThan">
      <formula>0.7</formula>
    </cfRule>
  </conditionalFormatting>
  <conditionalFormatting sqref="T152">
    <cfRule type="cellIs" dxfId="779" priority="111" operator="lessThan">
      <formula>0.7</formula>
    </cfRule>
  </conditionalFormatting>
  <conditionalFormatting sqref="W3 W5 W55:W151">
    <cfRule type="expression" dxfId="778" priority="171">
      <formula>$W3+100000&lt;$AN3</formula>
    </cfRule>
    <cfRule type="expression" dxfId="777" priority="172">
      <formula>$W3+50000&lt;$AN3</formula>
    </cfRule>
    <cfRule type="expression" dxfId="776" priority="173">
      <formula>$W3-100000&gt;$AN3</formula>
    </cfRule>
    <cfRule type="expression" dxfId="775" priority="174">
      <formula>$W3-50000&gt;$AN3</formula>
    </cfRule>
  </conditionalFormatting>
  <conditionalFormatting sqref="T3 T427:T429 T5">
    <cfRule type="cellIs" dxfId="774" priority="170" operator="lessThan">
      <formula>0.7</formula>
    </cfRule>
  </conditionalFormatting>
  <conditionalFormatting sqref="W9">
    <cfRule type="expression" dxfId="773" priority="181">
      <formula>$W9+100000&lt;$AN9</formula>
    </cfRule>
    <cfRule type="expression" dxfId="772" priority="182">
      <formula>$W9+50000&lt;$AN9</formula>
    </cfRule>
    <cfRule type="expression" dxfId="771" priority="183">
      <formula>$W9-100000&gt;$AN9</formula>
    </cfRule>
    <cfRule type="expression" dxfId="770" priority="184">
      <formula>$W9-50000&gt;$AN9</formula>
    </cfRule>
  </conditionalFormatting>
  <conditionalFormatting sqref="T9">
    <cfRule type="cellIs" dxfId="769" priority="180" operator="lessThan">
      <formula>0.7</formula>
    </cfRule>
  </conditionalFormatting>
  <conditionalFormatting sqref="W7">
    <cfRule type="expression" dxfId="768" priority="176">
      <formula>$W7+100000&lt;$AN7</formula>
    </cfRule>
    <cfRule type="expression" dxfId="767" priority="177">
      <formula>$W7+50000&lt;$AN7</formula>
    </cfRule>
    <cfRule type="expression" dxfId="766" priority="178">
      <formula>$W7-100000&gt;$AN7</formula>
    </cfRule>
    <cfRule type="expression" dxfId="765" priority="179">
      <formula>$W7-50000&gt;$AN7</formula>
    </cfRule>
  </conditionalFormatting>
  <conditionalFormatting sqref="T7">
    <cfRule type="cellIs" dxfId="764" priority="175" operator="lessThan">
      <formula>0.7</formula>
    </cfRule>
  </conditionalFormatting>
  <conditionalFormatting sqref="W4">
    <cfRule type="expression" dxfId="763" priority="76">
      <formula>$W4+100000&lt;$AN4</formula>
    </cfRule>
    <cfRule type="expression" dxfId="762" priority="77">
      <formula>$W4+50000&lt;$AN4</formula>
    </cfRule>
    <cfRule type="expression" dxfId="761" priority="78">
      <formula>$W4-100000&gt;$AN4</formula>
    </cfRule>
    <cfRule type="expression" dxfId="760" priority="79">
      <formula>$W4-50000&gt;$AN4</formula>
    </cfRule>
  </conditionalFormatting>
  <conditionalFormatting sqref="W430:W432">
    <cfRule type="expression" dxfId="759" priority="2">
      <formula>$W430+100000&lt;$AN430</formula>
    </cfRule>
    <cfRule type="expression" dxfId="758" priority="3">
      <formula>$W430+50000&lt;$AN430</formula>
    </cfRule>
    <cfRule type="expression" dxfId="757" priority="4">
      <formula>$W430-100000&gt;$AN430</formula>
    </cfRule>
    <cfRule type="expression" dxfId="756" priority="5">
      <formula>$W430-50000&gt;$AN430</formula>
    </cfRule>
  </conditionalFormatting>
  <conditionalFormatting sqref="T430:T432">
    <cfRule type="cellIs" dxfId="755" priority="1" operator="lessThan">
      <formula>0.7</formula>
    </cfRule>
  </conditionalFormatting>
  <conditionalFormatting sqref="W230:W243">
    <cfRule type="expression" dxfId="754" priority="36">
      <formula>$W230+100000&lt;$AN230</formula>
    </cfRule>
    <cfRule type="expression" dxfId="753" priority="37">
      <formula>$W230+50000&lt;$AN230</formula>
    </cfRule>
    <cfRule type="expression" dxfId="752" priority="38">
      <formula>$W230-100000&gt;$AN230</formula>
    </cfRule>
    <cfRule type="expression" dxfId="751" priority="39">
      <formula>$W230-50000&gt;$AN230</formula>
    </cfRule>
  </conditionalFormatting>
  <conditionalFormatting sqref="T48">
    <cfRule type="cellIs" dxfId="750" priority="101" operator="lessThan">
      <formula>0.7</formula>
    </cfRule>
  </conditionalFormatting>
  <conditionalFormatting sqref="W46">
    <cfRule type="expression" dxfId="749" priority="97">
      <formula>$W46+100000&lt;$AN46</formula>
    </cfRule>
    <cfRule type="expression" dxfId="748" priority="98">
      <formula>$W46+50000&lt;$AN46</formula>
    </cfRule>
    <cfRule type="expression" dxfId="747" priority="99">
      <formula>$W46-100000&gt;$AN46</formula>
    </cfRule>
    <cfRule type="expression" dxfId="746" priority="100">
      <formula>$W46-50000&gt;$AN46</formula>
    </cfRule>
  </conditionalFormatting>
  <conditionalFormatting sqref="T46">
    <cfRule type="cellIs" dxfId="745" priority="96" operator="lessThan">
      <formula>0.7</formula>
    </cfRule>
  </conditionalFormatting>
  <conditionalFormatting sqref="T4">
    <cfRule type="cellIs" dxfId="744" priority="80" operator="lessThan">
      <formula>0.7</formula>
    </cfRule>
  </conditionalFormatting>
  <conditionalFormatting sqref="T230:T243">
    <cfRule type="cellIs" dxfId="743" priority="40" operator="lessThan">
      <formula>0.7</formula>
    </cfRule>
  </conditionalFormatting>
  <conditionalFormatting sqref="T374:T387">
    <cfRule type="cellIs" dxfId="742" priority="15" operator="lessThan">
      <formula>0.7</formula>
    </cfRule>
  </conditionalFormatting>
  <conditionalFormatting sqref="T388">
    <cfRule type="cellIs" dxfId="741" priority="156" operator="lessThan">
      <formula>0.7</formula>
    </cfRule>
  </conditionalFormatting>
  <conditionalFormatting sqref="W49:W53">
    <cfRule type="expression" dxfId="740" priority="62">
      <formula>$W49+100000&lt;$AN49</formula>
    </cfRule>
    <cfRule type="expression" dxfId="739" priority="63">
      <formula>$W49+50000&lt;$AN49</formula>
    </cfRule>
    <cfRule type="expression" dxfId="738" priority="64">
      <formula>$W49-100000&gt;$AN49</formula>
    </cfRule>
    <cfRule type="expression" dxfId="737" priority="65">
      <formula>$W49-50000&gt;$AN49</formula>
    </cfRule>
  </conditionalFormatting>
  <conditionalFormatting sqref="T49:T53">
    <cfRule type="cellIs" dxfId="736" priority="61" operator="lessThan">
      <formula>0.7</formula>
    </cfRule>
  </conditionalFormatting>
  <conditionalFormatting sqref="T373">
    <cfRule type="cellIs" dxfId="735" priority="151" operator="lessThan">
      <formula>0.7</formula>
    </cfRule>
  </conditionalFormatting>
  <conditionalFormatting sqref="W426">
    <cfRule type="expression" dxfId="734" priority="162">
      <formula>$W426+100000&lt;$AN426</formula>
    </cfRule>
    <cfRule type="expression" dxfId="733" priority="163">
      <formula>$W426+50000&lt;$AN426</formula>
    </cfRule>
    <cfRule type="expression" dxfId="732" priority="164">
      <formula>$W426-100000&gt;$AN426</formula>
    </cfRule>
    <cfRule type="expression" dxfId="731" priority="165">
      <formula>$W426-50000&gt;$AN426</formula>
    </cfRule>
  </conditionalFormatting>
  <conditionalFormatting sqref="T425:T426">
    <cfRule type="cellIs" dxfId="730" priority="161" operator="lessThan">
      <formula>0.7</formula>
    </cfRule>
  </conditionalFormatting>
  <conditionalFormatting sqref="W244">
    <cfRule type="expression" dxfId="729" priority="137">
      <formula>$W244+100000&lt;$AN244</formula>
    </cfRule>
    <cfRule type="expression" dxfId="728" priority="138">
      <formula>$W244+50000&lt;$AN244</formula>
    </cfRule>
    <cfRule type="expression" dxfId="727" priority="139">
      <formula>$W244-100000&gt;$AN244</formula>
    </cfRule>
    <cfRule type="expression" dxfId="726" priority="140">
      <formula>$W244-50000&gt;$AN244</formula>
    </cfRule>
  </conditionalFormatting>
  <conditionalFormatting sqref="W54">
    <cfRule type="expression" dxfId="725" priority="107">
      <formula>$W54+100000&lt;$AN54</formula>
    </cfRule>
    <cfRule type="expression" dxfId="724" priority="108">
      <formula>$W54+50000&lt;$AN54</formula>
    </cfRule>
    <cfRule type="expression" dxfId="723" priority="109">
      <formula>$W54-100000&gt;$AN54</formula>
    </cfRule>
    <cfRule type="expression" dxfId="722" priority="110">
      <formula>$W54-50000&gt;$AN54</formula>
    </cfRule>
  </conditionalFormatting>
  <conditionalFormatting sqref="T54">
    <cfRule type="cellIs" dxfId="721" priority="106" operator="lessThan">
      <formula>0.7</formula>
    </cfRule>
  </conditionalFormatting>
  <conditionalFormatting sqref="W227">
    <cfRule type="expression" dxfId="720" priority="127">
      <formula>$W227+100000&lt;$AN227</formula>
    </cfRule>
    <cfRule type="expression" dxfId="719" priority="128">
      <formula>$W227+50000&lt;$AN227</formula>
    </cfRule>
    <cfRule type="expression" dxfId="718" priority="129">
      <formula>$W227-100000&gt;$AN227</formula>
    </cfRule>
    <cfRule type="expression" dxfId="717" priority="130">
      <formula>$W227-50000&gt;$AN227</formula>
    </cfRule>
  </conditionalFormatting>
  <conditionalFormatting sqref="W48">
    <cfRule type="expression" dxfId="716" priority="102">
      <formula>$W48+100000&lt;$AN48</formula>
    </cfRule>
    <cfRule type="expression" dxfId="715" priority="103">
      <formula>$W48+50000&lt;$AN48</formula>
    </cfRule>
    <cfRule type="expression" dxfId="714" priority="104">
      <formula>$W48-100000&gt;$AN48</formula>
    </cfRule>
    <cfRule type="expression" dxfId="713" priority="105">
      <formula>$W48-50000&gt;$AN48</formula>
    </cfRule>
  </conditionalFormatting>
  <conditionalFormatting sqref="W8">
    <cfRule type="expression" dxfId="712" priority="87">
      <formula>$W8+100000&lt;$AN8</formula>
    </cfRule>
    <cfRule type="expression" dxfId="711" priority="88">
      <formula>$W8+50000&lt;$AN8</formula>
    </cfRule>
    <cfRule type="expression" dxfId="710" priority="89">
      <formula>$W8-100000&gt;$AN8</formula>
    </cfRule>
    <cfRule type="expression" dxfId="709" priority="90">
      <formula>$W8-50000&gt;$AN8</formula>
    </cfRule>
  </conditionalFormatting>
  <conditionalFormatting sqref="T8">
    <cfRule type="cellIs" dxfId="708" priority="86" operator="lessThan">
      <formula>0.7</formula>
    </cfRule>
  </conditionalFormatting>
  <conditionalFormatting sqref="W6">
    <cfRule type="expression" dxfId="707" priority="82">
      <formula>$W6+100000&lt;$AN6</formula>
    </cfRule>
    <cfRule type="expression" dxfId="706" priority="83">
      <formula>$W6+50000&lt;$AN6</formula>
    </cfRule>
    <cfRule type="expression" dxfId="705" priority="84">
      <formula>$W6-100000&gt;$AN6</formula>
    </cfRule>
    <cfRule type="expression" dxfId="704" priority="85">
      <formula>$W6-50000&gt;$AN6</formula>
    </cfRule>
  </conditionalFormatting>
  <conditionalFormatting sqref="T6">
    <cfRule type="cellIs" dxfId="703" priority="81" operator="lessThan">
      <formula>0.7</formula>
    </cfRule>
  </conditionalFormatting>
  <conditionalFormatting sqref="W181">
    <cfRule type="expression" dxfId="702" priority="117">
      <formula>$W181+100000&lt;$AN181</formula>
    </cfRule>
    <cfRule type="expression" dxfId="701" priority="118">
      <formula>$W181+50000&lt;$AN181</formula>
    </cfRule>
    <cfRule type="expression" dxfId="700" priority="119">
      <formula>$W181-100000&gt;$AN181</formula>
    </cfRule>
    <cfRule type="expression" dxfId="699" priority="120">
      <formula>$W181-50000&gt;$AN181</formula>
    </cfRule>
  </conditionalFormatting>
  <conditionalFormatting sqref="W373">
    <cfRule type="expression" dxfId="698" priority="152">
      <formula>$W373+100000&lt;$AN373</formula>
    </cfRule>
    <cfRule type="expression" dxfId="697" priority="153">
      <formula>$W373+50000&lt;$AN373</formula>
    </cfRule>
    <cfRule type="expression" dxfId="696" priority="154">
      <formula>$W373-100000&gt;$AN373</formula>
    </cfRule>
    <cfRule type="expression" dxfId="695" priority="155">
      <formula>$W373-50000&gt;$AN373</formula>
    </cfRule>
  </conditionalFormatting>
  <conditionalFormatting sqref="W425">
    <cfRule type="expression" dxfId="694" priority="166">
      <formula>$W425+100000&lt;$AN425</formula>
    </cfRule>
    <cfRule type="expression" dxfId="693" priority="167">
      <formula>$W425+50000&lt;$AN425</formula>
    </cfRule>
    <cfRule type="expression" dxfId="692" priority="168">
      <formula>$W425-100000&gt;$AN425</formula>
    </cfRule>
    <cfRule type="expression" dxfId="691" priority="169">
      <formula>$W425-50000&gt;$AN425</formula>
    </cfRule>
  </conditionalFormatting>
  <conditionalFormatting sqref="W388">
    <cfRule type="expression" dxfId="690" priority="157">
      <formula>$W388+100000&lt;$AN388</formula>
    </cfRule>
    <cfRule type="expression" dxfId="689" priority="158">
      <formula>$W388+50000&lt;$AN388</formula>
    </cfRule>
    <cfRule type="expression" dxfId="688" priority="159">
      <formula>$W388-100000&gt;$AN388</formula>
    </cfRule>
    <cfRule type="expression" dxfId="687" priority="160">
      <formula>$W388-50000&gt;$AN388</formula>
    </cfRule>
  </conditionalFormatting>
  <conditionalFormatting sqref="W369">
    <cfRule type="expression" dxfId="686" priority="147">
      <formula>$W369+100000&lt;$AN369</formula>
    </cfRule>
    <cfRule type="expression" dxfId="685" priority="148">
      <formula>$W369+50000&lt;$AN369</formula>
    </cfRule>
    <cfRule type="expression" dxfId="684" priority="149">
      <formula>$W369-100000&gt;$AN369</formula>
    </cfRule>
    <cfRule type="expression" dxfId="683" priority="150">
      <formula>$W369-50000&gt;$AN369</formula>
    </cfRule>
  </conditionalFormatting>
  <conditionalFormatting sqref="T369">
    <cfRule type="cellIs" dxfId="682" priority="146" operator="lessThan">
      <formula>0.7</formula>
    </cfRule>
  </conditionalFormatting>
  <conditionalFormatting sqref="W273">
    <cfRule type="expression" dxfId="681" priority="142">
      <formula>$W273+100000&lt;$AN273</formula>
    </cfRule>
    <cfRule type="expression" dxfId="680" priority="143">
      <formula>$W273+50000&lt;$AN273</formula>
    </cfRule>
    <cfRule type="expression" dxfId="679" priority="144">
      <formula>$W273-100000&gt;$AN273</formula>
    </cfRule>
    <cfRule type="expression" dxfId="678" priority="145">
      <formula>$W273-50000&gt;$AN273</formula>
    </cfRule>
  </conditionalFormatting>
  <conditionalFormatting sqref="W229">
    <cfRule type="expression" dxfId="677" priority="132">
      <formula>$W229+100000&lt;$AN229</formula>
    </cfRule>
    <cfRule type="expression" dxfId="676" priority="133">
      <formula>$W229+50000&lt;$AN229</formula>
    </cfRule>
    <cfRule type="expression" dxfId="675" priority="134">
      <formula>$W229-100000&gt;$AN229</formula>
    </cfRule>
    <cfRule type="expression" dxfId="674" priority="135">
      <formula>$W229-50000&gt;$AN229</formula>
    </cfRule>
  </conditionalFormatting>
  <conditionalFormatting sqref="W210">
    <cfRule type="expression" dxfId="673" priority="122">
      <formula>$W210+100000&lt;$AN210</formula>
    </cfRule>
    <cfRule type="expression" dxfId="672" priority="123">
      <formula>$W210+50000&lt;$AN210</formula>
    </cfRule>
    <cfRule type="expression" dxfId="671" priority="124">
      <formula>$W210-100000&gt;$AN210</formula>
    </cfRule>
    <cfRule type="expression" dxfId="670" priority="125">
      <formula>$W210-50000&gt;$AN210</formula>
    </cfRule>
  </conditionalFormatting>
  <conditionalFormatting sqref="W152">
    <cfRule type="expression" dxfId="669" priority="112">
      <formula>$W152+100000&lt;$AN152</formula>
    </cfRule>
    <cfRule type="expression" dxfId="668" priority="113">
      <formula>$W152+50000&lt;$AN152</formula>
    </cfRule>
    <cfRule type="expression" dxfId="667" priority="114">
      <formula>$W152-100000&gt;$AN152</formula>
    </cfRule>
    <cfRule type="expression" dxfId="666" priority="115">
      <formula>$W152-50000&gt;$AN152</formula>
    </cfRule>
  </conditionalFormatting>
  <conditionalFormatting sqref="W10">
    <cfRule type="expression" dxfId="665" priority="92">
      <formula>$W10+100000&lt;$AN10</formula>
    </cfRule>
    <cfRule type="expression" dxfId="664" priority="93">
      <formula>$W10+50000&lt;$AN10</formula>
    </cfRule>
    <cfRule type="expression" dxfId="663" priority="94">
      <formula>$W10-100000&gt;$AN10</formula>
    </cfRule>
    <cfRule type="expression" dxfId="662" priority="95">
      <formula>$W10-50000&gt;$AN10</formula>
    </cfRule>
  </conditionalFormatting>
  <conditionalFormatting sqref="T10">
    <cfRule type="cellIs" dxfId="661" priority="91" operator="lessThan">
      <formula>0.7</formula>
    </cfRule>
  </conditionalFormatting>
  <conditionalFormatting sqref="T245:T271">
    <cfRule type="cellIs" dxfId="660" priority="35" operator="lessThan">
      <formula>0.7</formula>
    </cfRule>
  </conditionalFormatting>
  <conditionalFormatting sqref="W245:W271">
    <cfRule type="expression" dxfId="659" priority="31">
      <formula>$W245+100000&lt;$AN245</formula>
    </cfRule>
    <cfRule type="expression" dxfId="658" priority="32">
      <formula>$W245+50000&lt;$AN245</formula>
    </cfRule>
    <cfRule type="expression" dxfId="657" priority="33">
      <formula>$W245-100000&gt;$AN245</formula>
    </cfRule>
    <cfRule type="expression" dxfId="656" priority="34">
      <formula>$W245-50000&gt;$AN245</formula>
    </cfRule>
  </conditionalFormatting>
  <conditionalFormatting sqref="W11:W45">
    <cfRule type="expression" dxfId="655" priority="72">
      <formula>$W11+100000&lt;$AN11</formula>
    </cfRule>
    <cfRule type="expression" dxfId="654" priority="73">
      <formula>$W11+50000&lt;$AN11</formula>
    </cfRule>
    <cfRule type="expression" dxfId="653" priority="74">
      <formula>$W11-100000&gt;$AN11</formula>
    </cfRule>
    <cfRule type="expression" dxfId="652" priority="75">
      <formula>$W11-50000&gt;$AN11</formula>
    </cfRule>
  </conditionalFormatting>
  <conditionalFormatting sqref="T11:T45">
    <cfRule type="cellIs" dxfId="651" priority="71" operator="lessThan">
      <formula>0.7</formula>
    </cfRule>
  </conditionalFormatting>
  <conditionalFormatting sqref="W47">
    <cfRule type="expression" dxfId="650" priority="67">
      <formula>$W47+100000&lt;$AN47</formula>
    </cfRule>
    <cfRule type="expression" dxfId="649" priority="68">
      <formula>$W47+50000&lt;$AN47</formula>
    </cfRule>
    <cfRule type="expression" dxfId="648" priority="69">
      <formula>$W47-100000&gt;$AN47</formula>
    </cfRule>
    <cfRule type="expression" dxfId="647" priority="70">
      <formula>$W47-50000&gt;$AN47</formula>
    </cfRule>
  </conditionalFormatting>
  <conditionalFormatting sqref="T47">
    <cfRule type="cellIs" dxfId="646" priority="66" operator="lessThan">
      <formula>0.7</formula>
    </cfRule>
  </conditionalFormatting>
  <conditionalFormatting sqref="T153:T180">
    <cfRule type="cellIs" dxfId="645" priority="60" operator="lessThan">
      <formula>0.7</formula>
    </cfRule>
  </conditionalFormatting>
  <conditionalFormatting sqref="W153:W180">
    <cfRule type="expression" dxfId="644" priority="56">
      <formula>$W153+100000&lt;$AN153</formula>
    </cfRule>
    <cfRule type="expression" dxfId="643" priority="57">
      <formula>$W153+50000&lt;$AN153</formula>
    </cfRule>
    <cfRule type="expression" dxfId="642" priority="58">
      <formula>$W153-100000&gt;$AN153</formula>
    </cfRule>
    <cfRule type="expression" dxfId="641" priority="59">
      <formula>$W153-50000&gt;$AN153</formula>
    </cfRule>
  </conditionalFormatting>
  <conditionalFormatting sqref="T182:T209">
    <cfRule type="cellIs" dxfId="640" priority="55" operator="lessThan">
      <formula>0.7</formula>
    </cfRule>
  </conditionalFormatting>
  <conditionalFormatting sqref="W182:W209">
    <cfRule type="expression" dxfId="639" priority="51">
      <formula>$W182+100000&lt;$AN182</formula>
    </cfRule>
    <cfRule type="expression" dxfId="638" priority="52">
      <formula>$W182+50000&lt;$AN182</formula>
    </cfRule>
    <cfRule type="expression" dxfId="637" priority="53">
      <formula>$W182-100000&gt;$AN182</formula>
    </cfRule>
    <cfRule type="expression" dxfId="636" priority="54">
      <formula>$W182-50000&gt;$AN182</formula>
    </cfRule>
  </conditionalFormatting>
  <conditionalFormatting sqref="T211:T226">
    <cfRule type="cellIs" dxfId="635" priority="50" operator="lessThan">
      <formula>0.7</formula>
    </cfRule>
  </conditionalFormatting>
  <conditionalFormatting sqref="W211:W226">
    <cfRule type="expression" dxfId="634" priority="46">
      <formula>$W211+100000&lt;$AN211</formula>
    </cfRule>
    <cfRule type="expression" dxfId="633" priority="47">
      <formula>$W211+50000&lt;$AN211</formula>
    </cfRule>
    <cfRule type="expression" dxfId="632" priority="48">
      <formula>$W211-100000&gt;$AN211</formula>
    </cfRule>
    <cfRule type="expression" dxfId="631" priority="49">
      <formula>$W211-50000&gt;$AN211</formula>
    </cfRule>
  </conditionalFormatting>
  <conditionalFormatting sqref="T228">
    <cfRule type="cellIs" dxfId="630" priority="45" operator="lessThan">
      <formula>0.7</formula>
    </cfRule>
  </conditionalFormatting>
  <conditionalFormatting sqref="W228">
    <cfRule type="expression" dxfId="629" priority="41">
      <formula>$W228+100000&lt;$AN228</formula>
    </cfRule>
    <cfRule type="expression" dxfId="628" priority="42">
      <formula>$W228+50000&lt;$AN228</formula>
    </cfRule>
    <cfRule type="expression" dxfId="627" priority="43">
      <formula>$W228-100000&gt;$AN228</formula>
    </cfRule>
    <cfRule type="expression" dxfId="626" priority="44">
      <formula>$W228-50000&gt;$AN228</formula>
    </cfRule>
  </conditionalFormatting>
  <conditionalFormatting sqref="T272">
    <cfRule type="cellIs" dxfId="625" priority="30" operator="lessThan">
      <formula>0.7</formula>
    </cfRule>
  </conditionalFormatting>
  <conditionalFormatting sqref="W272">
    <cfRule type="expression" dxfId="624" priority="26">
      <formula>$W272+100000&lt;$AN272</formula>
    </cfRule>
    <cfRule type="expression" dxfId="623" priority="27">
      <formula>$W272+50000&lt;$AN272</formula>
    </cfRule>
    <cfRule type="expression" dxfId="622" priority="28">
      <formula>$W272-100000&gt;$AN272</formula>
    </cfRule>
    <cfRule type="expression" dxfId="621" priority="29">
      <formula>$W272-50000&gt;$AN272</formula>
    </cfRule>
  </conditionalFormatting>
  <conditionalFormatting sqref="T274:T368">
    <cfRule type="cellIs" dxfId="620" priority="25" operator="lessThan">
      <formula>0.7</formula>
    </cfRule>
  </conditionalFormatting>
  <conditionalFormatting sqref="W274:W368">
    <cfRule type="expression" dxfId="619" priority="21">
      <formula>$W274+100000&lt;$AN274</formula>
    </cfRule>
    <cfRule type="expression" dxfId="618" priority="22">
      <formula>$W274+50000&lt;$AN274</formula>
    </cfRule>
    <cfRule type="expression" dxfId="617" priority="23">
      <formula>$W274-100000&gt;$AN274</formula>
    </cfRule>
    <cfRule type="expression" dxfId="616" priority="24">
      <formula>$W274-50000&gt;$AN274</formula>
    </cfRule>
  </conditionalFormatting>
  <conditionalFormatting sqref="T370:T372">
    <cfRule type="cellIs" dxfId="615" priority="20" operator="lessThan">
      <formula>0.7</formula>
    </cfRule>
  </conditionalFormatting>
  <conditionalFormatting sqref="W370:W372">
    <cfRule type="expression" dxfId="614" priority="16">
      <formula>$W370+100000&lt;$AN370</formula>
    </cfRule>
    <cfRule type="expression" dxfId="613" priority="17">
      <formula>$W370+50000&lt;$AN370</formula>
    </cfRule>
    <cfRule type="expression" dxfId="612" priority="18">
      <formula>$W370-100000&gt;$AN370</formula>
    </cfRule>
    <cfRule type="expression" dxfId="611" priority="19">
      <formula>$W370-50000&gt;$AN370</formula>
    </cfRule>
  </conditionalFormatting>
  <conditionalFormatting sqref="W374:W387">
    <cfRule type="expression" dxfId="610" priority="11">
      <formula>$W374+100000&lt;$AN374</formula>
    </cfRule>
    <cfRule type="expression" dxfId="609" priority="12">
      <formula>$W374+50000&lt;$AN374</formula>
    </cfRule>
    <cfRule type="expression" dxfId="608" priority="13">
      <formula>$W374-100000&gt;$AN374</formula>
    </cfRule>
    <cfRule type="expression" dxfId="607" priority="14">
      <formula>$W374-50000&gt;$AN374</formula>
    </cfRule>
  </conditionalFormatting>
  <conditionalFormatting sqref="T389:T424">
    <cfRule type="cellIs" dxfId="606" priority="10" operator="lessThan">
      <formula>0.7</formula>
    </cfRule>
  </conditionalFormatting>
  <conditionalFormatting sqref="W389:W424">
    <cfRule type="expression" dxfId="605" priority="6">
      <formula>$W389+100000&lt;$AN389</formula>
    </cfRule>
    <cfRule type="expression" dxfId="604" priority="7">
      <formula>$W389+50000&lt;$AN389</formula>
    </cfRule>
    <cfRule type="expression" dxfId="603" priority="8">
      <formula>$W389-100000&gt;$AN389</formula>
    </cfRule>
    <cfRule type="expression" dxfId="602" priority="9">
      <formula>$W389-50000&gt;$AN389</formula>
    </cfRule>
  </conditionalFormatting>
  <printOptions horizontalCentered="1"/>
  <pageMargins left="0.19685039370078741" right="0.19685039370078741" top="0.98425196850393704" bottom="0.15748031496062992" header="0.51181102362204722" footer="0.15748031496062992"/>
  <pageSetup paperSize="9" orientation="landscape" r:id="rId1"/>
  <headerFooter alignWithMargins="0">
    <oddHeader>&amp;C&amp;"Arial,Fett"&amp;10&amp;UAnlage 1.1 - Externe und intern budgetierbare Standardprodukte im
Bezirksvergleich sowie Gesamtübersicht (Stand 12/2021)</oddHeader>
    <oddFooter>&amp;C&amp;10- &amp;P -</oddFooter>
  </headerFooter>
  <rowBreaks count="1" manualBreakCount="1">
    <brk id="42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8.44140625" style="36" bestFit="1" customWidth="1"/>
    <col min="6" max="6" width="36.109375" style="36" hidden="1" customWidth="1"/>
    <col min="7" max="7" width="6.6640625" style="36" customWidth="1"/>
    <col min="8" max="8" width="7.44140625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.6640625" style="36" customWidth="1"/>
    <col min="25" max="25" width="7.44140625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5141</v>
      </c>
      <c r="B3" s="11" t="s">
        <v>366</v>
      </c>
      <c r="C3" s="12">
        <v>78458</v>
      </c>
      <c r="D3" s="13" t="s">
        <v>23</v>
      </c>
      <c r="E3" s="14" t="s">
        <v>387</v>
      </c>
      <c r="F3" s="15" t="s">
        <v>370</v>
      </c>
      <c r="G3" s="42">
        <v>141323</v>
      </c>
      <c r="H3" s="43">
        <f t="shared" ref="H3:H25" si="0">I3+J3</f>
        <v>16891799.532930743</v>
      </c>
      <c r="I3" s="43">
        <v>10660045.730420025</v>
      </c>
      <c r="J3" s="43">
        <v>6231753.802510717</v>
      </c>
      <c r="K3" s="44">
        <f t="shared" ref="K3:K25" si="1">I3/G3</f>
        <v>75.430366822244252</v>
      </c>
      <c r="L3" s="44">
        <f t="shared" ref="L3:L25" si="2">J3/G3</f>
        <v>44.095821646233922</v>
      </c>
      <c r="M3" s="44">
        <f t="shared" ref="M3:M25" si="3">H3/G3</f>
        <v>119.52618846847818</v>
      </c>
      <c r="N3" s="44">
        <v>109.74611577365135</v>
      </c>
      <c r="O3" s="43">
        <v>188647549.72556594</v>
      </c>
      <c r="P3" s="43">
        <v>1701256</v>
      </c>
      <c r="Q3" s="44">
        <f t="shared" ref="Q3:Q25" si="4">O3/P3</f>
        <v>110.88722080954656</v>
      </c>
      <c r="R3" s="45">
        <v>9</v>
      </c>
      <c r="S3" s="46">
        <v>12</v>
      </c>
      <c r="T3" s="47">
        <f t="shared" ref="T3:T25" si="5">IF(N3=0,1,MIN(Q3/N3,1))</f>
        <v>1</v>
      </c>
      <c r="U3" s="44">
        <f t="shared" ref="U3:U25" si="6">T3*N3</f>
        <v>109.74611577365135</v>
      </c>
      <c r="V3" s="43">
        <f t="shared" ref="V3:V25" si="7">IF(U3&lt;0,0,G3*U3)</f>
        <v>15509650.31947973</v>
      </c>
      <c r="W3" s="48">
        <f t="shared" ref="W3:W25" si="8">IF(G3=0,-H3*12/12,(V3-H3)*12/12)</f>
        <v>-1382149.213451013</v>
      </c>
      <c r="X3" s="42">
        <v>129507</v>
      </c>
      <c r="Y3" s="43">
        <f t="shared" ref="Y3:Y25" si="9">Z3+AA3</f>
        <v>15172376.416894887</v>
      </c>
      <c r="Z3" s="43">
        <v>9763441.4857492074</v>
      </c>
      <c r="AA3" s="43">
        <v>5408934.9311456783</v>
      </c>
      <c r="AB3" s="44">
        <f t="shared" ref="AB3:AB25" si="10">Z3/X3</f>
        <v>75.389295449274613</v>
      </c>
      <c r="AC3" s="44">
        <f t="shared" ref="AC3:AC25" si="11">AA3/X3</f>
        <v>41.765579707241137</v>
      </c>
      <c r="AD3" s="44">
        <f t="shared" ref="AD3:AD25" si="12">Y3/X3</f>
        <v>117.15487515651576</v>
      </c>
      <c r="AE3" s="44">
        <v>110.06742672514108</v>
      </c>
      <c r="AF3" s="43">
        <v>164345974.45093739</v>
      </c>
      <c r="AG3" s="43">
        <v>1557019</v>
      </c>
      <c r="AH3" s="44">
        <f t="shared" ref="AH3:AH25" si="13">AF3/AG3</f>
        <v>105.55168206100079</v>
      </c>
      <c r="AI3" s="45">
        <v>9</v>
      </c>
      <c r="AJ3" s="46">
        <v>12</v>
      </c>
      <c r="AK3" s="47">
        <f t="shared" ref="AK3:AK25" si="14">IF(AE3=0,1,MIN(AH3/AE3,1))</f>
        <v>0.95897292415659952</v>
      </c>
      <c r="AL3" s="44">
        <f t="shared" ref="AL3:AL25" si="15">AK3*AE3</f>
        <v>105.55168206100079</v>
      </c>
      <c r="AM3" s="43">
        <f t="shared" ref="AM3:AM25" si="16">IF(AL3&lt;0,0,X3*AL3)</f>
        <v>13669681.688674029</v>
      </c>
      <c r="AN3" s="48">
        <f t="shared" ref="AN3:AN25" si="17">IF(X3=0,-Y3*12/11,(AM3-Y3)*12/11)</f>
        <v>-1639303.3398772993</v>
      </c>
      <c r="AO3" s="90">
        <f t="shared" ref="AO3:AO25" si="18">W3-AN3</f>
        <v>257154.1264262863</v>
      </c>
      <c r="AP3" s="97">
        <f t="shared" ref="AP3:AP25" si="19">G3-X3</f>
        <v>11816</v>
      </c>
      <c r="AQ3" s="165"/>
      <c r="AR3" s="164"/>
    </row>
    <row r="4" spans="1:44" s="3" customFormat="1" ht="12.75" customHeight="1" outlineLevel="2" x14ac:dyDescent="0.2">
      <c r="A4" s="10">
        <v>5141</v>
      </c>
      <c r="B4" s="11" t="s">
        <v>366</v>
      </c>
      <c r="C4" s="12">
        <v>79043</v>
      </c>
      <c r="D4" s="13" t="s">
        <v>23</v>
      </c>
      <c r="E4" s="14" t="s">
        <v>378</v>
      </c>
      <c r="F4" s="15" t="s">
        <v>379</v>
      </c>
      <c r="G4" s="42">
        <v>4436</v>
      </c>
      <c r="H4" s="43">
        <f t="shared" si="0"/>
        <v>2817432.3432794749</v>
      </c>
      <c r="I4" s="43">
        <v>2805324.174113486</v>
      </c>
      <c r="J4" s="43">
        <v>12108.169165989024</v>
      </c>
      <c r="K4" s="44">
        <f t="shared" si="1"/>
        <v>632.39949822215647</v>
      </c>
      <c r="L4" s="44">
        <f t="shared" si="2"/>
        <v>2.7295241582482022</v>
      </c>
      <c r="M4" s="44">
        <f t="shared" si="3"/>
        <v>635.12902238040465</v>
      </c>
      <c r="N4" s="44">
        <v>466.82854683351809</v>
      </c>
      <c r="O4" s="43">
        <v>16347257.614047833</v>
      </c>
      <c r="P4" s="43">
        <v>34157</v>
      </c>
      <c r="Q4" s="44">
        <f t="shared" si="4"/>
        <v>478.59172685094808</v>
      </c>
      <c r="R4" s="45">
        <v>12</v>
      </c>
      <c r="S4" s="46">
        <v>12</v>
      </c>
      <c r="T4" s="47">
        <f t="shared" si="5"/>
        <v>1</v>
      </c>
      <c r="U4" s="44">
        <f t="shared" si="6"/>
        <v>466.82854683351809</v>
      </c>
      <c r="V4" s="43">
        <f t="shared" si="7"/>
        <v>2070851.4337534863</v>
      </c>
      <c r="W4" s="48">
        <f t="shared" si="8"/>
        <v>-746580.90952598862</v>
      </c>
      <c r="X4" s="42">
        <v>3991</v>
      </c>
      <c r="Y4" s="43">
        <f t="shared" si="9"/>
        <v>2396079.1988017457</v>
      </c>
      <c r="Z4" s="43">
        <v>2385177.1788844555</v>
      </c>
      <c r="AA4" s="43">
        <v>10902.01991729009</v>
      </c>
      <c r="AB4" s="44">
        <f t="shared" si="10"/>
        <v>597.63898243158496</v>
      </c>
      <c r="AC4" s="44">
        <f t="shared" si="11"/>
        <v>2.7316511945101705</v>
      </c>
      <c r="AD4" s="44">
        <f t="shared" si="12"/>
        <v>600.37063362609513</v>
      </c>
      <c r="AE4" s="44">
        <v>438.36843195491372</v>
      </c>
      <c r="AF4" s="43">
        <v>14127275.542700896</v>
      </c>
      <c r="AG4" s="43">
        <v>29707</v>
      </c>
      <c r="AH4" s="44">
        <f t="shared" si="13"/>
        <v>475.55375981084916</v>
      </c>
      <c r="AI4" s="45">
        <v>11</v>
      </c>
      <c r="AJ4" s="46">
        <v>12</v>
      </c>
      <c r="AK4" s="47">
        <f t="shared" si="14"/>
        <v>1</v>
      </c>
      <c r="AL4" s="44">
        <f t="shared" si="15"/>
        <v>438.36843195491372</v>
      </c>
      <c r="AM4" s="43">
        <f t="shared" si="16"/>
        <v>1749528.4119320607</v>
      </c>
      <c r="AN4" s="48">
        <f t="shared" si="17"/>
        <v>-705328.13113056542</v>
      </c>
      <c r="AO4" s="90">
        <f t="shared" si="18"/>
        <v>-41252.7783954232</v>
      </c>
      <c r="AP4" s="97">
        <f t="shared" si="19"/>
        <v>445</v>
      </c>
      <c r="AQ4" s="165"/>
      <c r="AR4" s="164"/>
    </row>
    <row r="5" spans="1:44" s="3" customFormat="1" ht="12.75" customHeight="1" outlineLevel="2" x14ac:dyDescent="0.2">
      <c r="A5" s="10">
        <v>5141</v>
      </c>
      <c r="B5" s="11" t="s">
        <v>366</v>
      </c>
      <c r="C5" s="12">
        <v>79388</v>
      </c>
      <c r="D5" s="13" t="s">
        <v>23</v>
      </c>
      <c r="E5" s="14" t="s">
        <v>385</v>
      </c>
      <c r="F5" s="15" t="s">
        <v>386</v>
      </c>
      <c r="G5" s="42">
        <v>7498</v>
      </c>
      <c r="H5" s="43">
        <f t="shared" si="0"/>
        <v>247964.47723817214</v>
      </c>
      <c r="I5" s="43">
        <v>211690.20230019916</v>
      </c>
      <c r="J5" s="43">
        <v>36274.274937972994</v>
      </c>
      <c r="K5" s="44">
        <f t="shared" si="1"/>
        <v>28.232889077113786</v>
      </c>
      <c r="L5" s="44">
        <f t="shared" si="2"/>
        <v>4.8378600877531337</v>
      </c>
      <c r="M5" s="44">
        <f t="shared" si="3"/>
        <v>33.070749164866918</v>
      </c>
      <c r="N5" s="44">
        <v>10.074199176532694</v>
      </c>
      <c r="O5" s="43">
        <v>1998271.9261965638</v>
      </c>
      <c r="P5" s="43">
        <v>149622</v>
      </c>
      <c r="Q5" s="44">
        <f t="shared" si="4"/>
        <v>13.355468622238465</v>
      </c>
      <c r="R5" s="45">
        <v>11</v>
      </c>
      <c r="S5" s="46">
        <v>12</v>
      </c>
      <c r="T5" s="47">
        <f t="shared" si="5"/>
        <v>1</v>
      </c>
      <c r="U5" s="44">
        <f t="shared" si="6"/>
        <v>10.074199176532694</v>
      </c>
      <c r="V5" s="43">
        <f t="shared" si="7"/>
        <v>75536.345425642139</v>
      </c>
      <c r="W5" s="48">
        <f t="shared" si="8"/>
        <v>-172428.13181252999</v>
      </c>
      <c r="X5" s="42">
        <v>7498</v>
      </c>
      <c r="Y5" s="43">
        <f t="shared" si="9"/>
        <v>217034.58190497704</v>
      </c>
      <c r="Z5" s="43">
        <v>182293.90032952887</v>
      </c>
      <c r="AA5" s="43">
        <v>34740.681575448165</v>
      </c>
      <c r="AB5" s="44">
        <f t="shared" si="10"/>
        <v>24.312336667048395</v>
      </c>
      <c r="AC5" s="44">
        <f t="shared" si="11"/>
        <v>4.6333264304412065</v>
      </c>
      <c r="AD5" s="44">
        <f t="shared" si="12"/>
        <v>28.945663097489604</v>
      </c>
      <c r="AE5" s="44">
        <v>7.9229858732922542</v>
      </c>
      <c r="AF5" s="43">
        <v>1690556.8121536225</v>
      </c>
      <c r="AG5" s="43">
        <v>138785</v>
      </c>
      <c r="AH5" s="44">
        <f t="shared" si="13"/>
        <v>12.181120525659276</v>
      </c>
      <c r="AI5" s="45">
        <v>11</v>
      </c>
      <c r="AJ5" s="46">
        <v>12</v>
      </c>
      <c r="AK5" s="47">
        <f t="shared" si="14"/>
        <v>1</v>
      </c>
      <c r="AL5" s="44">
        <f t="shared" si="15"/>
        <v>7.9229858732922542</v>
      </c>
      <c r="AM5" s="43">
        <f t="shared" si="16"/>
        <v>59406.548077945321</v>
      </c>
      <c r="AN5" s="48">
        <f t="shared" si="17"/>
        <v>-171957.85508403461</v>
      </c>
      <c r="AO5" s="90">
        <f t="shared" si="18"/>
        <v>-470.27672849537339</v>
      </c>
      <c r="AP5" s="97">
        <f t="shared" si="19"/>
        <v>0</v>
      </c>
      <c r="AQ5" s="165"/>
      <c r="AR5" s="164"/>
    </row>
    <row r="6" spans="1:44" s="3" customFormat="1" ht="12.75" customHeight="1" outlineLevel="2" x14ac:dyDescent="0.2">
      <c r="A6" s="10">
        <v>5141</v>
      </c>
      <c r="B6" s="11" t="s">
        <v>366</v>
      </c>
      <c r="C6" s="12">
        <v>78817</v>
      </c>
      <c r="D6" s="13" t="s">
        <v>23</v>
      </c>
      <c r="E6" s="14" t="s">
        <v>375</v>
      </c>
      <c r="F6" s="15" t="s">
        <v>370</v>
      </c>
      <c r="G6" s="42">
        <v>7623</v>
      </c>
      <c r="H6" s="43">
        <f t="shared" si="0"/>
        <v>1142294.2525233771</v>
      </c>
      <c r="I6" s="43">
        <v>690286.52465906378</v>
      </c>
      <c r="J6" s="43">
        <v>452007.72786431341</v>
      </c>
      <c r="K6" s="44">
        <f t="shared" si="1"/>
        <v>90.553131924316389</v>
      </c>
      <c r="L6" s="44">
        <f t="shared" si="2"/>
        <v>59.29525486872798</v>
      </c>
      <c r="M6" s="44">
        <f t="shared" si="3"/>
        <v>149.84838679304434</v>
      </c>
      <c r="N6" s="44">
        <v>133.44908504253658</v>
      </c>
      <c r="O6" s="43">
        <v>40178319.079354033</v>
      </c>
      <c r="P6" s="43">
        <v>282403</v>
      </c>
      <c r="Q6" s="44">
        <f t="shared" si="4"/>
        <v>142.27298959059937</v>
      </c>
      <c r="R6" s="45">
        <v>9</v>
      </c>
      <c r="S6" s="46">
        <v>12</v>
      </c>
      <c r="T6" s="47">
        <f t="shared" si="5"/>
        <v>1</v>
      </c>
      <c r="U6" s="44">
        <f t="shared" si="6"/>
        <v>133.44908504253658</v>
      </c>
      <c r="V6" s="43">
        <f t="shared" si="7"/>
        <v>1017282.3752792564</v>
      </c>
      <c r="W6" s="48">
        <f t="shared" si="8"/>
        <v>-125011.8772441207</v>
      </c>
      <c r="X6" s="42">
        <v>6965</v>
      </c>
      <c r="Y6" s="43">
        <f t="shared" si="9"/>
        <v>1030569.1866273242</v>
      </c>
      <c r="Z6" s="43">
        <v>616318.81657448551</v>
      </c>
      <c r="AA6" s="43">
        <v>414250.3700528387</v>
      </c>
      <c r="AB6" s="44">
        <f t="shared" si="10"/>
        <v>88.487985150679904</v>
      </c>
      <c r="AC6" s="44">
        <f t="shared" si="11"/>
        <v>59.476004314836857</v>
      </c>
      <c r="AD6" s="44">
        <f t="shared" si="12"/>
        <v>147.96398946551676</v>
      </c>
      <c r="AE6" s="44">
        <v>137.30278647810678</v>
      </c>
      <c r="AF6" s="43">
        <v>33694470.395398587</v>
      </c>
      <c r="AG6" s="43">
        <v>258905</v>
      </c>
      <c r="AH6" s="44">
        <f t="shared" si="13"/>
        <v>130.14221585291358</v>
      </c>
      <c r="AI6" s="45">
        <v>8</v>
      </c>
      <c r="AJ6" s="46">
        <v>12</v>
      </c>
      <c r="AK6" s="47">
        <f t="shared" si="14"/>
        <v>0.94784832260971652</v>
      </c>
      <c r="AL6" s="44">
        <f t="shared" si="15"/>
        <v>130.14221585291358</v>
      </c>
      <c r="AM6" s="43">
        <f t="shared" si="16"/>
        <v>906440.53341554303</v>
      </c>
      <c r="AN6" s="48">
        <f t="shared" si="17"/>
        <v>-135413.07623103401</v>
      </c>
      <c r="AO6" s="90">
        <f t="shared" si="18"/>
        <v>10401.19898691331</v>
      </c>
      <c r="AP6" s="97">
        <f t="shared" si="19"/>
        <v>658</v>
      </c>
      <c r="AQ6" s="165"/>
      <c r="AR6" s="164"/>
    </row>
    <row r="7" spans="1:44" s="3" customFormat="1" ht="12.75" customHeight="1" outlineLevel="2" x14ac:dyDescent="0.2">
      <c r="A7" s="10">
        <v>5141</v>
      </c>
      <c r="B7" s="11" t="s">
        <v>366</v>
      </c>
      <c r="C7" s="12">
        <v>79434</v>
      </c>
      <c r="D7" s="13" t="s">
        <v>23</v>
      </c>
      <c r="E7" s="14" t="s">
        <v>367</v>
      </c>
      <c r="F7" s="15" t="s">
        <v>368</v>
      </c>
      <c r="G7" s="42">
        <v>1602850</v>
      </c>
      <c r="H7" s="43">
        <f t="shared" si="0"/>
        <v>6916030.6063102232</v>
      </c>
      <c r="I7" s="43">
        <v>6905625.3796488494</v>
      </c>
      <c r="J7" s="43">
        <v>10405.226661374094</v>
      </c>
      <c r="K7" s="44">
        <f t="shared" si="1"/>
        <v>4.3083416287543121</v>
      </c>
      <c r="L7" s="44">
        <f t="shared" si="2"/>
        <v>6.4917033168257129E-3</v>
      </c>
      <c r="M7" s="44">
        <f t="shared" si="3"/>
        <v>4.3148333320711378</v>
      </c>
      <c r="N7" s="44">
        <v>4.2835202173277036</v>
      </c>
      <c r="O7" s="43">
        <v>101942032.00814949</v>
      </c>
      <c r="P7" s="43">
        <v>23817726</v>
      </c>
      <c r="Q7" s="44">
        <f t="shared" si="4"/>
        <v>4.2800908872723404</v>
      </c>
      <c r="R7" s="45">
        <v>9</v>
      </c>
      <c r="S7" s="46">
        <v>12</v>
      </c>
      <c r="T7" s="47">
        <f t="shared" si="5"/>
        <v>0.99919941312720062</v>
      </c>
      <c r="U7" s="44">
        <f t="shared" si="6"/>
        <v>4.2800908872723404</v>
      </c>
      <c r="V7" s="43">
        <f t="shared" si="7"/>
        <v>6860343.678664471</v>
      </c>
      <c r="W7" s="48">
        <f t="shared" si="8"/>
        <v>-55686.927645752206</v>
      </c>
      <c r="X7" s="42">
        <v>1345722</v>
      </c>
      <c r="Y7" s="43">
        <f t="shared" si="9"/>
        <v>5785268.718224803</v>
      </c>
      <c r="Z7" s="43">
        <v>5775985.7593210842</v>
      </c>
      <c r="AA7" s="43">
        <v>9282.9589037191581</v>
      </c>
      <c r="AB7" s="44">
        <f t="shared" si="10"/>
        <v>4.2921091869799888</v>
      </c>
      <c r="AC7" s="44">
        <f t="shared" si="11"/>
        <v>6.8981252470563447E-3</v>
      </c>
      <c r="AD7" s="44">
        <f t="shared" si="12"/>
        <v>4.2990073122270447</v>
      </c>
      <c r="AE7" s="44">
        <v>4.251620838457832</v>
      </c>
      <c r="AF7" s="43">
        <v>85457120.791020632</v>
      </c>
      <c r="AG7" s="43">
        <v>20257731</v>
      </c>
      <c r="AH7" s="44">
        <f t="shared" si="13"/>
        <v>4.2184942030783521</v>
      </c>
      <c r="AI7" s="45">
        <v>8</v>
      </c>
      <c r="AJ7" s="46">
        <v>12</v>
      </c>
      <c r="AK7" s="47">
        <f t="shared" si="14"/>
        <v>0.99220846904318594</v>
      </c>
      <c r="AL7" s="44">
        <f t="shared" si="15"/>
        <v>4.2184942030783521</v>
      </c>
      <c r="AM7" s="43">
        <f t="shared" si="16"/>
        <v>5676920.4559550062</v>
      </c>
      <c r="AN7" s="48">
        <f t="shared" si="17"/>
        <v>-118198.10429432378</v>
      </c>
      <c r="AO7" s="90">
        <f t="shared" si="18"/>
        <v>62511.176648571578</v>
      </c>
      <c r="AP7" s="97">
        <f t="shared" si="19"/>
        <v>257128</v>
      </c>
      <c r="AQ7" s="165"/>
      <c r="AR7" s="164"/>
    </row>
    <row r="8" spans="1:44" s="3" customFormat="1" ht="12.75" customHeight="1" outlineLevel="2" x14ac:dyDescent="0.2">
      <c r="A8" s="10">
        <v>5141</v>
      </c>
      <c r="B8" s="11" t="s">
        <v>366</v>
      </c>
      <c r="C8" s="12">
        <v>80686</v>
      </c>
      <c r="D8" s="13" t="s">
        <v>23</v>
      </c>
      <c r="E8" s="14" t="s">
        <v>635</v>
      </c>
      <c r="F8" s="15" t="s">
        <v>370</v>
      </c>
      <c r="G8" s="42">
        <v>3655</v>
      </c>
      <c r="H8" s="43">
        <f t="shared" si="0"/>
        <v>859305.51903720293</v>
      </c>
      <c r="I8" s="43">
        <v>495701.99667280709</v>
      </c>
      <c r="J8" s="43">
        <v>363603.52236439579</v>
      </c>
      <c r="K8" s="44">
        <f t="shared" si="1"/>
        <v>135.62298130582957</v>
      </c>
      <c r="L8" s="44">
        <f t="shared" si="2"/>
        <v>99.481127869875735</v>
      </c>
      <c r="M8" s="44">
        <f t="shared" si="3"/>
        <v>235.1041091757053</v>
      </c>
      <c r="N8" s="44">
        <v>232.02704345906722</v>
      </c>
      <c r="O8" s="43">
        <v>12677973.38724266</v>
      </c>
      <c r="P8" s="43">
        <v>56762</v>
      </c>
      <c r="Q8" s="44">
        <f t="shared" si="4"/>
        <v>223.35318324306155</v>
      </c>
      <c r="R8" s="45">
        <v>7</v>
      </c>
      <c r="S8" s="46">
        <v>12</v>
      </c>
      <c r="T8" s="47">
        <f t="shared" si="5"/>
        <v>0.96261702908981872</v>
      </c>
      <c r="U8" s="44">
        <f t="shared" si="6"/>
        <v>223.35318324306155</v>
      </c>
      <c r="V8" s="43">
        <f t="shared" si="7"/>
        <v>816355.88475338998</v>
      </c>
      <c r="W8" s="48">
        <f t="shared" si="8"/>
        <v>-42949.634283812949</v>
      </c>
      <c r="X8" s="42">
        <v>3366</v>
      </c>
      <c r="Y8" s="43">
        <f t="shared" si="9"/>
        <v>742882.21887790156</v>
      </c>
      <c r="Z8" s="43">
        <v>415627.88986571843</v>
      </c>
      <c r="AA8" s="43">
        <v>327254.32901218318</v>
      </c>
      <c r="AB8" s="44">
        <f t="shared" si="10"/>
        <v>123.47827981750399</v>
      </c>
      <c r="AC8" s="44">
        <f t="shared" si="11"/>
        <v>97.223508322098397</v>
      </c>
      <c r="AD8" s="44">
        <f t="shared" si="12"/>
        <v>220.70178813960237</v>
      </c>
      <c r="AE8" s="44">
        <v>232.13855419374522</v>
      </c>
      <c r="AF8" s="43">
        <v>10270563.995118061</v>
      </c>
      <c r="AG8" s="43">
        <v>51190</v>
      </c>
      <c r="AH8" s="44">
        <f t="shared" si="13"/>
        <v>200.63613977569958</v>
      </c>
      <c r="AI8" s="45">
        <v>5</v>
      </c>
      <c r="AJ8" s="46">
        <v>12</v>
      </c>
      <c r="AK8" s="47">
        <f t="shared" si="14"/>
        <v>0.86429477633537166</v>
      </c>
      <c r="AL8" s="44">
        <f t="shared" si="15"/>
        <v>200.63613977569958</v>
      </c>
      <c r="AM8" s="43">
        <f t="shared" si="16"/>
        <v>675341.24648500478</v>
      </c>
      <c r="AN8" s="48">
        <f t="shared" si="17"/>
        <v>-73681.060792251024</v>
      </c>
      <c r="AO8" s="90">
        <f t="shared" si="18"/>
        <v>30731.426508438075</v>
      </c>
      <c r="AP8" s="97">
        <f t="shared" si="19"/>
        <v>289</v>
      </c>
      <c r="AQ8" s="165"/>
      <c r="AR8" s="164"/>
    </row>
    <row r="9" spans="1:44" s="3" customFormat="1" ht="12.75" customHeight="1" outlineLevel="2" x14ac:dyDescent="0.2">
      <c r="A9" s="10">
        <v>5141</v>
      </c>
      <c r="B9" s="11" t="s">
        <v>366</v>
      </c>
      <c r="C9" s="12">
        <v>80194</v>
      </c>
      <c r="D9" s="13" t="s">
        <v>23</v>
      </c>
      <c r="E9" s="14" t="s">
        <v>390</v>
      </c>
      <c r="F9" s="15" t="s">
        <v>370</v>
      </c>
      <c r="G9" s="42">
        <v>52359</v>
      </c>
      <c r="H9" s="43">
        <f t="shared" si="0"/>
        <v>7116697.3635668177</v>
      </c>
      <c r="I9" s="43">
        <v>4247268.5097727207</v>
      </c>
      <c r="J9" s="43">
        <v>2869428.853794097</v>
      </c>
      <c r="K9" s="44">
        <f t="shared" si="1"/>
        <v>81.118212910344369</v>
      </c>
      <c r="L9" s="44">
        <f t="shared" si="2"/>
        <v>54.80297281831389</v>
      </c>
      <c r="M9" s="44">
        <f t="shared" si="3"/>
        <v>135.92118572865826</v>
      </c>
      <c r="N9" s="44">
        <v>135.79209869033838</v>
      </c>
      <c r="O9" s="43">
        <v>94611163.746571779</v>
      </c>
      <c r="P9" s="43">
        <v>696175</v>
      </c>
      <c r="Q9" s="44">
        <f t="shared" si="4"/>
        <v>135.90140948263263</v>
      </c>
      <c r="R9" s="45">
        <v>7</v>
      </c>
      <c r="S9" s="46">
        <v>12</v>
      </c>
      <c r="T9" s="47">
        <f t="shared" si="5"/>
        <v>1</v>
      </c>
      <c r="U9" s="44">
        <f t="shared" si="6"/>
        <v>135.79209869033838</v>
      </c>
      <c r="V9" s="43">
        <f t="shared" si="7"/>
        <v>7109938.4953274271</v>
      </c>
      <c r="W9" s="48">
        <f t="shared" si="8"/>
        <v>-6758.8682393906638</v>
      </c>
      <c r="X9" s="42">
        <v>47945</v>
      </c>
      <c r="Y9" s="43">
        <f t="shared" si="9"/>
        <v>6177651.6117810672</v>
      </c>
      <c r="Z9" s="43">
        <v>3568342.4154369524</v>
      </c>
      <c r="AA9" s="43">
        <v>2609309.1963441148</v>
      </c>
      <c r="AB9" s="44">
        <f t="shared" si="10"/>
        <v>74.425746489455676</v>
      </c>
      <c r="AC9" s="44">
        <f t="shared" si="11"/>
        <v>54.422967907896854</v>
      </c>
      <c r="AD9" s="44">
        <f t="shared" si="12"/>
        <v>128.84871439735252</v>
      </c>
      <c r="AE9" s="44">
        <v>131.35326706923072</v>
      </c>
      <c r="AF9" s="43">
        <v>80599413.106552973</v>
      </c>
      <c r="AG9" s="43">
        <v>636042</v>
      </c>
      <c r="AH9" s="44">
        <f t="shared" si="13"/>
        <v>126.72026864036175</v>
      </c>
      <c r="AI9" s="45">
        <v>5</v>
      </c>
      <c r="AJ9" s="46">
        <v>12</v>
      </c>
      <c r="AK9" s="47">
        <f t="shared" si="14"/>
        <v>0.96472871568221352</v>
      </c>
      <c r="AL9" s="44">
        <f t="shared" si="15"/>
        <v>126.72026864036175</v>
      </c>
      <c r="AM9" s="43">
        <f t="shared" si="16"/>
        <v>6075603.2799621439</v>
      </c>
      <c r="AN9" s="48">
        <f t="shared" si="17"/>
        <v>-111325.45289337094</v>
      </c>
      <c r="AO9" s="90">
        <f t="shared" si="18"/>
        <v>104566.58465398027</v>
      </c>
      <c r="AP9" s="97">
        <f t="shared" si="19"/>
        <v>4414</v>
      </c>
      <c r="AQ9" s="165"/>
      <c r="AR9" s="164"/>
    </row>
    <row r="10" spans="1:44" s="3" customFormat="1" ht="12.75" customHeight="1" outlineLevel="2" x14ac:dyDescent="0.2">
      <c r="A10" s="10">
        <v>5141</v>
      </c>
      <c r="B10" s="11" t="s">
        <v>366</v>
      </c>
      <c r="C10" s="12">
        <v>80627</v>
      </c>
      <c r="D10" s="13" t="s">
        <v>51</v>
      </c>
      <c r="E10" s="14" t="s">
        <v>380</v>
      </c>
      <c r="F10" s="15" t="s">
        <v>381</v>
      </c>
      <c r="G10" s="42">
        <v>17714</v>
      </c>
      <c r="H10" s="43">
        <f t="shared" si="0"/>
        <v>118075.49841095475</v>
      </c>
      <c r="I10" s="43">
        <v>60475.262934156177</v>
      </c>
      <c r="J10" s="43">
        <v>57600.235476798567</v>
      </c>
      <c r="K10" s="44">
        <f t="shared" si="1"/>
        <v>3.4139811975926486</v>
      </c>
      <c r="L10" s="44">
        <f t="shared" si="2"/>
        <v>3.2516786427006079</v>
      </c>
      <c r="M10" s="44">
        <f t="shared" si="3"/>
        <v>6.665659840293257</v>
      </c>
      <c r="N10" s="44">
        <v>6.4520606561418976</v>
      </c>
      <c r="O10" s="43">
        <v>1238543.1331222851</v>
      </c>
      <c r="P10" s="43">
        <v>195902</v>
      </c>
      <c r="Q10" s="44">
        <f t="shared" si="4"/>
        <v>6.3222587473445149</v>
      </c>
      <c r="R10" s="45">
        <v>7</v>
      </c>
      <c r="S10" s="46">
        <v>12</v>
      </c>
      <c r="T10" s="47">
        <f t="shared" si="5"/>
        <v>0.9798821003528817</v>
      </c>
      <c r="U10" s="44">
        <f t="shared" si="6"/>
        <v>6.3222587473445149</v>
      </c>
      <c r="V10" s="43">
        <f t="shared" si="7"/>
        <v>111992.49145046073</v>
      </c>
      <c r="W10" s="48">
        <f t="shared" si="8"/>
        <v>-6083.0069604940218</v>
      </c>
      <c r="X10" s="42">
        <v>15744</v>
      </c>
      <c r="Y10" s="43">
        <f t="shared" si="9"/>
        <v>102637.774190528</v>
      </c>
      <c r="Z10" s="43">
        <v>51998.74147614689</v>
      </c>
      <c r="AA10" s="43">
        <v>50639.032714381116</v>
      </c>
      <c r="AB10" s="44">
        <f t="shared" si="10"/>
        <v>3.3027655917268097</v>
      </c>
      <c r="AC10" s="44">
        <f t="shared" si="11"/>
        <v>3.2164019762691258</v>
      </c>
      <c r="AD10" s="44">
        <f t="shared" si="12"/>
        <v>6.5191675679959351</v>
      </c>
      <c r="AE10" s="44">
        <v>6.2537179399089808</v>
      </c>
      <c r="AF10" s="43">
        <v>1065265.0099892532</v>
      </c>
      <c r="AG10" s="43">
        <v>179083</v>
      </c>
      <c r="AH10" s="44">
        <f t="shared" si="13"/>
        <v>5.9484429565578711</v>
      </c>
      <c r="AI10" s="45">
        <v>7</v>
      </c>
      <c r="AJ10" s="46">
        <v>12</v>
      </c>
      <c r="AK10" s="47">
        <f t="shared" si="14"/>
        <v>0.95118504123715675</v>
      </c>
      <c r="AL10" s="44">
        <f t="shared" si="15"/>
        <v>5.9484429565578711</v>
      </c>
      <c r="AM10" s="43">
        <f t="shared" si="16"/>
        <v>93652.285908047124</v>
      </c>
      <c r="AN10" s="48">
        <f t="shared" si="17"/>
        <v>-9802.3508536154986</v>
      </c>
      <c r="AO10" s="90">
        <f t="shared" si="18"/>
        <v>3719.3438931214769</v>
      </c>
      <c r="AP10" s="97">
        <f t="shared" si="19"/>
        <v>1970</v>
      </c>
      <c r="AQ10" s="165"/>
      <c r="AR10" s="164"/>
    </row>
    <row r="11" spans="1:44" s="3" customFormat="1" ht="12.75" customHeight="1" outlineLevel="2" x14ac:dyDescent="0.2">
      <c r="A11" s="10">
        <v>5141</v>
      </c>
      <c r="B11" s="11" t="s">
        <v>366</v>
      </c>
      <c r="C11" s="12">
        <v>80927</v>
      </c>
      <c r="D11" s="13" t="s">
        <v>23</v>
      </c>
      <c r="E11" s="14" t="s">
        <v>371</v>
      </c>
      <c r="F11" s="15" t="s">
        <v>372</v>
      </c>
      <c r="G11" s="42">
        <v>1439</v>
      </c>
      <c r="H11" s="43">
        <f t="shared" si="0"/>
        <v>142212.79785999065</v>
      </c>
      <c r="I11" s="43">
        <v>115801.50348142638</v>
      </c>
      <c r="J11" s="43">
        <v>26411.294378564282</v>
      </c>
      <c r="K11" s="44">
        <f t="shared" si="1"/>
        <v>80.47359519209617</v>
      </c>
      <c r="L11" s="44">
        <f t="shared" si="2"/>
        <v>18.353922431246897</v>
      </c>
      <c r="M11" s="44">
        <f t="shared" si="3"/>
        <v>98.827517623343056</v>
      </c>
      <c r="N11" s="44">
        <v>104.82990025198654</v>
      </c>
      <c r="O11" s="43">
        <v>3832342.6666006772</v>
      </c>
      <c r="P11" s="43">
        <v>39774</v>
      </c>
      <c r="Q11" s="44">
        <f t="shared" si="4"/>
        <v>96.352960894068417</v>
      </c>
      <c r="R11" s="45">
        <v>5</v>
      </c>
      <c r="S11" s="46">
        <v>12</v>
      </c>
      <c r="T11" s="47">
        <f t="shared" si="5"/>
        <v>0.91913624512146297</v>
      </c>
      <c r="U11" s="44">
        <f t="shared" si="6"/>
        <v>96.352960894068417</v>
      </c>
      <c r="V11" s="43">
        <f t="shared" si="7"/>
        <v>138651.91072656444</v>
      </c>
      <c r="W11" s="48">
        <f t="shared" si="8"/>
        <v>-3560.8871334262076</v>
      </c>
      <c r="X11" s="42">
        <v>1242</v>
      </c>
      <c r="Y11" s="43">
        <f t="shared" si="9"/>
        <v>129101.70862873878</v>
      </c>
      <c r="Z11" s="43">
        <v>104938.21406301761</v>
      </c>
      <c r="AA11" s="43">
        <v>24163.494565721168</v>
      </c>
      <c r="AB11" s="44">
        <f t="shared" si="10"/>
        <v>84.491315670706612</v>
      </c>
      <c r="AC11" s="44">
        <f t="shared" si="11"/>
        <v>19.455309634236045</v>
      </c>
      <c r="AD11" s="44">
        <f t="shared" si="12"/>
        <v>103.94662530494266</v>
      </c>
      <c r="AE11" s="44">
        <v>106.76270526708824</v>
      </c>
      <c r="AF11" s="43">
        <v>3155568.8332536644</v>
      </c>
      <c r="AG11" s="43">
        <v>29597</v>
      </c>
      <c r="AH11" s="44">
        <f t="shared" si="13"/>
        <v>106.61786104178344</v>
      </c>
      <c r="AI11" s="45">
        <v>6</v>
      </c>
      <c r="AJ11" s="46">
        <v>12</v>
      </c>
      <c r="AK11" s="47">
        <f t="shared" si="14"/>
        <v>0.99864330690251402</v>
      </c>
      <c r="AL11" s="44">
        <f t="shared" si="15"/>
        <v>106.61786104178344</v>
      </c>
      <c r="AM11" s="43">
        <f t="shared" si="16"/>
        <v>132419.38341389503</v>
      </c>
      <c r="AN11" s="48">
        <f t="shared" si="17"/>
        <v>3619.2815838068227</v>
      </c>
      <c r="AO11" s="90">
        <f t="shared" si="18"/>
        <v>-7180.1687172330303</v>
      </c>
      <c r="AP11" s="97">
        <f t="shared" si="19"/>
        <v>197</v>
      </c>
      <c r="AQ11" s="165"/>
      <c r="AR11" s="164"/>
    </row>
    <row r="12" spans="1:44" s="3" customFormat="1" ht="12.75" customHeight="1" outlineLevel="2" x14ac:dyDescent="0.2">
      <c r="A12" s="10">
        <v>5141</v>
      </c>
      <c r="B12" s="11" t="s">
        <v>366</v>
      </c>
      <c r="C12" s="12">
        <v>80494</v>
      </c>
      <c r="D12" s="13" t="s">
        <v>23</v>
      </c>
      <c r="E12" s="14" t="s">
        <v>373</v>
      </c>
      <c r="F12" s="15" t="s">
        <v>374</v>
      </c>
      <c r="G12" s="42">
        <v>49613</v>
      </c>
      <c r="H12" s="43">
        <f t="shared" si="0"/>
        <v>32454.873587881848</v>
      </c>
      <c r="I12" s="43">
        <v>29767.571965534316</v>
      </c>
      <c r="J12" s="43">
        <v>2687.3016223475306</v>
      </c>
      <c r="K12" s="44">
        <f t="shared" si="1"/>
        <v>0.5999954037355999</v>
      </c>
      <c r="L12" s="44">
        <f t="shared" si="2"/>
        <v>5.4165271649517878E-2</v>
      </c>
      <c r="M12" s="44">
        <f t="shared" si="3"/>
        <v>0.6541606753851178</v>
      </c>
      <c r="N12" s="44">
        <v>0.58558389392950394</v>
      </c>
      <c r="O12" s="43">
        <v>1027069.4527644205</v>
      </c>
      <c r="P12" s="43">
        <v>1370739</v>
      </c>
      <c r="Q12" s="44">
        <f t="shared" si="4"/>
        <v>0.74928155744049052</v>
      </c>
      <c r="R12" s="45">
        <v>8</v>
      </c>
      <c r="S12" s="46">
        <v>12</v>
      </c>
      <c r="T12" s="47">
        <f t="shared" si="5"/>
        <v>1</v>
      </c>
      <c r="U12" s="44">
        <f t="shared" si="6"/>
        <v>0.58558389392950394</v>
      </c>
      <c r="V12" s="43">
        <f t="shared" si="7"/>
        <v>29052.57372952448</v>
      </c>
      <c r="W12" s="48">
        <f t="shared" si="8"/>
        <v>-3402.2998583573681</v>
      </c>
      <c r="X12" s="42">
        <v>45681</v>
      </c>
      <c r="Y12" s="43">
        <f t="shared" si="9"/>
        <v>29466.651030392743</v>
      </c>
      <c r="Z12" s="43">
        <v>27032.214769002472</v>
      </c>
      <c r="AA12" s="43">
        <v>2434.4362613902704</v>
      </c>
      <c r="AB12" s="44">
        <f t="shared" si="10"/>
        <v>0.59176057373968327</v>
      </c>
      <c r="AC12" s="44">
        <f t="shared" si="11"/>
        <v>5.3292096525694936E-2</v>
      </c>
      <c r="AD12" s="44">
        <f t="shared" si="12"/>
        <v>0.64505267026537827</v>
      </c>
      <c r="AE12" s="44">
        <v>0.59817025857067918</v>
      </c>
      <c r="AF12" s="43">
        <v>919912.54290750576</v>
      </c>
      <c r="AG12" s="43">
        <v>1192109</v>
      </c>
      <c r="AH12" s="44">
        <f t="shared" si="13"/>
        <v>0.77166814687877183</v>
      </c>
      <c r="AI12" s="45">
        <v>8</v>
      </c>
      <c r="AJ12" s="46">
        <v>12</v>
      </c>
      <c r="AK12" s="47">
        <f t="shared" si="14"/>
        <v>1</v>
      </c>
      <c r="AL12" s="44">
        <f t="shared" si="15"/>
        <v>0.59817025857067918</v>
      </c>
      <c r="AM12" s="43">
        <f t="shared" si="16"/>
        <v>27325.015581767195</v>
      </c>
      <c r="AN12" s="48">
        <f t="shared" si="17"/>
        <v>-2336.3295803187793</v>
      </c>
      <c r="AO12" s="90">
        <f t="shared" si="18"/>
        <v>-1065.9702780385887</v>
      </c>
      <c r="AP12" s="97">
        <f t="shared" si="19"/>
        <v>3932</v>
      </c>
      <c r="AQ12" s="165"/>
      <c r="AR12" s="164"/>
    </row>
    <row r="13" spans="1:44" s="3" customFormat="1" ht="12.75" customHeight="1" outlineLevel="2" x14ac:dyDescent="0.2">
      <c r="A13" s="10">
        <v>5141</v>
      </c>
      <c r="B13" s="11" t="s">
        <v>366</v>
      </c>
      <c r="C13" s="12">
        <v>80424</v>
      </c>
      <c r="D13" s="13" t="s">
        <v>23</v>
      </c>
      <c r="E13" s="14" t="s">
        <v>633</v>
      </c>
      <c r="F13" s="15" t="s">
        <v>634</v>
      </c>
      <c r="G13" s="42">
        <v>5469</v>
      </c>
      <c r="H13" s="43">
        <f t="shared" si="0"/>
        <v>23322.579999999998</v>
      </c>
      <c r="I13" s="43">
        <v>23322.579999999998</v>
      </c>
      <c r="J13" s="43">
        <v>0</v>
      </c>
      <c r="K13" s="44">
        <f t="shared" si="1"/>
        <v>4.2645053940391291</v>
      </c>
      <c r="L13" s="44">
        <f t="shared" si="2"/>
        <v>0</v>
      </c>
      <c r="M13" s="44">
        <f t="shared" si="3"/>
        <v>4.2645053940391291</v>
      </c>
      <c r="N13" s="44">
        <v>4.0525930268546473</v>
      </c>
      <c r="O13" s="43">
        <v>1456069.03</v>
      </c>
      <c r="P13" s="43">
        <v>366976</v>
      </c>
      <c r="Q13" s="44">
        <f t="shared" si="4"/>
        <v>3.9677500163498429</v>
      </c>
      <c r="R13" s="45">
        <v>7</v>
      </c>
      <c r="S13" s="46">
        <v>12</v>
      </c>
      <c r="T13" s="47">
        <f t="shared" si="5"/>
        <v>0.97906451253738302</v>
      </c>
      <c r="U13" s="44">
        <f t="shared" si="6"/>
        <v>3.9677500163498429</v>
      </c>
      <c r="V13" s="43">
        <f t="shared" si="7"/>
        <v>21699.624839417291</v>
      </c>
      <c r="W13" s="48">
        <f t="shared" si="8"/>
        <v>-1622.9551605827073</v>
      </c>
      <c r="X13" s="42">
        <v>4537</v>
      </c>
      <c r="Y13" s="43">
        <f t="shared" si="9"/>
        <v>18621.020000000004</v>
      </c>
      <c r="Z13" s="43">
        <v>18621.020000000004</v>
      </c>
      <c r="AA13" s="43">
        <v>0</v>
      </c>
      <c r="AB13" s="44">
        <f t="shared" si="10"/>
        <v>4.1042583204760863</v>
      </c>
      <c r="AC13" s="44">
        <f t="shared" si="11"/>
        <v>0</v>
      </c>
      <c r="AD13" s="44">
        <f t="shared" si="12"/>
        <v>4.1042583204760863</v>
      </c>
      <c r="AE13" s="44">
        <v>3.9863768947396334</v>
      </c>
      <c r="AF13" s="43">
        <v>1161634.5000000002</v>
      </c>
      <c r="AG13" s="43">
        <v>296377</v>
      </c>
      <c r="AH13" s="44">
        <f t="shared" si="13"/>
        <v>3.9194488776119614</v>
      </c>
      <c r="AI13" s="45">
        <v>7</v>
      </c>
      <c r="AJ13" s="46">
        <v>12</v>
      </c>
      <c r="AK13" s="47">
        <f t="shared" si="14"/>
        <v>0.98321081551120038</v>
      </c>
      <c r="AL13" s="44">
        <f t="shared" si="15"/>
        <v>3.9194488776119614</v>
      </c>
      <c r="AM13" s="43">
        <f t="shared" si="16"/>
        <v>17782.539557725468</v>
      </c>
      <c r="AN13" s="48">
        <f t="shared" si="17"/>
        <v>-914.70593702676706</v>
      </c>
      <c r="AO13" s="90">
        <f t="shared" si="18"/>
        <v>-708.24922355594026</v>
      </c>
      <c r="AP13" s="97">
        <f t="shared" si="19"/>
        <v>932</v>
      </c>
      <c r="AQ13" s="165"/>
      <c r="AR13" s="164"/>
    </row>
    <row r="14" spans="1:44" s="3" customFormat="1" ht="12.75" customHeight="1" outlineLevel="2" x14ac:dyDescent="0.2">
      <c r="A14" s="10">
        <v>5141</v>
      </c>
      <c r="B14" s="11" t="s">
        <v>366</v>
      </c>
      <c r="C14" s="12">
        <v>79876</v>
      </c>
      <c r="D14" s="13" t="s">
        <v>23</v>
      </c>
      <c r="E14" s="14" t="s">
        <v>369</v>
      </c>
      <c r="F14" s="15" t="s">
        <v>370</v>
      </c>
      <c r="G14" s="42">
        <v>76295</v>
      </c>
      <c r="H14" s="43">
        <f t="shared" si="0"/>
        <v>256127.11408260543</v>
      </c>
      <c r="I14" s="43">
        <v>253634.68842657338</v>
      </c>
      <c r="J14" s="43">
        <v>2492.4256560320532</v>
      </c>
      <c r="K14" s="44">
        <f t="shared" si="1"/>
        <v>3.3243946317133939</v>
      </c>
      <c r="L14" s="44">
        <f t="shared" si="2"/>
        <v>3.2668269952579501E-2</v>
      </c>
      <c r="M14" s="44">
        <f t="shared" si="3"/>
        <v>3.3570629016659734</v>
      </c>
      <c r="N14" s="44">
        <v>3.3421499194267534</v>
      </c>
      <c r="O14" s="43">
        <v>1937436.2251334584</v>
      </c>
      <c r="P14" s="43">
        <v>510889</v>
      </c>
      <c r="Q14" s="44">
        <f t="shared" si="4"/>
        <v>3.7922840874112742</v>
      </c>
      <c r="R14" s="45">
        <v>7</v>
      </c>
      <c r="S14" s="46">
        <v>12</v>
      </c>
      <c r="T14" s="47">
        <f t="shared" si="5"/>
        <v>1</v>
      </c>
      <c r="U14" s="44">
        <f t="shared" si="6"/>
        <v>3.3421499194267534</v>
      </c>
      <c r="V14" s="43">
        <f t="shared" si="7"/>
        <v>254989.32810266415</v>
      </c>
      <c r="W14" s="48">
        <f t="shared" si="8"/>
        <v>-1137.7859799412836</v>
      </c>
      <c r="X14" s="42">
        <v>69940</v>
      </c>
      <c r="Y14" s="43">
        <f t="shared" si="9"/>
        <v>234771.72479353703</v>
      </c>
      <c r="Z14" s="43">
        <v>232470.48950985319</v>
      </c>
      <c r="AA14" s="43">
        <v>2301.235283683844</v>
      </c>
      <c r="AB14" s="44">
        <f t="shared" si="10"/>
        <v>3.3238560124371346</v>
      </c>
      <c r="AC14" s="44">
        <f t="shared" si="11"/>
        <v>3.2902992331767862E-2</v>
      </c>
      <c r="AD14" s="44">
        <f t="shared" si="12"/>
        <v>3.3567590047689024</v>
      </c>
      <c r="AE14" s="44">
        <v>3.4907360163842589</v>
      </c>
      <c r="AF14" s="43">
        <v>1777734.3650828777</v>
      </c>
      <c r="AG14" s="43">
        <v>464809</v>
      </c>
      <c r="AH14" s="44">
        <f t="shared" si="13"/>
        <v>3.8246556436791836</v>
      </c>
      <c r="AI14" s="45">
        <v>6</v>
      </c>
      <c r="AJ14" s="46">
        <v>12</v>
      </c>
      <c r="AK14" s="47">
        <f t="shared" si="14"/>
        <v>1</v>
      </c>
      <c r="AL14" s="44">
        <f t="shared" si="15"/>
        <v>3.4907360163842589</v>
      </c>
      <c r="AM14" s="43">
        <f t="shared" si="16"/>
        <v>244142.07698591508</v>
      </c>
      <c r="AN14" s="48">
        <f t="shared" si="17"/>
        <v>10222.202391685145</v>
      </c>
      <c r="AO14" s="90">
        <f t="shared" si="18"/>
        <v>-11359.988371626428</v>
      </c>
      <c r="AP14" s="97">
        <f t="shared" si="19"/>
        <v>6355</v>
      </c>
      <c r="AQ14" s="165"/>
      <c r="AR14" s="164"/>
    </row>
    <row r="15" spans="1:44" s="3" customFormat="1" ht="12.75" customHeight="1" outlineLevel="2" x14ac:dyDescent="0.2">
      <c r="A15" s="10">
        <v>5141</v>
      </c>
      <c r="B15" s="11" t="s">
        <v>366</v>
      </c>
      <c r="C15" s="12">
        <v>80622</v>
      </c>
      <c r="D15" s="13" t="s">
        <v>23</v>
      </c>
      <c r="E15" s="14" t="s">
        <v>376</v>
      </c>
      <c r="F15" s="15" t="s">
        <v>125</v>
      </c>
      <c r="G15" s="42">
        <v>411</v>
      </c>
      <c r="H15" s="43">
        <f t="shared" si="0"/>
        <v>1484.908277328957</v>
      </c>
      <c r="I15" s="43">
        <v>1288.9471876123819</v>
      </c>
      <c r="J15" s="43">
        <v>195.9610897165752</v>
      </c>
      <c r="K15" s="44">
        <f t="shared" si="1"/>
        <v>3.1361245440690557</v>
      </c>
      <c r="L15" s="44">
        <f t="shared" si="2"/>
        <v>0.47679097254641167</v>
      </c>
      <c r="M15" s="44">
        <f t="shared" si="3"/>
        <v>3.6129155166154669</v>
      </c>
      <c r="N15" s="44">
        <v>1.9481727607412407</v>
      </c>
      <c r="O15" s="43">
        <v>38463.724817273716</v>
      </c>
      <c r="P15" s="43">
        <v>33633</v>
      </c>
      <c r="Q15" s="44">
        <f t="shared" si="4"/>
        <v>1.1436305062668723</v>
      </c>
      <c r="R15" s="45">
        <v>6</v>
      </c>
      <c r="S15" s="46">
        <v>8</v>
      </c>
      <c r="T15" s="47">
        <f t="shared" si="5"/>
        <v>0.58702725410848255</v>
      </c>
      <c r="U15" s="44">
        <f t="shared" si="6"/>
        <v>1.1436305062668723</v>
      </c>
      <c r="V15" s="43">
        <f t="shared" si="7"/>
        <v>470.03213807568454</v>
      </c>
      <c r="W15" s="48">
        <f t="shared" si="8"/>
        <v>-1014.8761392532724</v>
      </c>
      <c r="X15" s="42">
        <v>378</v>
      </c>
      <c r="Y15" s="43">
        <f t="shared" si="9"/>
        <v>1363.8562566812125</v>
      </c>
      <c r="Z15" s="43">
        <v>1177.2605507037952</v>
      </c>
      <c r="AA15" s="43">
        <v>186.59570597741742</v>
      </c>
      <c r="AB15" s="44">
        <f t="shared" si="10"/>
        <v>3.1144459013327914</v>
      </c>
      <c r="AC15" s="44">
        <f t="shared" si="11"/>
        <v>0.4936394338026916</v>
      </c>
      <c r="AD15" s="44">
        <f t="shared" si="12"/>
        <v>3.6080853351354829</v>
      </c>
      <c r="AE15" s="44">
        <v>1.9735136904514692</v>
      </c>
      <c r="AF15" s="43">
        <v>52628.193410665815</v>
      </c>
      <c r="AG15" s="43">
        <v>30920</v>
      </c>
      <c r="AH15" s="44">
        <f t="shared" si="13"/>
        <v>1.7020761128934609</v>
      </c>
      <c r="AI15" s="45">
        <v>6</v>
      </c>
      <c r="AJ15" s="46">
        <v>8</v>
      </c>
      <c r="AK15" s="47">
        <f t="shared" si="14"/>
        <v>0.862459744327432</v>
      </c>
      <c r="AL15" s="44">
        <f t="shared" si="15"/>
        <v>1.7020761128934609</v>
      </c>
      <c r="AM15" s="43">
        <f t="shared" si="16"/>
        <v>643.38477067372821</v>
      </c>
      <c r="AN15" s="48">
        <f t="shared" si="17"/>
        <v>-785.96889382634652</v>
      </c>
      <c r="AO15" s="90">
        <f t="shared" si="18"/>
        <v>-228.9072454269259</v>
      </c>
      <c r="AP15" s="97">
        <f t="shared" si="19"/>
        <v>33</v>
      </c>
      <c r="AQ15" s="165"/>
      <c r="AR15" s="164"/>
    </row>
    <row r="16" spans="1:44" s="3" customFormat="1" ht="12.75" customHeight="1" outlineLevel="2" x14ac:dyDescent="0.2">
      <c r="A16" s="10">
        <v>5141</v>
      </c>
      <c r="B16" s="11" t="s">
        <v>366</v>
      </c>
      <c r="C16" s="12">
        <v>80423</v>
      </c>
      <c r="D16" s="13" t="s">
        <v>23</v>
      </c>
      <c r="E16" s="14" t="s">
        <v>382</v>
      </c>
      <c r="F16" s="15" t="s">
        <v>383</v>
      </c>
      <c r="G16" s="42">
        <v>818</v>
      </c>
      <c r="H16" s="43">
        <f t="shared" si="0"/>
        <v>5364</v>
      </c>
      <c r="I16" s="43">
        <v>5364</v>
      </c>
      <c r="J16" s="43">
        <v>0</v>
      </c>
      <c r="K16" s="44">
        <f t="shared" si="1"/>
        <v>6.5574572127139366</v>
      </c>
      <c r="L16" s="44">
        <f t="shared" si="2"/>
        <v>0</v>
      </c>
      <c r="M16" s="44">
        <f t="shared" si="3"/>
        <v>6.5574572127139366</v>
      </c>
      <c r="N16" s="44">
        <v>6.3514332043905135</v>
      </c>
      <c r="O16" s="43">
        <v>373260.29</v>
      </c>
      <c r="P16" s="43">
        <v>47217</v>
      </c>
      <c r="Q16" s="44">
        <f t="shared" si="4"/>
        <v>7.9052097761399489</v>
      </c>
      <c r="R16" s="45">
        <v>7</v>
      </c>
      <c r="S16" s="46">
        <v>12</v>
      </c>
      <c r="T16" s="47">
        <f t="shared" si="5"/>
        <v>1</v>
      </c>
      <c r="U16" s="44">
        <f t="shared" si="6"/>
        <v>6.3514332043905135</v>
      </c>
      <c r="V16" s="43">
        <f t="shared" si="7"/>
        <v>5195.4723611914396</v>
      </c>
      <c r="W16" s="48">
        <f t="shared" si="8"/>
        <v>-168.52763880856037</v>
      </c>
      <c r="X16" s="42">
        <v>786</v>
      </c>
      <c r="Y16" s="43">
        <f t="shared" si="9"/>
        <v>5364</v>
      </c>
      <c r="Z16" s="43">
        <v>5364</v>
      </c>
      <c r="AA16" s="43">
        <v>0</v>
      </c>
      <c r="AB16" s="44">
        <f t="shared" si="10"/>
        <v>6.8244274809160306</v>
      </c>
      <c r="AC16" s="44">
        <f t="shared" si="11"/>
        <v>0</v>
      </c>
      <c r="AD16" s="44">
        <f t="shared" si="12"/>
        <v>6.8244274809160306</v>
      </c>
      <c r="AE16" s="44">
        <v>10.200856047407875</v>
      </c>
      <c r="AF16" s="43">
        <v>376132.36</v>
      </c>
      <c r="AG16" s="43">
        <v>38171</v>
      </c>
      <c r="AH16" s="44">
        <f t="shared" si="13"/>
        <v>9.8538775510204086</v>
      </c>
      <c r="AI16" s="45">
        <v>4</v>
      </c>
      <c r="AJ16" s="46">
        <v>12</v>
      </c>
      <c r="AK16" s="47">
        <f t="shared" si="14"/>
        <v>0.96598535507462269</v>
      </c>
      <c r="AL16" s="44">
        <f t="shared" si="15"/>
        <v>9.8538775510204086</v>
      </c>
      <c r="AM16" s="43">
        <f t="shared" si="16"/>
        <v>7745.1477551020416</v>
      </c>
      <c r="AN16" s="48">
        <f t="shared" si="17"/>
        <v>2597.6157328385907</v>
      </c>
      <c r="AO16" s="90">
        <f t="shared" si="18"/>
        <v>-2766.1433716471511</v>
      </c>
      <c r="AP16" s="97">
        <f t="shared" si="19"/>
        <v>32</v>
      </c>
      <c r="AQ16" s="165"/>
      <c r="AR16" s="164"/>
    </row>
    <row r="17" spans="1:44" s="3" customFormat="1" ht="12.75" customHeight="1" outlineLevel="2" x14ac:dyDescent="0.2">
      <c r="A17" s="10">
        <v>5141</v>
      </c>
      <c r="B17" s="11" t="s">
        <v>366</v>
      </c>
      <c r="C17" s="12">
        <v>79874</v>
      </c>
      <c r="D17" s="13" t="s">
        <v>23</v>
      </c>
      <c r="E17" s="14" t="s">
        <v>632</v>
      </c>
      <c r="F17" s="15" t="s">
        <v>370</v>
      </c>
      <c r="G17" s="42">
        <v>1335</v>
      </c>
      <c r="H17" s="43">
        <f t="shared" si="0"/>
        <v>824824.03826332989</v>
      </c>
      <c r="I17" s="43">
        <v>435868.68720265961</v>
      </c>
      <c r="J17" s="43">
        <v>388955.35106067028</v>
      </c>
      <c r="K17" s="44">
        <f t="shared" si="1"/>
        <v>326.49339865367762</v>
      </c>
      <c r="L17" s="44">
        <f t="shared" si="2"/>
        <v>291.35232289188787</v>
      </c>
      <c r="M17" s="44">
        <f t="shared" si="3"/>
        <v>617.84572154556543</v>
      </c>
      <c r="N17" s="44">
        <v>617.84572154556543</v>
      </c>
      <c r="O17" s="43">
        <v>824824.03826332989</v>
      </c>
      <c r="P17" s="43">
        <v>1335</v>
      </c>
      <c r="Q17" s="44">
        <f t="shared" si="4"/>
        <v>617.84572154556543</v>
      </c>
      <c r="R17" s="45">
        <v>1</v>
      </c>
      <c r="S17" s="46">
        <v>1</v>
      </c>
      <c r="T17" s="47">
        <f t="shared" si="5"/>
        <v>1</v>
      </c>
      <c r="U17" s="44">
        <f t="shared" si="6"/>
        <v>617.84572154556543</v>
      </c>
      <c r="V17" s="43">
        <f t="shared" si="7"/>
        <v>824824.03826332989</v>
      </c>
      <c r="W17" s="48">
        <f t="shared" si="8"/>
        <v>0</v>
      </c>
      <c r="X17" s="42">
        <v>1229</v>
      </c>
      <c r="Y17" s="43">
        <f t="shared" si="9"/>
        <v>761375.88107657991</v>
      </c>
      <c r="Z17" s="43">
        <v>404990.85248169012</v>
      </c>
      <c r="AA17" s="43">
        <v>356385.02859488985</v>
      </c>
      <c r="AB17" s="44">
        <f t="shared" si="10"/>
        <v>329.52876524140777</v>
      </c>
      <c r="AC17" s="44">
        <f t="shared" si="11"/>
        <v>289.97968152554097</v>
      </c>
      <c r="AD17" s="44">
        <f t="shared" si="12"/>
        <v>619.50844676694862</v>
      </c>
      <c r="AE17" s="44">
        <v>619.50844676694862</v>
      </c>
      <c r="AF17" s="43">
        <v>761375.8810765798</v>
      </c>
      <c r="AG17" s="43">
        <v>1229</v>
      </c>
      <c r="AH17" s="44">
        <f t="shared" si="13"/>
        <v>619.50844676694862</v>
      </c>
      <c r="AI17" s="45">
        <v>1</v>
      </c>
      <c r="AJ17" s="46">
        <v>1</v>
      </c>
      <c r="AK17" s="47">
        <f t="shared" si="14"/>
        <v>1</v>
      </c>
      <c r="AL17" s="44">
        <f t="shared" si="15"/>
        <v>619.50844676694862</v>
      </c>
      <c r="AM17" s="43">
        <f t="shared" si="16"/>
        <v>761375.88107657991</v>
      </c>
      <c r="AN17" s="48">
        <f t="shared" si="17"/>
        <v>0</v>
      </c>
      <c r="AO17" s="90">
        <f t="shared" si="18"/>
        <v>0</v>
      </c>
      <c r="AP17" s="97">
        <f t="shared" si="19"/>
        <v>106</v>
      </c>
      <c r="AQ17" s="165"/>
      <c r="AR17" s="164"/>
    </row>
    <row r="18" spans="1:44" s="3" customFormat="1" ht="12.75" customHeight="1" outlineLevel="2" x14ac:dyDescent="0.2">
      <c r="A18" s="10">
        <v>5141</v>
      </c>
      <c r="B18" s="11" t="s">
        <v>366</v>
      </c>
      <c r="C18" s="12">
        <v>79871</v>
      </c>
      <c r="D18" s="13" t="s">
        <v>23</v>
      </c>
      <c r="E18" s="14" t="s">
        <v>630</v>
      </c>
      <c r="F18" s="15" t="s">
        <v>370</v>
      </c>
      <c r="G18" s="42">
        <v>1002</v>
      </c>
      <c r="H18" s="43">
        <f t="shared" si="0"/>
        <v>193065.93768043793</v>
      </c>
      <c r="I18" s="43">
        <v>118451.58401502961</v>
      </c>
      <c r="J18" s="43">
        <v>74614.3536654083</v>
      </c>
      <c r="K18" s="44">
        <f t="shared" si="1"/>
        <v>118.21515370761439</v>
      </c>
      <c r="L18" s="44">
        <f t="shared" si="2"/>
        <v>74.465422819768762</v>
      </c>
      <c r="M18" s="44">
        <f t="shared" si="3"/>
        <v>192.68057652738315</v>
      </c>
      <c r="N18" s="44">
        <v>250.10602974566277</v>
      </c>
      <c r="O18" s="43">
        <v>9608416.0189357288</v>
      </c>
      <c r="P18" s="43">
        <v>38045</v>
      </c>
      <c r="Q18" s="44">
        <f t="shared" si="4"/>
        <v>252.55397605298276</v>
      </c>
      <c r="R18" s="45">
        <v>3</v>
      </c>
      <c r="S18" s="46">
        <v>12</v>
      </c>
      <c r="T18" s="47">
        <f t="shared" si="5"/>
        <v>1</v>
      </c>
      <c r="U18" s="44">
        <f t="shared" si="6"/>
        <v>250.10602974566277</v>
      </c>
      <c r="V18" s="43">
        <f t="shared" si="7"/>
        <v>250606.2418051541</v>
      </c>
      <c r="W18" s="48">
        <f t="shared" si="8"/>
        <v>57540.304124716175</v>
      </c>
      <c r="X18" s="42">
        <v>915</v>
      </c>
      <c r="Y18" s="43">
        <f t="shared" si="9"/>
        <v>173361.79606830643</v>
      </c>
      <c r="Z18" s="43">
        <v>104982.36822445794</v>
      </c>
      <c r="AA18" s="43">
        <v>68379.427843848505</v>
      </c>
      <c r="AB18" s="44">
        <f t="shared" si="10"/>
        <v>114.73482866060976</v>
      </c>
      <c r="AC18" s="44">
        <f t="shared" si="11"/>
        <v>74.731615129889079</v>
      </c>
      <c r="AD18" s="44">
        <f t="shared" si="12"/>
        <v>189.46644379049883</v>
      </c>
      <c r="AE18" s="44">
        <v>249.17637789912794</v>
      </c>
      <c r="AF18" s="43">
        <v>8305463.2694339696</v>
      </c>
      <c r="AG18" s="43">
        <v>35839</v>
      </c>
      <c r="AH18" s="44">
        <f t="shared" si="13"/>
        <v>231.74372246530231</v>
      </c>
      <c r="AI18" s="45">
        <v>3</v>
      </c>
      <c r="AJ18" s="46">
        <v>12</v>
      </c>
      <c r="AK18" s="47">
        <f t="shared" si="14"/>
        <v>0.93003889220637614</v>
      </c>
      <c r="AL18" s="44">
        <f t="shared" si="15"/>
        <v>231.74372246530231</v>
      </c>
      <c r="AM18" s="43">
        <f t="shared" si="16"/>
        <v>212045.50605575161</v>
      </c>
      <c r="AN18" s="48">
        <f t="shared" si="17"/>
        <v>42200.410895394743</v>
      </c>
      <c r="AO18" s="90">
        <f t="shared" si="18"/>
        <v>15339.893229321431</v>
      </c>
      <c r="AP18" s="97">
        <f t="shared" si="19"/>
        <v>87</v>
      </c>
      <c r="AQ18" s="165"/>
      <c r="AR18" s="164"/>
    </row>
    <row r="19" spans="1:44" s="3" customFormat="1" ht="12.75" customHeight="1" outlineLevel="2" x14ac:dyDescent="0.2">
      <c r="A19" s="10">
        <v>5141</v>
      </c>
      <c r="B19" s="11" t="s">
        <v>366</v>
      </c>
      <c r="C19" s="12">
        <v>80993</v>
      </c>
      <c r="D19" s="13" t="s">
        <v>23</v>
      </c>
      <c r="E19" s="14" t="s">
        <v>636</v>
      </c>
      <c r="F19" s="15" t="s">
        <v>637</v>
      </c>
      <c r="G19" s="42">
        <v>5073</v>
      </c>
      <c r="H19" s="43">
        <f t="shared" si="0"/>
        <v>496611.15110462322</v>
      </c>
      <c r="I19" s="43">
        <v>315453.73490521545</v>
      </c>
      <c r="J19" s="43">
        <v>181157.41619940777</v>
      </c>
      <c r="K19" s="44">
        <f t="shared" si="1"/>
        <v>62.182876977176313</v>
      </c>
      <c r="L19" s="44">
        <f t="shared" si="2"/>
        <v>35.710115552810521</v>
      </c>
      <c r="M19" s="44">
        <f t="shared" si="3"/>
        <v>97.892992529986842</v>
      </c>
      <c r="N19" s="44">
        <v>124.05512785530263</v>
      </c>
      <c r="O19" s="43">
        <v>14045805.800691124</v>
      </c>
      <c r="P19" s="43">
        <v>109372</v>
      </c>
      <c r="Q19" s="44">
        <f t="shared" si="4"/>
        <v>128.42231833276455</v>
      </c>
      <c r="R19" s="45">
        <v>1</v>
      </c>
      <c r="S19" s="46">
        <v>12</v>
      </c>
      <c r="T19" s="47">
        <f t="shared" si="5"/>
        <v>1</v>
      </c>
      <c r="U19" s="44">
        <f t="shared" si="6"/>
        <v>124.05512785530263</v>
      </c>
      <c r="V19" s="43">
        <f t="shared" si="7"/>
        <v>629331.66360995022</v>
      </c>
      <c r="W19" s="48">
        <f t="shared" si="8"/>
        <v>132720.512505327</v>
      </c>
      <c r="X19" s="42">
        <v>4652</v>
      </c>
      <c r="Y19" s="43">
        <f t="shared" si="9"/>
        <v>464965.25223741023</v>
      </c>
      <c r="Z19" s="43">
        <v>298973.44717009389</v>
      </c>
      <c r="AA19" s="43">
        <v>165991.80506731634</v>
      </c>
      <c r="AB19" s="44">
        <f t="shared" si="10"/>
        <v>64.267722951438927</v>
      </c>
      <c r="AC19" s="44">
        <f t="shared" si="11"/>
        <v>35.681815362707724</v>
      </c>
      <c r="AD19" s="44">
        <f t="shared" si="12"/>
        <v>99.94953831414665</v>
      </c>
      <c r="AE19" s="44">
        <v>124.42775832704773</v>
      </c>
      <c r="AF19" s="43">
        <v>12546550.938634982</v>
      </c>
      <c r="AG19" s="43">
        <v>98993</v>
      </c>
      <c r="AH19" s="44">
        <f t="shared" si="13"/>
        <v>126.74179930535475</v>
      </c>
      <c r="AI19" s="45">
        <v>2</v>
      </c>
      <c r="AJ19" s="46">
        <v>12</v>
      </c>
      <c r="AK19" s="47">
        <f t="shared" si="14"/>
        <v>1</v>
      </c>
      <c r="AL19" s="44">
        <f t="shared" si="15"/>
        <v>124.42775832704773</v>
      </c>
      <c r="AM19" s="43">
        <f t="shared" si="16"/>
        <v>578837.93173742597</v>
      </c>
      <c r="AN19" s="48">
        <f t="shared" si="17"/>
        <v>124224.74127274445</v>
      </c>
      <c r="AO19" s="90">
        <f t="shared" si="18"/>
        <v>8495.771232582556</v>
      </c>
      <c r="AP19" s="97">
        <f t="shared" si="19"/>
        <v>421</v>
      </c>
      <c r="AQ19" s="165"/>
      <c r="AR19" s="164"/>
    </row>
    <row r="20" spans="1:44" s="3" customFormat="1" ht="12.75" customHeight="1" outlineLevel="2" x14ac:dyDescent="0.2">
      <c r="A20" s="10">
        <v>5141</v>
      </c>
      <c r="B20" s="11" t="s">
        <v>366</v>
      </c>
      <c r="C20" s="12">
        <v>80926</v>
      </c>
      <c r="D20" s="13" t="s">
        <v>23</v>
      </c>
      <c r="E20" s="14" t="s">
        <v>726</v>
      </c>
      <c r="F20" s="15" t="s">
        <v>384</v>
      </c>
      <c r="G20" s="42">
        <v>6598</v>
      </c>
      <c r="H20" s="43">
        <f t="shared" si="0"/>
        <v>227905.43720371122</v>
      </c>
      <c r="I20" s="43">
        <v>200376.63958241727</v>
      </c>
      <c r="J20" s="43">
        <v>27528.797621293961</v>
      </c>
      <c r="K20" s="44">
        <f t="shared" si="1"/>
        <v>30.369299724525199</v>
      </c>
      <c r="L20" s="44">
        <f t="shared" si="2"/>
        <v>4.1722942742185456</v>
      </c>
      <c r="M20" s="44">
        <f t="shared" si="3"/>
        <v>34.541593998743743</v>
      </c>
      <c r="N20" s="44">
        <v>63.763089129532815</v>
      </c>
      <c r="O20" s="43">
        <v>5001503.3101484478</v>
      </c>
      <c r="P20" s="43">
        <v>90857</v>
      </c>
      <c r="Q20" s="44">
        <f t="shared" si="4"/>
        <v>55.048078960877511</v>
      </c>
      <c r="R20" s="45">
        <v>1</v>
      </c>
      <c r="S20" s="46">
        <v>12</v>
      </c>
      <c r="T20" s="47">
        <f t="shared" si="5"/>
        <v>0.86332202081754505</v>
      </c>
      <c r="U20" s="44">
        <f t="shared" si="6"/>
        <v>55.048078960877511</v>
      </c>
      <c r="V20" s="43">
        <f t="shared" si="7"/>
        <v>363207.22498386982</v>
      </c>
      <c r="W20" s="48">
        <f t="shared" si="8"/>
        <v>135301.7877801586</v>
      </c>
      <c r="X20" s="42">
        <v>5895</v>
      </c>
      <c r="Y20" s="43">
        <f t="shared" si="9"/>
        <v>162512.94784096006</v>
      </c>
      <c r="Z20" s="43">
        <v>137514.5087464505</v>
      </c>
      <c r="AA20" s="43">
        <v>24998.439094509551</v>
      </c>
      <c r="AB20" s="44">
        <f t="shared" si="10"/>
        <v>23.327312764453012</v>
      </c>
      <c r="AC20" s="44">
        <f t="shared" si="11"/>
        <v>4.2406173188311369</v>
      </c>
      <c r="AD20" s="44">
        <f t="shared" si="12"/>
        <v>27.56793008328415</v>
      </c>
      <c r="AE20" s="44">
        <v>54.236605076084139</v>
      </c>
      <c r="AF20" s="43">
        <v>4141177.119881799</v>
      </c>
      <c r="AG20" s="43">
        <v>79682</v>
      </c>
      <c r="AH20" s="44">
        <f t="shared" si="13"/>
        <v>51.971299915687347</v>
      </c>
      <c r="AI20" s="45">
        <v>2</v>
      </c>
      <c r="AJ20" s="46">
        <v>12</v>
      </c>
      <c r="AK20" s="47">
        <f t="shared" si="14"/>
        <v>0.95823291009422551</v>
      </c>
      <c r="AL20" s="44">
        <f t="shared" si="15"/>
        <v>51.971299915687347</v>
      </c>
      <c r="AM20" s="43">
        <f t="shared" si="16"/>
        <v>306370.81300297688</v>
      </c>
      <c r="AN20" s="48">
        <f t="shared" si="17"/>
        <v>156935.85290401836</v>
      </c>
      <c r="AO20" s="90">
        <f t="shared" si="18"/>
        <v>-21634.065123859764</v>
      </c>
      <c r="AP20" s="97">
        <f t="shared" si="19"/>
        <v>703</v>
      </c>
      <c r="AQ20" s="165"/>
      <c r="AR20" s="164"/>
    </row>
    <row r="21" spans="1:44" s="3" customFormat="1" ht="12.75" customHeight="1" outlineLevel="2" x14ac:dyDescent="0.2">
      <c r="A21" s="10">
        <v>5141</v>
      </c>
      <c r="B21" s="11" t="s">
        <v>366</v>
      </c>
      <c r="C21" s="12">
        <v>80994</v>
      </c>
      <c r="D21" s="13" t="s">
        <v>23</v>
      </c>
      <c r="E21" s="14" t="s">
        <v>638</v>
      </c>
      <c r="F21" s="15" t="s">
        <v>639</v>
      </c>
      <c r="G21" s="42">
        <v>5839</v>
      </c>
      <c r="H21" s="43">
        <f t="shared" si="0"/>
        <v>611435.88671242516</v>
      </c>
      <c r="I21" s="43">
        <v>411125.30720508</v>
      </c>
      <c r="J21" s="43">
        <v>200310.57950734516</v>
      </c>
      <c r="K21" s="44">
        <f t="shared" si="1"/>
        <v>70.410225587443051</v>
      </c>
      <c r="L21" s="44">
        <f t="shared" si="2"/>
        <v>34.30563101684281</v>
      </c>
      <c r="M21" s="44">
        <f t="shared" si="3"/>
        <v>104.71585660428586</v>
      </c>
      <c r="N21" s="44">
        <v>129.48460800122109</v>
      </c>
      <c r="O21" s="43">
        <v>22269137.658717219</v>
      </c>
      <c r="P21" s="43">
        <v>165470</v>
      </c>
      <c r="Q21" s="44">
        <f t="shared" si="4"/>
        <v>134.58111838228814</v>
      </c>
      <c r="R21" s="45">
        <v>1</v>
      </c>
      <c r="S21" s="46">
        <v>12</v>
      </c>
      <c r="T21" s="47">
        <f t="shared" si="5"/>
        <v>1</v>
      </c>
      <c r="U21" s="44">
        <f t="shared" si="6"/>
        <v>129.48460800122109</v>
      </c>
      <c r="V21" s="43">
        <f t="shared" si="7"/>
        <v>756060.62611912994</v>
      </c>
      <c r="W21" s="48">
        <f t="shared" si="8"/>
        <v>144624.73940670479</v>
      </c>
      <c r="X21" s="42">
        <v>5353</v>
      </c>
      <c r="Y21" s="43">
        <f t="shared" si="9"/>
        <v>559825.59698544256</v>
      </c>
      <c r="Z21" s="43">
        <v>376296.95002862619</v>
      </c>
      <c r="AA21" s="43">
        <v>183528.6469568164</v>
      </c>
      <c r="AB21" s="44">
        <f t="shared" si="10"/>
        <v>70.296459934359461</v>
      </c>
      <c r="AC21" s="44">
        <f t="shared" si="11"/>
        <v>34.28519464913439</v>
      </c>
      <c r="AD21" s="44">
        <f t="shared" si="12"/>
        <v>104.58165458349384</v>
      </c>
      <c r="AE21" s="44">
        <v>125.17484302155327</v>
      </c>
      <c r="AF21" s="43">
        <v>19362012.768632092</v>
      </c>
      <c r="AG21" s="43">
        <v>152075</v>
      </c>
      <c r="AH21" s="44">
        <f t="shared" si="13"/>
        <v>127.31884115490443</v>
      </c>
      <c r="AI21" s="45">
        <v>3</v>
      </c>
      <c r="AJ21" s="46">
        <v>12</v>
      </c>
      <c r="AK21" s="47">
        <f t="shared" si="14"/>
        <v>1</v>
      </c>
      <c r="AL21" s="44">
        <f t="shared" si="15"/>
        <v>125.17484302155327</v>
      </c>
      <c r="AM21" s="43">
        <f t="shared" si="16"/>
        <v>670060.93469437468</v>
      </c>
      <c r="AN21" s="48">
        <f t="shared" si="17"/>
        <v>120256.73204610776</v>
      </c>
      <c r="AO21" s="90">
        <f t="shared" si="18"/>
        <v>24368.007360597025</v>
      </c>
      <c r="AP21" s="97">
        <f t="shared" si="19"/>
        <v>486</v>
      </c>
      <c r="AQ21" s="165"/>
      <c r="AR21" s="164"/>
    </row>
    <row r="22" spans="1:44" s="3" customFormat="1" ht="12.75" customHeight="1" outlineLevel="2" x14ac:dyDescent="0.2">
      <c r="A22" s="10">
        <v>5141</v>
      </c>
      <c r="B22" s="11" t="s">
        <v>366</v>
      </c>
      <c r="C22" s="12">
        <v>80621</v>
      </c>
      <c r="D22" s="13" t="s">
        <v>23</v>
      </c>
      <c r="E22" s="14" t="s">
        <v>388</v>
      </c>
      <c r="F22" s="15" t="s">
        <v>125</v>
      </c>
      <c r="G22" s="42">
        <v>37263</v>
      </c>
      <c r="H22" s="43">
        <f t="shared" si="0"/>
        <v>1770719.4766938398</v>
      </c>
      <c r="I22" s="43">
        <v>976566.01555209467</v>
      </c>
      <c r="J22" s="43">
        <v>794153.46114174498</v>
      </c>
      <c r="K22" s="44">
        <f t="shared" si="1"/>
        <v>26.207391126642907</v>
      </c>
      <c r="L22" s="44">
        <f t="shared" si="2"/>
        <v>21.312118217581649</v>
      </c>
      <c r="M22" s="44">
        <f t="shared" si="3"/>
        <v>47.519509344224559</v>
      </c>
      <c r="N22" s="44">
        <v>53.277137784195432</v>
      </c>
      <c r="O22" s="43">
        <v>18513387.227780394</v>
      </c>
      <c r="P22" s="43">
        <v>348305</v>
      </c>
      <c r="Q22" s="44">
        <f t="shared" si="4"/>
        <v>53.152803513530941</v>
      </c>
      <c r="R22" s="45">
        <v>4</v>
      </c>
      <c r="S22" s="46">
        <v>12</v>
      </c>
      <c r="T22" s="47">
        <f t="shared" si="5"/>
        <v>0.99766627345545256</v>
      </c>
      <c r="U22" s="44">
        <f t="shared" si="6"/>
        <v>53.152803513530941</v>
      </c>
      <c r="V22" s="43">
        <f t="shared" si="7"/>
        <v>1980632.9173247034</v>
      </c>
      <c r="W22" s="48">
        <f t="shared" si="8"/>
        <v>209913.44063086365</v>
      </c>
      <c r="X22" s="42">
        <v>33746</v>
      </c>
      <c r="Y22" s="43">
        <f t="shared" si="9"/>
        <v>1634948.952282609</v>
      </c>
      <c r="Z22" s="43">
        <v>918887.02554169565</v>
      </c>
      <c r="AA22" s="43">
        <v>716061.9267409133</v>
      </c>
      <c r="AB22" s="44">
        <f t="shared" si="10"/>
        <v>27.229509439391208</v>
      </c>
      <c r="AC22" s="44">
        <f t="shared" si="11"/>
        <v>21.219164545158339</v>
      </c>
      <c r="AD22" s="44">
        <f t="shared" si="12"/>
        <v>48.448673984549544</v>
      </c>
      <c r="AE22" s="44">
        <v>47.944901162351997</v>
      </c>
      <c r="AF22" s="43">
        <v>14622327.139129909</v>
      </c>
      <c r="AG22" s="43">
        <v>308381</v>
      </c>
      <c r="AH22" s="44">
        <f t="shared" si="13"/>
        <v>47.416433370181394</v>
      </c>
      <c r="AI22" s="45">
        <v>7</v>
      </c>
      <c r="AJ22" s="46">
        <v>12</v>
      </c>
      <c r="AK22" s="47">
        <f t="shared" si="14"/>
        <v>0.98897760180209582</v>
      </c>
      <c r="AL22" s="44">
        <f t="shared" si="15"/>
        <v>47.416433370181394</v>
      </c>
      <c r="AM22" s="43">
        <f t="shared" si="16"/>
        <v>1600114.9605101414</v>
      </c>
      <c r="AN22" s="48">
        <f t="shared" si="17"/>
        <v>-38000.718297237276</v>
      </c>
      <c r="AO22" s="90">
        <f t="shared" si="18"/>
        <v>247914.15892810092</v>
      </c>
      <c r="AP22" s="97">
        <f t="shared" si="19"/>
        <v>3517</v>
      </c>
      <c r="AQ22" s="165"/>
      <c r="AR22" s="164"/>
    </row>
    <row r="23" spans="1:44" s="3" customFormat="1" ht="12.75" customHeight="1" outlineLevel="2" x14ac:dyDescent="0.2">
      <c r="A23" s="10">
        <v>5141</v>
      </c>
      <c r="B23" s="11" t="s">
        <v>366</v>
      </c>
      <c r="C23" s="12">
        <v>79872</v>
      </c>
      <c r="D23" s="13" t="s">
        <v>23</v>
      </c>
      <c r="E23" s="14" t="s">
        <v>631</v>
      </c>
      <c r="F23" s="15" t="s">
        <v>370</v>
      </c>
      <c r="G23" s="42">
        <v>3898</v>
      </c>
      <c r="H23" s="43">
        <f t="shared" si="0"/>
        <v>1168936.9779156866</v>
      </c>
      <c r="I23" s="43">
        <v>678850.04642017302</v>
      </c>
      <c r="J23" s="43">
        <v>490086.93149551365</v>
      </c>
      <c r="K23" s="44">
        <f t="shared" si="1"/>
        <v>174.15342391487249</v>
      </c>
      <c r="L23" s="44">
        <f t="shared" si="2"/>
        <v>125.72779155862331</v>
      </c>
      <c r="M23" s="44">
        <f t="shared" si="3"/>
        <v>299.88121547349579</v>
      </c>
      <c r="N23" s="44">
        <v>387.0205801398896</v>
      </c>
      <c r="O23" s="43">
        <v>18259408.093088794</v>
      </c>
      <c r="P23" s="43">
        <v>50810</v>
      </c>
      <c r="Q23" s="44">
        <f t="shared" si="4"/>
        <v>359.36642576439272</v>
      </c>
      <c r="R23" s="45">
        <v>3</v>
      </c>
      <c r="S23" s="46">
        <v>12</v>
      </c>
      <c r="T23" s="47">
        <f t="shared" si="5"/>
        <v>0.92854603658156576</v>
      </c>
      <c r="U23" s="44">
        <f t="shared" si="6"/>
        <v>359.36642576439272</v>
      </c>
      <c r="V23" s="43">
        <f t="shared" si="7"/>
        <v>1400810.3276296027</v>
      </c>
      <c r="W23" s="48">
        <f t="shared" si="8"/>
        <v>231873.34971391619</v>
      </c>
      <c r="X23" s="42">
        <v>3362</v>
      </c>
      <c r="Y23" s="43">
        <f t="shared" si="9"/>
        <v>1062060.7394597663</v>
      </c>
      <c r="Z23" s="43">
        <v>612549.26627658552</v>
      </c>
      <c r="AA23" s="43">
        <v>449511.47318318073</v>
      </c>
      <c r="AB23" s="44">
        <f t="shared" si="10"/>
        <v>182.19787813104864</v>
      </c>
      <c r="AC23" s="44">
        <f t="shared" si="11"/>
        <v>133.70359107173726</v>
      </c>
      <c r="AD23" s="44">
        <f t="shared" si="12"/>
        <v>315.90146920278596</v>
      </c>
      <c r="AE23" s="44">
        <v>368.78473705343265</v>
      </c>
      <c r="AF23" s="43">
        <v>15365289.401418291</v>
      </c>
      <c r="AG23" s="43">
        <v>45547</v>
      </c>
      <c r="AH23" s="44">
        <f t="shared" si="13"/>
        <v>337.35019653145741</v>
      </c>
      <c r="AI23" s="45">
        <v>5</v>
      </c>
      <c r="AJ23" s="46">
        <v>12</v>
      </c>
      <c r="AK23" s="47">
        <f t="shared" si="14"/>
        <v>0.91476181803744028</v>
      </c>
      <c r="AL23" s="44">
        <f t="shared" si="15"/>
        <v>337.35019653145741</v>
      </c>
      <c r="AM23" s="43">
        <f t="shared" si="16"/>
        <v>1134171.3607387599</v>
      </c>
      <c r="AN23" s="48">
        <f t="shared" si="17"/>
        <v>78666.132304356608</v>
      </c>
      <c r="AO23" s="90">
        <f t="shared" si="18"/>
        <v>153207.21740955958</v>
      </c>
      <c r="AP23" s="97">
        <f t="shared" si="19"/>
        <v>536</v>
      </c>
      <c r="AQ23" s="165"/>
      <c r="AR23" s="164"/>
    </row>
    <row r="24" spans="1:44" s="3" customFormat="1" ht="12.75" customHeight="1" outlineLevel="2" x14ac:dyDescent="0.2">
      <c r="A24" s="10">
        <v>5141</v>
      </c>
      <c r="B24" s="11" t="s">
        <v>366</v>
      </c>
      <c r="C24" s="12">
        <v>80624</v>
      </c>
      <c r="D24" s="13" t="s">
        <v>23</v>
      </c>
      <c r="E24" s="14" t="s">
        <v>377</v>
      </c>
      <c r="F24" s="15" t="s">
        <v>125</v>
      </c>
      <c r="G24" s="42">
        <v>52080</v>
      </c>
      <c r="H24" s="43">
        <f t="shared" si="0"/>
        <v>2559201.9991170545</v>
      </c>
      <c r="I24" s="43">
        <v>1259605.5503701824</v>
      </c>
      <c r="J24" s="43">
        <v>1299596.4487468721</v>
      </c>
      <c r="K24" s="44">
        <f t="shared" si="1"/>
        <v>24.18597446947355</v>
      </c>
      <c r="L24" s="44">
        <f t="shared" si="2"/>
        <v>24.95384886226713</v>
      </c>
      <c r="M24" s="44">
        <f t="shared" si="3"/>
        <v>49.139823331740679</v>
      </c>
      <c r="N24" s="44">
        <v>55.257527372850866</v>
      </c>
      <c r="O24" s="43">
        <v>40714623.800839953</v>
      </c>
      <c r="P24" s="43">
        <v>754632</v>
      </c>
      <c r="Q24" s="44">
        <f t="shared" si="4"/>
        <v>53.952951638467432</v>
      </c>
      <c r="R24" s="45">
        <v>3</v>
      </c>
      <c r="S24" s="46">
        <v>12</v>
      </c>
      <c r="T24" s="47">
        <f t="shared" si="5"/>
        <v>0.97639098605370467</v>
      </c>
      <c r="U24" s="44">
        <f t="shared" si="6"/>
        <v>53.952951638467432</v>
      </c>
      <c r="V24" s="43">
        <f t="shared" si="7"/>
        <v>2809869.721331384</v>
      </c>
      <c r="W24" s="48">
        <f t="shared" si="8"/>
        <v>250667.72221432952</v>
      </c>
      <c r="X24" s="42">
        <v>47386</v>
      </c>
      <c r="Y24" s="43">
        <f t="shared" si="9"/>
        <v>2415244.825233236</v>
      </c>
      <c r="Z24" s="43">
        <v>1185000.9888697676</v>
      </c>
      <c r="AA24" s="43">
        <v>1230243.8363634681</v>
      </c>
      <c r="AB24" s="44">
        <f t="shared" si="10"/>
        <v>25.007407016202414</v>
      </c>
      <c r="AC24" s="44">
        <f t="shared" si="11"/>
        <v>25.962179469958809</v>
      </c>
      <c r="AD24" s="44">
        <f t="shared" si="12"/>
        <v>50.969586486161226</v>
      </c>
      <c r="AE24" s="44">
        <v>55.588033173047677</v>
      </c>
      <c r="AF24" s="43">
        <v>35295091.905964814</v>
      </c>
      <c r="AG24" s="43">
        <v>682382</v>
      </c>
      <c r="AH24" s="44">
        <f t="shared" si="13"/>
        <v>51.723363022419719</v>
      </c>
      <c r="AI24" s="45">
        <v>5</v>
      </c>
      <c r="AJ24" s="46">
        <v>12</v>
      </c>
      <c r="AK24" s="47">
        <f t="shared" si="14"/>
        <v>0.93047658047916371</v>
      </c>
      <c r="AL24" s="44">
        <f t="shared" si="15"/>
        <v>51.723363022419719</v>
      </c>
      <c r="AM24" s="43">
        <f t="shared" si="16"/>
        <v>2450963.2801803807</v>
      </c>
      <c r="AN24" s="48">
        <f t="shared" si="17"/>
        <v>38965.587215066975</v>
      </c>
      <c r="AO24" s="90">
        <f t="shared" si="18"/>
        <v>211702.13499926255</v>
      </c>
      <c r="AP24" s="97">
        <f t="shared" si="19"/>
        <v>4694</v>
      </c>
      <c r="AQ24" s="165"/>
      <c r="AR24" s="164"/>
    </row>
    <row r="25" spans="1:44" s="3" customFormat="1" ht="12.75" customHeight="1" outlineLevel="2" x14ac:dyDescent="0.2">
      <c r="A25" s="10">
        <v>5141</v>
      </c>
      <c r="B25" s="11" t="s">
        <v>366</v>
      </c>
      <c r="C25" s="12">
        <v>78461</v>
      </c>
      <c r="D25" s="13" t="s">
        <v>23</v>
      </c>
      <c r="E25" s="14" t="s">
        <v>389</v>
      </c>
      <c r="F25" s="15" t="s">
        <v>370</v>
      </c>
      <c r="G25" s="42">
        <v>119114</v>
      </c>
      <c r="H25" s="43">
        <f t="shared" si="0"/>
        <v>12943069.224738214</v>
      </c>
      <c r="I25" s="43">
        <v>7708022.722904346</v>
      </c>
      <c r="J25" s="43">
        <v>5235046.5018338673</v>
      </c>
      <c r="K25" s="44">
        <f t="shared" si="1"/>
        <v>64.711307847140944</v>
      </c>
      <c r="L25" s="44">
        <f t="shared" si="2"/>
        <v>43.94988415999687</v>
      </c>
      <c r="M25" s="44">
        <f t="shared" si="3"/>
        <v>108.66119200713781</v>
      </c>
      <c r="N25" s="44">
        <v>113.89167674276774</v>
      </c>
      <c r="O25" s="43">
        <v>97083333.844859779</v>
      </c>
      <c r="P25" s="43">
        <v>845142</v>
      </c>
      <c r="Q25" s="44">
        <f t="shared" si="4"/>
        <v>114.87221537310863</v>
      </c>
      <c r="R25" s="45">
        <v>3</v>
      </c>
      <c r="S25" s="46">
        <v>12</v>
      </c>
      <c r="T25" s="47">
        <f t="shared" si="5"/>
        <v>1</v>
      </c>
      <c r="U25" s="44">
        <f t="shared" si="6"/>
        <v>113.89167674276774</v>
      </c>
      <c r="V25" s="43">
        <f t="shared" si="7"/>
        <v>13566093.183538036</v>
      </c>
      <c r="W25" s="48">
        <f t="shared" si="8"/>
        <v>623023.95879982226</v>
      </c>
      <c r="X25" s="42">
        <v>109098</v>
      </c>
      <c r="Y25" s="43">
        <f t="shared" si="9"/>
        <v>11398553.589449901</v>
      </c>
      <c r="Z25" s="43">
        <v>6581077.5442405446</v>
      </c>
      <c r="AA25" s="43">
        <v>4817476.0452093566</v>
      </c>
      <c r="AB25" s="44">
        <f t="shared" si="10"/>
        <v>60.322623185031297</v>
      </c>
      <c r="AC25" s="44">
        <f t="shared" si="11"/>
        <v>44.157326854840207</v>
      </c>
      <c r="AD25" s="44">
        <f t="shared" si="12"/>
        <v>104.4799500398715</v>
      </c>
      <c r="AE25" s="44">
        <v>113.46825930031918</v>
      </c>
      <c r="AF25" s="43">
        <v>80216697.013293535</v>
      </c>
      <c r="AG25" s="43">
        <v>772887</v>
      </c>
      <c r="AH25" s="44">
        <f t="shared" si="13"/>
        <v>103.78838952303964</v>
      </c>
      <c r="AI25" s="45">
        <v>2</v>
      </c>
      <c r="AJ25" s="46">
        <v>12</v>
      </c>
      <c r="AK25" s="47">
        <f t="shared" si="14"/>
        <v>0.91469094672846274</v>
      </c>
      <c r="AL25" s="44">
        <f t="shared" si="15"/>
        <v>103.78838952303964</v>
      </c>
      <c r="AM25" s="43">
        <f t="shared" si="16"/>
        <v>11323105.720184579</v>
      </c>
      <c r="AN25" s="48">
        <f t="shared" si="17"/>
        <v>-82306.76647125998</v>
      </c>
      <c r="AO25" s="90">
        <f t="shared" si="18"/>
        <v>705330.72527108225</v>
      </c>
      <c r="AP25" s="97">
        <f t="shared" si="19"/>
        <v>10016</v>
      </c>
      <c r="AQ25" s="165"/>
      <c r="AR25" s="164"/>
    </row>
    <row r="26" spans="1:44" s="3" customFormat="1" ht="17.25" customHeight="1" outlineLevel="1" x14ac:dyDescent="0.2">
      <c r="A26" s="49"/>
      <c r="B26" s="50" t="s">
        <v>699</v>
      </c>
      <c r="C26" s="51"/>
      <c r="D26" s="52"/>
      <c r="E26" s="53"/>
      <c r="F26" s="52"/>
      <c r="G26" s="54"/>
      <c r="H26" s="55"/>
      <c r="I26" s="55"/>
      <c r="J26" s="55"/>
      <c r="K26" s="56"/>
      <c r="L26" s="56"/>
      <c r="M26" s="56"/>
      <c r="N26" s="56"/>
      <c r="O26" s="55"/>
      <c r="P26" s="55"/>
      <c r="Q26" s="56"/>
      <c r="R26" s="57"/>
      <c r="S26" s="58"/>
      <c r="T26" s="59"/>
      <c r="U26" s="44"/>
      <c r="V26" s="44"/>
      <c r="W26" s="60">
        <f>SUBTOTAL(9,W3:W25)</f>
        <v>-762890.08589763334</v>
      </c>
      <c r="X26" s="54"/>
      <c r="Y26" s="55"/>
      <c r="Z26" s="55"/>
      <c r="AA26" s="55"/>
      <c r="AB26" s="56"/>
      <c r="AC26" s="56"/>
      <c r="AD26" s="56"/>
      <c r="AE26" s="56"/>
      <c r="AF26" s="55"/>
      <c r="AG26" s="55"/>
      <c r="AH26" s="56"/>
      <c r="AI26" s="57"/>
      <c r="AJ26" s="58"/>
      <c r="AK26" s="59"/>
      <c r="AL26" s="44"/>
      <c r="AM26" s="44"/>
      <c r="AN26" s="60">
        <f>SUBTOTAL(9,AN3:AN25)</f>
        <v>-2511665.3039901443</v>
      </c>
      <c r="AO26" s="91">
        <f>SUBTOTAL(9,AO3:AO25)</f>
        <v>1748775.2180925109</v>
      </c>
      <c r="AP26" s="98">
        <v>9.9999999999999995E-8</v>
      </c>
      <c r="AQ26" s="41"/>
    </row>
    <row r="27" spans="1:44" s="3" customFormat="1" ht="12.75" customHeight="1" outlineLevel="2" x14ac:dyDescent="0.2">
      <c r="A27" s="10">
        <v>5142</v>
      </c>
      <c r="B27" s="11" t="s">
        <v>391</v>
      </c>
      <c r="C27" s="12">
        <v>77673</v>
      </c>
      <c r="D27" s="13" t="s">
        <v>23</v>
      </c>
      <c r="E27" s="14" t="s">
        <v>392</v>
      </c>
      <c r="F27" s="15" t="s">
        <v>393</v>
      </c>
      <c r="G27" s="42">
        <v>99828</v>
      </c>
      <c r="H27" s="43">
        <f>I27+J27</f>
        <v>4768229.0358230174</v>
      </c>
      <c r="I27" s="43">
        <v>3660091.3888798822</v>
      </c>
      <c r="J27" s="43">
        <v>1108137.6469431357</v>
      </c>
      <c r="K27" s="44">
        <f>I27/G27</f>
        <v>36.663975927393942</v>
      </c>
      <c r="L27" s="44">
        <f>J27/G27</f>
        <v>11.100469276587086</v>
      </c>
      <c r="M27" s="44">
        <f>H27/G27</f>
        <v>47.764445203981019</v>
      </c>
      <c r="N27" s="44">
        <v>47.543230160835471</v>
      </c>
      <c r="O27" s="43">
        <v>56615293.345252164</v>
      </c>
      <c r="P27" s="43">
        <v>1163328</v>
      </c>
      <c r="Q27" s="44">
        <f>O27/P27</f>
        <v>48.666664384638004</v>
      </c>
      <c r="R27" s="45">
        <v>7</v>
      </c>
      <c r="S27" s="46">
        <v>12</v>
      </c>
      <c r="T27" s="47">
        <f>IF(N27=0,1,MIN(Q27/N27,1))</f>
        <v>1</v>
      </c>
      <c r="U27" s="44">
        <f>T27*N27</f>
        <v>47.543230160835471</v>
      </c>
      <c r="V27" s="43">
        <f>IF(U27&lt;0,0,G27*U27)</f>
        <v>4746145.5804958837</v>
      </c>
      <c r="W27" s="48">
        <f>IF(G27=0,-H27*12/12,(V27-H27)*12/12)</f>
        <v>-22083.455327133648</v>
      </c>
      <c r="X27" s="42">
        <v>93456</v>
      </c>
      <c r="Y27" s="43">
        <f>Z27+AA27</f>
        <v>4257792.2461485369</v>
      </c>
      <c r="Z27" s="43">
        <v>3244897.398216126</v>
      </c>
      <c r="AA27" s="43">
        <v>1012894.8479324109</v>
      </c>
      <c r="AB27" s="44">
        <f>Z27/X27</f>
        <v>34.721124360299243</v>
      </c>
      <c r="AC27" s="44">
        <f>AA27/X27</f>
        <v>10.838200307443191</v>
      </c>
      <c r="AD27" s="44">
        <f>Y27/X27</f>
        <v>45.559324667742437</v>
      </c>
      <c r="AE27" s="44">
        <v>46.378508204359008</v>
      </c>
      <c r="AF27" s="43">
        <v>47692642.787785038</v>
      </c>
      <c r="AG27" s="43">
        <v>1075019</v>
      </c>
      <c r="AH27" s="44">
        <f>AF27/AG27</f>
        <v>44.364464988790928</v>
      </c>
      <c r="AI27" s="45">
        <v>5</v>
      </c>
      <c r="AJ27" s="46">
        <v>12</v>
      </c>
      <c r="AK27" s="47">
        <f>IF(AE27=0,1,MIN(AH27/AE27,1))</f>
        <v>0.95657378183244834</v>
      </c>
      <c r="AL27" s="44">
        <f>AK27*AE27</f>
        <v>44.364464988790928</v>
      </c>
      <c r="AM27" s="43">
        <f>IF(AL27&lt;0,0,X27*AL27)</f>
        <v>4146125.4399924451</v>
      </c>
      <c r="AN27" s="48">
        <f>IF(X27=0,-Y27*12/11,(AM27-Y27)*12/11)</f>
        <v>-121818.33398846384</v>
      </c>
      <c r="AO27" s="90">
        <f t="shared" ref="AO27:AO31" si="20">W27-AN27</f>
        <v>99734.878661330193</v>
      </c>
      <c r="AP27" s="97">
        <f t="shared" ref="AP27:AP31" si="21">G27-X27</f>
        <v>6372</v>
      </c>
      <c r="AQ27" s="165"/>
      <c r="AR27" s="164"/>
    </row>
    <row r="28" spans="1:44" s="3" customFormat="1" ht="12.75" customHeight="1" outlineLevel="2" x14ac:dyDescent="0.2">
      <c r="A28" s="10">
        <v>5142</v>
      </c>
      <c r="B28" s="11" t="s">
        <v>391</v>
      </c>
      <c r="C28" s="12">
        <v>75427</v>
      </c>
      <c r="D28" s="13" t="s">
        <v>23</v>
      </c>
      <c r="E28" s="14" t="s">
        <v>394</v>
      </c>
      <c r="F28" s="15" t="s">
        <v>395</v>
      </c>
      <c r="G28" s="42">
        <v>200</v>
      </c>
      <c r="H28" s="43">
        <f>I28+J28</f>
        <v>89536.332399567124</v>
      </c>
      <c r="I28" s="43">
        <v>87584.63109286796</v>
      </c>
      <c r="J28" s="43">
        <v>1951.7013066991697</v>
      </c>
      <c r="K28" s="44">
        <f>I28/G28</f>
        <v>437.9231554643398</v>
      </c>
      <c r="L28" s="44">
        <f>J28/G28</f>
        <v>9.758506533495849</v>
      </c>
      <c r="M28" s="44">
        <f>H28/G28</f>
        <v>447.68166199783559</v>
      </c>
      <c r="N28" s="44">
        <v>503.66117093576781</v>
      </c>
      <c r="O28" s="43">
        <v>1049028.2578675298</v>
      </c>
      <c r="P28" s="43">
        <v>1816</v>
      </c>
      <c r="Q28" s="44">
        <f>O28/P28</f>
        <v>577.65873230590842</v>
      </c>
      <c r="R28" s="45">
        <v>5</v>
      </c>
      <c r="S28" s="46">
        <v>12</v>
      </c>
      <c r="T28" s="47">
        <f>IF(N28=0,1,MIN(Q28/N28,1))</f>
        <v>1</v>
      </c>
      <c r="U28" s="44">
        <f>T28*N28</f>
        <v>503.66117093576781</v>
      </c>
      <c r="V28" s="43">
        <f>IF(U28&lt;0,0,G28*U28)</f>
        <v>100732.23418715356</v>
      </c>
      <c r="W28" s="48">
        <f>IF(G28=0,-H28*12/12,(V28-H28)*12/12)</f>
        <v>11195.901787586437</v>
      </c>
      <c r="X28" s="42">
        <v>195</v>
      </c>
      <c r="Y28" s="43">
        <f>Z28+AA28</f>
        <v>83166.077471710305</v>
      </c>
      <c r="Z28" s="43">
        <v>81363.736519495011</v>
      </c>
      <c r="AA28" s="43">
        <v>1802.3409522152942</v>
      </c>
      <c r="AB28" s="44">
        <f>Z28/X28</f>
        <v>417.24993086920517</v>
      </c>
      <c r="AC28" s="44">
        <f>AA28/X28</f>
        <v>9.242774113924586</v>
      </c>
      <c r="AD28" s="44">
        <f>Y28/X28</f>
        <v>426.49270498312978</v>
      </c>
      <c r="AE28" s="44">
        <v>650.57351499344179</v>
      </c>
      <c r="AF28" s="43">
        <v>874223.12487450277</v>
      </c>
      <c r="AG28" s="43">
        <v>1335</v>
      </c>
      <c r="AH28" s="44">
        <f>AF28/AG28</f>
        <v>654.84878267753015</v>
      </c>
      <c r="AI28" s="45">
        <v>5</v>
      </c>
      <c r="AJ28" s="46">
        <v>12</v>
      </c>
      <c r="AK28" s="47">
        <f>IF(AE28=0,1,MIN(AH28/AE28,1))</f>
        <v>1</v>
      </c>
      <c r="AL28" s="44">
        <f>AK28*AE28</f>
        <v>650.57351499344179</v>
      </c>
      <c r="AM28" s="43">
        <f>IF(AL28&lt;0,0,X28*AL28)</f>
        <v>126861.83542372115</v>
      </c>
      <c r="AN28" s="48">
        <f>IF(X28=0,-Y28*12/11,(AM28-Y28)*12/11)</f>
        <v>47668.099584011827</v>
      </c>
      <c r="AO28" s="90">
        <f t="shared" si="20"/>
        <v>-36472.197796425389</v>
      </c>
      <c r="AP28" s="97">
        <f t="shared" si="21"/>
        <v>5</v>
      </c>
      <c r="AQ28" s="165"/>
      <c r="AR28" s="164"/>
    </row>
    <row r="29" spans="1:44" s="3" customFormat="1" ht="12.75" customHeight="1" outlineLevel="2" x14ac:dyDescent="0.2">
      <c r="A29" s="10">
        <v>5142</v>
      </c>
      <c r="B29" s="11" t="s">
        <v>391</v>
      </c>
      <c r="C29" s="12">
        <v>80980</v>
      </c>
      <c r="D29" s="13" t="s">
        <v>23</v>
      </c>
      <c r="E29" s="14" t="s">
        <v>744</v>
      </c>
      <c r="F29" s="15" t="s">
        <v>745</v>
      </c>
      <c r="G29" s="42">
        <v>450</v>
      </c>
      <c r="H29" s="43">
        <f>I29+J29</f>
        <v>5640.9936999916754</v>
      </c>
      <c r="I29" s="43">
        <v>5603.4609825551534</v>
      </c>
      <c r="J29" s="43">
        <v>37.532717436522489</v>
      </c>
      <c r="K29" s="44">
        <f>I29/G29</f>
        <v>12.45213551678923</v>
      </c>
      <c r="L29" s="44">
        <f>J29/G29</f>
        <v>8.340603874782776E-2</v>
      </c>
      <c r="M29" s="44">
        <f>H29/G29</f>
        <v>12.535541555537057</v>
      </c>
      <c r="N29" s="44">
        <v>41.747282830628443</v>
      </c>
      <c r="O29" s="43">
        <v>146677.8281569625</v>
      </c>
      <c r="P29" s="43">
        <v>3243</v>
      </c>
      <c r="Q29" s="44">
        <f>O29/P29</f>
        <v>45.229055860919672</v>
      </c>
      <c r="R29" s="45">
        <v>1</v>
      </c>
      <c r="S29" s="46">
        <v>6</v>
      </c>
      <c r="T29" s="47">
        <f>IF(N29=0,1,MIN(Q29/N29,1))</f>
        <v>1</v>
      </c>
      <c r="U29" s="44">
        <f>T29*N29</f>
        <v>41.747282830628443</v>
      </c>
      <c r="V29" s="43">
        <f>IF(U29&lt;0,0,G29*U29)</f>
        <v>18786.277273782798</v>
      </c>
      <c r="W29" s="48">
        <f>IF(G29=0,-H29*12/12,(V29-H29)*12/12)</f>
        <v>13145.283573791123</v>
      </c>
      <c r="X29" s="42">
        <v>450</v>
      </c>
      <c r="Y29" s="43">
        <f>Z29+AA29</f>
        <v>1440.6401436867363</v>
      </c>
      <c r="Z29" s="43">
        <v>1405.9797407595192</v>
      </c>
      <c r="AA29" s="43">
        <v>34.660402927217191</v>
      </c>
      <c r="AB29" s="44">
        <f>Z29/X29</f>
        <v>3.1243994239100426</v>
      </c>
      <c r="AC29" s="44">
        <f>AA29/X29</f>
        <v>7.7023117616038209E-2</v>
      </c>
      <c r="AD29" s="44">
        <f>Y29/X29</f>
        <v>3.2014225415260809</v>
      </c>
      <c r="AE29" s="44">
        <v>60.808470158499645</v>
      </c>
      <c r="AF29" s="43">
        <v>151736.29001235298</v>
      </c>
      <c r="AG29" s="43">
        <v>2763</v>
      </c>
      <c r="AH29" s="44">
        <f>AF29/AG29</f>
        <v>54.917224036320299</v>
      </c>
      <c r="AI29" s="45">
        <v>1</v>
      </c>
      <c r="AJ29" s="46">
        <v>6</v>
      </c>
      <c r="AK29" s="47">
        <f>IF(AE29=0,1,MIN(AH29/AE29,1))</f>
        <v>0.90311800137672293</v>
      </c>
      <c r="AL29" s="44">
        <f>AK29*AE29</f>
        <v>54.917224036320299</v>
      </c>
      <c r="AM29" s="43">
        <f>IF(AL29&lt;0,0,X29*AL29)</f>
        <v>24712.750816344134</v>
      </c>
      <c r="AN29" s="48">
        <f>IF(X29=0,-Y29*12/11,(AM29-Y29)*12/11)</f>
        <v>25387.757097444435</v>
      </c>
      <c r="AO29" s="90">
        <f t="shared" si="20"/>
        <v>-12242.473523653312</v>
      </c>
      <c r="AP29" s="97">
        <f t="shared" si="21"/>
        <v>0</v>
      </c>
      <c r="AQ29" s="165"/>
      <c r="AR29" s="164"/>
    </row>
    <row r="30" spans="1:44" s="3" customFormat="1" ht="12.75" customHeight="1" outlineLevel="2" x14ac:dyDescent="0.2">
      <c r="A30" s="10">
        <v>5142</v>
      </c>
      <c r="B30" s="11" t="s">
        <v>391</v>
      </c>
      <c r="C30" s="12">
        <v>77675</v>
      </c>
      <c r="D30" s="13" t="s">
        <v>23</v>
      </c>
      <c r="E30" s="14" t="s">
        <v>396</v>
      </c>
      <c r="F30" s="15" t="s">
        <v>397</v>
      </c>
      <c r="G30" s="42">
        <v>41234</v>
      </c>
      <c r="H30" s="43">
        <f>I30+J30</f>
        <v>143170.2635492383</v>
      </c>
      <c r="I30" s="43">
        <v>139736.01990379649</v>
      </c>
      <c r="J30" s="43">
        <v>3434.2436454418084</v>
      </c>
      <c r="K30" s="44">
        <f>I30/G30</f>
        <v>3.3888543411698233</v>
      </c>
      <c r="L30" s="44">
        <f>J30/G30</f>
        <v>8.3286696547553191E-2</v>
      </c>
      <c r="M30" s="44">
        <f>H30/G30</f>
        <v>3.4721410377173765</v>
      </c>
      <c r="N30" s="44">
        <v>6.5762326009586918</v>
      </c>
      <c r="O30" s="43">
        <v>1903535.1348181372</v>
      </c>
      <c r="P30" s="43">
        <v>299584</v>
      </c>
      <c r="Q30" s="44">
        <f>O30/P30</f>
        <v>6.3539278960763497</v>
      </c>
      <c r="R30" s="45">
        <v>3</v>
      </c>
      <c r="S30" s="46">
        <v>12</v>
      </c>
      <c r="T30" s="47">
        <f>IF(N30=0,1,MIN(Q30/N30,1))</f>
        <v>0.96619573570893247</v>
      </c>
      <c r="U30" s="44">
        <f>T30*N30</f>
        <v>6.3539278960763497</v>
      </c>
      <c r="V30" s="43">
        <f>IF(U30&lt;0,0,G30*U30)</f>
        <v>261997.86286681221</v>
      </c>
      <c r="W30" s="48">
        <f>IF(G30=0,-H30*12/12,(V30-H30)*12/12)</f>
        <v>118827.5993175739</v>
      </c>
      <c r="X30" s="42">
        <v>39474</v>
      </c>
      <c r="Y30" s="43">
        <f>Z30+AA30</f>
        <v>132386.56814733639</v>
      </c>
      <c r="Z30" s="43">
        <v>129215.14127949603</v>
      </c>
      <c r="AA30" s="43">
        <v>3171.4268678403732</v>
      </c>
      <c r="AB30" s="44">
        <f>Z30/X30</f>
        <v>3.2734240583547662</v>
      </c>
      <c r="AC30" s="44">
        <f>AA30/X30</f>
        <v>8.0342171247919467E-2</v>
      </c>
      <c r="AD30" s="44">
        <f>Y30/X30</f>
        <v>3.3537662296026851</v>
      </c>
      <c r="AE30" s="44">
        <v>6.2092532887059164</v>
      </c>
      <c r="AF30" s="43">
        <v>1812425.2342999391</v>
      </c>
      <c r="AG30" s="43">
        <v>272749</v>
      </c>
      <c r="AH30" s="44">
        <f>AF30/AG30</f>
        <v>6.6450298050586403</v>
      </c>
      <c r="AI30" s="45">
        <v>3</v>
      </c>
      <c r="AJ30" s="46">
        <v>12</v>
      </c>
      <c r="AK30" s="47">
        <f>IF(AE30=0,1,MIN(AH30/AE30,1))</f>
        <v>1</v>
      </c>
      <c r="AL30" s="44">
        <f>AK30*AE30</f>
        <v>6.2092532887059164</v>
      </c>
      <c r="AM30" s="43">
        <f>IF(AL30&lt;0,0,X30*AL30)</f>
        <v>245104.06431837735</v>
      </c>
      <c r="AN30" s="48">
        <f>IF(X30=0,-Y30*12/11,(AM30-Y30)*12/11)</f>
        <v>122964.54127749923</v>
      </c>
      <c r="AO30" s="90">
        <f t="shared" si="20"/>
        <v>-4136.9419599253306</v>
      </c>
      <c r="AP30" s="97">
        <f t="shared" si="21"/>
        <v>1760</v>
      </c>
      <c r="AQ30" s="165"/>
      <c r="AR30" s="164"/>
    </row>
    <row r="31" spans="1:44" s="3" customFormat="1" ht="12.75" customHeight="1" outlineLevel="2" x14ac:dyDescent="0.2">
      <c r="A31" s="10">
        <v>5142</v>
      </c>
      <c r="B31" s="11" t="s">
        <v>391</v>
      </c>
      <c r="C31" s="12">
        <v>78422</v>
      </c>
      <c r="D31" s="13" t="s">
        <v>23</v>
      </c>
      <c r="E31" s="14" t="s">
        <v>398</v>
      </c>
      <c r="F31" s="15" t="s">
        <v>393</v>
      </c>
      <c r="G31" s="42">
        <v>121600</v>
      </c>
      <c r="H31" s="43">
        <f>I31+J31</f>
        <v>2207397.5095173744</v>
      </c>
      <c r="I31" s="43">
        <v>1088382.7715710395</v>
      </c>
      <c r="J31" s="43">
        <v>1119014.7379463348</v>
      </c>
      <c r="K31" s="44">
        <f>I31/G31</f>
        <v>8.9505162135776271</v>
      </c>
      <c r="L31" s="44">
        <f>J31/G31</f>
        <v>9.2024238317955156</v>
      </c>
      <c r="M31" s="44">
        <f>H31/G31</f>
        <v>18.152940045373146</v>
      </c>
      <c r="N31" s="44">
        <v>22.866890003001277</v>
      </c>
      <c r="O31" s="43">
        <v>30938539.275347769</v>
      </c>
      <c r="P31" s="43">
        <v>1344362</v>
      </c>
      <c r="Q31" s="44">
        <f>O31/P31</f>
        <v>23.013547895096536</v>
      </c>
      <c r="R31" s="45">
        <v>2</v>
      </c>
      <c r="S31" s="46">
        <v>12</v>
      </c>
      <c r="T31" s="47">
        <f>IF(N31=0,1,MIN(Q31/N31,1))</f>
        <v>1</v>
      </c>
      <c r="U31" s="44">
        <f>T31*N31</f>
        <v>22.866890003001277</v>
      </c>
      <c r="V31" s="43">
        <f>IF(U31&lt;0,0,G31*U31)</f>
        <v>2780613.8243649551</v>
      </c>
      <c r="W31" s="48">
        <f>IF(G31=0,-H31*12/12,(V31-H31)*12/12)</f>
        <v>573216.31484758062</v>
      </c>
      <c r="X31" s="42">
        <v>113922</v>
      </c>
      <c r="Y31" s="43">
        <f>Z31+AA31</f>
        <v>1971313.4551226925</v>
      </c>
      <c r="Z31" s="43">
        <v>966244.09429453511</v>
      </c>
      <c r="AA31" s="43">
        <v>1005069.3608281573</v>
      </c>
      <c r="AB31" s="44">
        <f>Z31/X31</f>
        <v>8.4816286081225325</v>
      </c>
      <c r="AC31" s="44">
        <f>AA31/X31</f>
        <v>8.8224343044201934</v>
      </c>
      <c r="AD31" s="44">
        <f>Y31/X31</f>
        <v>17.304062912542726</v>
      </c>
      <c r="AE31" s="44">
        <v>22.404695268725941</v>
      </c>
      <c r="AF31" s="43">
        <v>26163965.926275097</v>
      </c>
      <c r="AG31" s="43">
        <v>1229164</v>
      </c>
      <c r="AH31" s="44">
        <f>AF31/AG31</f>
        <v>21.285984560461497</v>
      </c>
      <c r="AI31" s="45">
        <v>2</v>
      </c>
      <c r="AJ31" s="46">
        <v>12</v>
      </c>
      <c r="AK31" s="47">
        <f>IF(AE31=0,1,MIN(AH31/AE31,1))</f>
        <v>0.95006802391880685</v>
      </c>
      <c r="AL31" s="44">
        <f>AK31*AE31</f>
        <v>21.285984560461497</v>
      </c>
      <c r="AM31" s="43">
        <f>IF(AL31&lt;0,0,X31*AL31)</f>
        <v>2424941.9330968945</v>
      </c>
      <c r="AN31" s="48">
        <f>IF(X31=0,-Y31*12/11,(AM31-Y31)*12/11)</f>
        <v>494867.43051731127</v>
      </c>
      <c r="AO31" s="90">
        <f t="shared" si="20"/>
        <v>78348.884330269357</v>
      </c>
      <c r="AP31" s="97">
        <f t="shared" si="21"/>
        <v>7678</v>
      </c>
      <c r="AQ31" s="165"/>
      <c r="AR31" s="164"/>
    </row>
    <row r="32" spans="1:44" s="3" customFormat="1" ht="17.25" customHeight="1" outlineLevel="1" x14ac:dyDescent="0.2">
      <c r="A32" s="49"/>
      <c r="B32" s="50" t="s">
        <v>698</v>
      </c>
      <c r="C32" s="51"/>
      <c r="D32" s="52"/>
      <c r="E32" s="53"/>
      <c r="F32" s="52"/>
      <c r="G32" s="54"/>
      <c r="H32" s="55"/>
      <c r="I32" s="55"/>
      <c r="J32" s="55"/>
      <c r="K32" s="56"/>
      <c r="L32" s="56"/>
      <c r="M32" s="56"/>
      <c r="N32" s="56"/>
      <c r="O32" s="55"/>
      <c r="P32" s="55"/>
      <c r="Q32" s="56"/>
      <c r="R32" s="57"/>
      <c r="S32" s="58"/>
      <c r="T32" s="59"/>
      <c r="U32" s="44"/>
      <c r="V32" s="44"/>
      <c r="W32" s="60">
        <f>SUBTOTAL(9,W27:W31)</f>
        <v>694301.64419939846</v>
      </c>
      <c r="X32" s="54"/>
      <c r="Y32" s="55"/>
      <c r="Z32" s="55"/>
      <c r="AA32" s="55"/>
      <c r="AB32" s="56"/>
      <c r="AC32" s="56"/>
      <c r="AD32" s="56"/>
      <c r="AE32" s="56"/>
      <c r="AF32" s="55"/>
      <c r="AG32" s="55"/>
      <c r="AH32" s="56"/>
      <c r="AI32" s="57"/>
      <c r="AJ32" s="58"/>
      <c r="AK32" s="59"/>
      <c r="AL32" s="44"/>
      <c r="AM32" s="44"/>
      <c r="AN32" s="60">
        <f>SUBTOTAL(9,AN27:AN31)</f>
        <v>569069.49448780296</v>
      </c>
      <c r="AO32" s="91">
        <f>SUBTOTAL(9,AO27:AO31)</f>
        <v>125232.14971159551</v>
      </c>
      <c r="AP32" s="98">
        <v>9.9999999999999995E-8</v>
      </c>
      <c r="AQ32" s="41"/>
    </row>
    <row r="33" spans="1:44" s="3" customFormat="1" ht="27.75" customHeight="1" thickBot="1" x14ac:dyDescent="0.25">
      <c r="A33" s="61"/>
      <c r="B33" s="101" t="s">
        <v>700</v>
      </c>
      <c r="C33" s="63"/>
      <c r="D33" s="64"/>
      <c r="E33" s="65"/>
      <c r="F33" s="64"/>
      <c r="G33" s="66"/>
      <c r="H33" s="67"/>
      <c r="I33" s="67"/>
      <c r="J33" s="67"/>
      <c r="K33" s="68"/>
      <c r="L33" s="68"/>
      <c r="M33" s="68"/>
      <c r="N33" s="68"/>
      <c r="O33" s="67"/>
      <c r="P33" s="67"/>
      <c r="Q33" s="68"/>
      <c r="R33" s="69"/>
      <c r="S33" s="70"/>
      <c r="T33" s="71"/>
      <c r="U33" s="68"/>
      <c r="V33" s="68"/>
      <c r="W33" s="72">
        <f>SUBTOTAL(9,W3:W32)</f>
        <v>-68588.441698234878</v>
      </c>
      <c r="X33" s="66"/>
      <c r="Y33" s="67"/>
      <c r="Z33" s="67"/>
      <c r="AA33" s="67"/>
      <c r="AB33" s="68"/>
      <c r="AC33" s="68"/>
      <c r="AD33" s="68"/>
      <c r="AE33" s="68"/>
      <c r="AF33" s="67"/>
      <c r="AG33" s="67"/>
      <c r="AH33" s="68"/>
      <c r="AI33" s="69"/>
      <c r="AJ33" s="70"/>
      <c r="AK33" s="71"/>
      <c r="AL33" s="68"/>
      <c r="AM33" s="68"/>
      <c r="AN33" s="72">
        <f>SUBTOTAL(9,AN3:AN32)</f>
        <v>-1942595.8095023413</v>
      </c>
      <c r="AO33" s="94">
        <f>SUBTOTAL(9,AO3:AO32)</f>
        <v>1874007.3678041066</v>
      </c>
      <c r="AP33" s="95">
        <v>9.9999999999999995E-8</v>
      </c>
      <c r="AQ33" s="41"/>
    </row>
    <row r="34" spans="1:44" s="3" customFormat="1" ht="12.75" customHeight="1" x14ac:dyDescent="0.2">
      <c r="A34" s="73"/>
      <c r="B34"/>
      <c r="C34" s="73"/>
      <c r="D34" s="73"/>
      <c r="E34" s="73"/>
      <c r="F34" s="36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92"/>
      <c r="AP34" s="92"/>
      <c r="AQ34" s="41"/>
    </row>
    <row r="35" spans="1:44" x14ac:dyDescent="0.2">
      <c r="B35" s="17" t="s">
        <v>692</v>
      </c>
      <c r="AR35" s="3"/>
    </row>
    <row r="36" spans="1:44" ht="15.75" thickBot="1" x14ac:dyDescent="0.25">
      <c r="AR36" s="3"/>
    </row>
    <row r="37" spans="1:44" s="3" customFormat="1" ht="12.75" customHeight="1" thickBot="1" x14ac:dyDescent="0.25">
      <c r="A37" s="24">
        <v>5142</v>
      </c>
      <c r="B37" s="102" t="s">
        <v>391</v>
      </c>
      <c r="C37" s="103">
        <v>77769</v>
      </c>
      <c r="D37" s="104" t="s">
        <v>23</v>
      </c>
      <c r="E37" s="105" t="s">
        <v>611</v>
      </c>
      <c r="F37" s="106" t="s">
        <v>612</v>
      </c>
      <c r="G37" s="107">
        <v>2234616</v>
      </c>
      <c r="H37" s="108">
        <f>I37+J37</f>
        <v>197500.63313048938</v>
      </c>
      <c r="I37" s="108">
        <v>86155.853954026941</v>
      </c>
      <c r="J37" s="108">
        <v>111344.77917646244</v>
      </c>
      <c r="K37" s="109">
        <f>I37/G37</f>
        <v>3.8555104749105409E-2</v>
      </c>
      <c r="L37" s="109">
        <f>J37/G37</f>
        <v>4.9827254068019938E-2</v>
      </c>
      <c r="M37" s="109">
        <f>H37/G37</f>
        <v>8.8382358817125348E-2</v>
      </c>
      <c r="N37" s="109">
        <v>0.19086709131212773</v>
      </c>
      <c r="O37" s="108">
        <v>1950898.7831304893</v>
      </c>
      <c r="P37" s="108">
        <v>10452076</v>
      </c>
      <c r="Q37" s="109">
        <f>O37/P37</f>
        <v>0.18665179846859986</v>
      </c>
      <c r="R37" s="110">
        <v>3</v>
      </c>
      <c r="S37" s="111">
        <v>9</v>
      </c>
      <c r="T37" s="112">
        <f>IF(N37=0,1,MIN(Q37/N37,1))</f>
        <v>0.97791503598368068</v>
      </c>
      <c r="U37" s="109">
        <f>T37*N37</f>
        <v>0.18665179846859986</v>
      </c>
      <c r="V37" s="108">
        <f>IF(U37&lt;0,0,G37*U37)</f>
        <v>417095.09528670873</v>
      </c>
      <c r="W37" s="113">
        <f>IF(G37=0,-H37*12/12,(V37-H37)*12/12)</f>
        <v>219594.46215621932</v>
      </c>
      <c r="X37" s="107">
        <v>2048398</v>
      </c>
      <c r="Y37" s="108">
        <f>Z37+AA37</f>
        <v>186805.77997369826</v>
      </c>
      <c r="Z37" s="108">
        <v>84741.339708855245</v>
      </c>
      <c r="AA37" s="108">
        <v>102064.44026484301</v>
      </c>
      <c r="AB37" s="109">
        <f>Z37/X37</f>
        <v>4.136956768599425E-2</v>
      </c>
      <c r="AC37" s="109">
        <f>AA37/X37</f>
        <v>4.9826469399424825E-2</v>
      </c>
      <c r="AD37" s="109">
        <f>Y37/X37</f>
        <v>9.1196037085419068E-2</v>
      </c>
      <c r="AE37" s="109">
        <v>0.12881535252740062</v>
      </c>
      <c r="AF37" s="108">
        <v>1667928.4099736984</v>
      </c>
      <c r="AG37" s="108">
        <v>9564588</v>
      </c>
      <c r="AH37" s="109">
        <f>AF37/AG37</f>
        <v>0.1743858083561674</v>
      </c>
      <c r="AI37" s="110">
        <v>4</v>
      </c>
      <c r="AJ37" s="111">
        <v>9</v>
      </c>
      <c r="AK37" s="112">
        <f>IF(AE37=0,1,MIN(AH37/AE37,1))</f>
        <v>1</v>
      </c>
      <c r="AL37" s="109">
        <f>AK37*AE37</f>
        <v>0.12881535252740062</v>
      </c>
      <c r="AM37" s="108">
        <f>IF(AL37&lt;0,0,X37*AL37)</f>
        <v>263865.11048642237</v>
      </c>
      <c r="AN37" s="113">
        <f>IF(X37=0,-Y37*12/11,(AM37-Y37)*12/11)</f>
        <v>84064.724195699033</v>
      </c>
      <c r="AO37" s="90">
        <f t="shared" ref="AO37" si="22">W37-AN37</f>
        <v>135529.73796052029</v>
      </c>
      <c r="AP37" s="89">
        <f t="shared" ref="AP37" si="23">G37-X37</f>
        <v>186218</v>
      </c>
      <c r="AQ37" s="41"/>
    </row>
    <row r="38" spans="1:44" x14ac:dyDescent="0.2">
      <c r="AR38" s="3"/>
    </row>
    <row r="39" spans="1:44" x14ac:dyDescent="0.2">
      <c r="AR39" s="3"/>
    </row>
    <row r="40" spans="1:44" x14ac:dyDescent="0.2">
      <c r="AR40" s="3"/>
    </row>
    <row r="41" spans="1:44" x14ac:dyDescent="0.2">
      <c r="AR41" s="3"/>
    </row>
    <row r="42" spans="1:44" x14ac:dyDescent="0.2">
      <c r="AR42" s="3"/>
    </row>
    <row r="43" spans="1:44" x14ac:dyDescent="0.2">
      <c r="AR43" s="3"/>
    </row>
    <row r="44" spans="1:44" x14ac:dyDescent="0.2">
      <c r="AR44" s="3"/>
    </row>
  </sheetData>
  <mergeCells count="3">
    <mergeCell ref="G1:W1"/>
    <mergeCell ref="X1:AN1"/>
    <mergeCell ref="AO1:AP1"/>
  </mergeCells>
  <conditionalFormatting sqref="AP33">
    <cfRule type="cellIs" dxfId="203" priority="456" operator="lessThanOrEqual">
      <formula>0</formula>
    </cfRule>
  </conditionalFormatting>
  <conditionalFormatting sqref="AP33">
    <cfRule type="cellIs" dxfId="202" priority="457" operator="equal">
      <formula>0</formula>
    </cfRule>
  </conditionalFormatting>
  <conditionalFormatting sqref="AP32">
    <cfRule type="cellIs" dxfId="201" priority="347" operator="lessThanOrEqual">
      <formula>0</formula>
    </cfRule>
  </conditionalFormatting>
  <conditionalFormatting sqref="AP32">
    <cfRule type="cellIs" dxfId="200" priority="348" operator="equal">
      <formula>0</formula>
    </cfRule>
  </conditionalFormatting>
  <conditionalFormatting sqref="AK26 T26">
    <cfRule type="cellIs" dxfId="199" priority="311" operator="lessThan">
      <formula>0.7</formula>
    </cfRule>
  </conditionalFormatting>
  <conditionalFormatting sqref="AP26">
    <cfRule type="cellIs" dxfId="198" priority="339" operator="lessThanOrEqual">
      <formula>0</formula>
    </cfRule>
  </conditionalFormatting>
  <conditionalFormatting sqref="AP26">
    <cfRule type="cellIs" dxfId="197" priority="340" operator="equal">
      <formula>0</formula>
    </cfRule>
  </conditionalFormatting>
  <conditionalFormatting sqref="W32">
    <cfRule type="expression" dxfId="196" priority="317">
      <formula>$W32+100000&lt;$AN32</formula>
    </cfRule>
    <cfRule type="expression" dxfId="195" priority="318">
      <formula>$W32+50000&lt;$AN32</formula>
    </cfRule>
    <cfRule type="expression" dxfId="194" priority="319">
      <formula>$W32-100000&gt;$AN32</formula>
    </cfRule>
    <cfRule type="expression" dxfId="193" priority="320">
      <formula>$W32-50000&gt;$AN32</formula>
    </cfRule>
  </conditionalFormatting>
  <conditionalFormatting sqref="W33">
    <cfRule type="expression" dxfId="192" priority="321">
      <formula>$W33+100000&lt;$AN33</formula>
    </cfRule>
    <cfRule type="expression" dxfId="191" priority="322">
      <formula>$W33+50000&lt;$AN33</formula>
    </cfRule>
    <cfRule type="expression" dxfId="190" priority="323">
      <formula>$W33-100000&gt;$AN33</formula>
    </cfRule>
    <cfRule type="expression" dxfId="189" priority="324">
      <formula>$W33-50000&gt;$AN33</formula>
    </cfRule>
  </conditionalFormatting>
  <conditionalFormatting sqref="T32:T34 AK32:AK34">
    <cfRule type="cellIs" dxfId="188" priority="316" operator="lessThan">
      <formula>0.7</formula>
    </cfRule>
  </conditionalFormatting>
  <conditionalFormatting sqref="W26">
    <cfRule type="expression" dxfId="187" priority="312">
      <formula>$W26+100000&lt;$AN26</formula>
    </cfRule>
    <cfRule type="expression" dxfId="186" priority="313">
      <formula>$W26+50000&lt;$AN26</formula>
    </cfRule>
    <cfRule type="expression" dxfId="185" priority="314">
      <formula>$W26-100000&gt;$AN26</formula>
    </cfRule>
    <cfRule type="expression" dxfId="184" priority="315">
      <formula>$W26-50000&gt;$AN26</formula>
    </cfRule>
  </conditionalFormatting>
  <conditionalFormatting sqref="AP3:AP25">
    <cfRule type="cellIs" dxfId="183" priority="39" operator="lessThanOrEqual">
      <formula>0</formula>
    </cfRule>
  </conditionalFormatting>
  <conditionalFormatting sqref="AP3:AP25">
    <cfRule type="cellIs" dxfId="182" priority="40" operator="equal">
      <formula>0</formula>
    </cfRule>
  </conditionalFormatting>
  <conditionalFormatting sqref="AK3:AK25">
    <cfRule type="cellIs" dxfId="181" priority="38" operator="lessThan">
      <formula>0.7</formula>
    </cfRule>
  </conditionalFormatting>
  <conditionalFormatting sqref="T3:T25">
    <cfRule type="cellIs" dxfId="180" priority="37" operator="lessThan">
      <formula>0.7</formula>
    </cfRule>
  </conditionalFormatting>
  <conditionalFormatting sqref="W3:W25">
    <cfRule type="expression" dxfId="179" priority="33">
      <formula>$W3+100000&lt;$AN3</formula>
    </cfRule>
    <cfRule type="expression" dxfId="178" priority="34">
      <formula>$W3+50000&lt;$AN3</formula>
    </cfRule>
    <cfRule type="expression" dxfId="177" priority="35">
      <formula>$W3-100000&gt;$AN3</formula>
    </cfRule>
    <cfRule type="expression" dxfId="176" priority="36">
      <formula>$W3-50000&gt;$AN3</formula>
    </cfRule>
  </conditionalFormatting>
  <conditionalFormatting sqref="AP27:AP30">
    <cfRule type="cellIs" dxfId="175" priority="31" operator="lessThanOrEqual">
      <formula>0</formula>
    </cfRule>
  </conditionalFormatting>
  <conditionalFormatting sqref="AP27:AP30">
    <cfRule type="cellIs" dxfId="174" priority="32" operator="equal">
      <formula>0</formula>
    </cfRule>
  </conditionalFormatting>
  <conditionalFormatting sqref="AP31">
    <cfRule type="cellIs" dxfId="173" priority="29" operator="lessThanOrEqual">
      <formula>0</formula>
    </cfRule>
  </conditionalFormatting>
  <conditionalFormatting sqref="AP31">
    <cfRule type="cellIs" dxfId="172" priority="30" operator="equal">
      <formula>0</formula>
    </cfRule>
  </conditionalFormatting>
  <conditionalFormatting sqref="AK31">
    <cfRule type="cellIs" dxfId="171" priority="27" operator="lessThan">
      <formula>0.7</formula>
    </cfRule>
  </conditionalFormatting>
  <conditionalFormatting sqref="AK27:AK30">
    <cfRule type="cellIs" dxfId="170" priority="28" operator="lessThan">
      <formula>0.7</formula>
    </cfRule>
  </conditionalFormatting>
  <conditionalFormatting sqref="T27:T30">
    <cfRule type="cellIs" dxfId="169" priority="26" operator="lessThan">
      <formula>0.7</formula>
    </cfRule>
  </conditionalFormatting>
  <conditionalFormatting sqref="W27:W30">
    <cfRule type="expression" dxfId="168" priority="22">
      <formula>$W27+100000&lt;$AN27</formula>
    </cfRule>
    <cfRule type="expression" dxfId="167" priority="23">
      <formula>$W27+50000&lt;$AN27</formula>
    </cfRule>
    <cfRule type="expression" dxfId="166" priority="24">
      <formula>$W27-100000&gt;$AN27</formula>
    </cfRule>
    <cfRule type="expression" dxfId="165" priority="25">
      <formula>$W27-50000&gt;$AN27</formula>
    </cfRule>
  </conditionalFormatting>
  <conditionalFormatting sqref="T31">
    <cfRule type="cellIs" dxfId="164" priority="21" operator="lessThan">
      <formula>0.7</formula>
    </cfRule>
  </conditionalFormatting>
  <conditionalFormatting sqref="W31">
    <cfRule type="expression" dxfId="163" priority="17">
      <formula>$W31+100000&lt;$AN31</formula>
    </cfRule>
    <cfRule type="expression" dxfId="162" priority="18">
      <formula>$W31+50000&lt;$AN31</formula>
    </cfRule>
    <cfRule type="expression" dxfId="161" priority="19">
      <formula>$W31-100000&gt;$AN31</formula>
    </cfRule>
    <cfRule type="expression" dxfId="160" priority="20">
      <formula>$W31-50000&gt;$AN31</formula>
    </cfRule>
  </conditionalFormatting>
  <conditionalFormatting sqref="AK37">
    <cfRule type="cellIs" dxfId="159" priority="1" operator="lessThan">
      <formula>0.7</formula>
    </cfRule>
  </conditionalFormatting>
  <conditionalFormatting sqref="AP37">
    <cfRule type="cellIs" dxfId="158" priority="7" operator="lessThanOrEqual">
      <formula>0</formula>
    </cfRule>
  </conditionalFormatting>
  <conditionalFormatting sqref="AP37">
    <cfRule type="cellIs" dxfId="157" priority="8" operator="equal">
      <formula>0</formula>
    </cfRule>
  </conditionalFormatting>
  <conditionalFormatting sqref="W37">
    <cfRule type="expression" dxfId="156" priority="3">
      <formula>$W37+100000&lt;$AN37</formula>
    </cfRule>
    <cfRule type="expression" dxfId="155" priority="4">
      <formula>$W37+50000&lt;$AN37</formula>
    </cfRule>
    <cfRule type="expression" dxfId="154" priority="5">
      <formula>$W37-100000&gt;$AN37</formula>
    </cfRule>
    <cfRule type="expression" dxfId="153" priority="6">
      <formula>$W37-50000&gt;$AN37</formula>
    </cfRule>
  </conditionalFormatting>
  <conditionalFormatting sqref="T37">
    <cfRule type="cellIs" dxfId="152" priority="2" operator="lessThan">
      <formula>0.7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3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6.44140625" style="36" customWidth="1"/>
    <col min="6" max="6" width="36.109375" style="36" hidden="1" customWidth="1"/>
    <col min="7" max="7" width="6" style="36" customWidth="1"/>
    <col min="8" max="8" width="7.44140625" style="36" customWidth="1"/>
    <col min="9" max="10" width="6.88671875" style="36" hidden="1" customWidth="1"/>
    <col min="11" max="12" width="7.109375" style="36" hidden="1" customWidth="1"/>
    <col min="13" max="14" width="6.6640625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" style="36" customWidth="1"/>
    <col min="25" max="25" width="7.44140625" style="36" customWidth="1"/>
    <col min="26" max="27" width="6.88671875" style="36" hidden="1" customWidth="1"/>
    <col min="28" max="29" width="7.109375" style="36" hidden="1" customWidth="1"/>
    <col min="30" max="30" width="7.44140625" style="36" customWidth="1"/>
    <col min="31" max="31" width="6.6640625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5150</v>
      </c>
      <c r="B3" s="11" t="s">
        <v>400</v>
      </c>
      <c r="C3" s="12">
        <v>80991</v>
      </c>
      <c r="D3" s="13" t="s">
        <v>23</v>
      </c>
      <c r="E3" s="14" t="s">
        <v>642</v>
      </c>
      <c r="F3" s="15" t="s">
        <v>643</v>
      </c>
      <c r="G3" s="42">
        <v>0</v>
      </c>
      <c r="H3" s="43">
        <f t="shared" ref="H3:H36" si="0">I3+J3</f>
        <v>538518.64576270594</v>
      </c>
      <c r="I3" s="43">
        <v>465026.74733583559</v>
      </c>
      <c r="J3" s="43">
        <v>73491.898426870306</v>
      </c>
      <c r="K3" s="44" t="e">
        <f t="shared" ref="K3:K36" si="1">I3/G3</f>
        <v>#DIV/0!</v>
      </c>
      <c r="L3" s="44" t="e">
        <f t="shared" ref="L3:L36" si="2">J3/G3</f>
        <v>#DIV/0!</v>
      </c>
      <c r="M3" s="44" t="e">
        <f t="shared" ref="M3:M36" si="3">H3/G3</f>
        <v>#DIV/0!</v>
      </c>
      <c r="N3" s="174">
        <v>331568.32758074184</v>
      </c>
      <c r="O3" s="43">
        <v>10460659.842638949</v>
      </c>
      <c r="P3" s="43">
        <v>29</v>
      </c>
      <c r="Q3" s="44">
        <f t="shared" ref="Q3:Q36" si="4">O3/P3</f>
        <v>360712.4083668603</v>
      </c>
      <c r="R3" s="45" t="e">
        <v>#N/A</v>
      </c>
      <c r="S3" s="46">
        <v>4</v>
      </c>
      <c r="T3" s="47">
        <f t="shared" ref="T3:T36" si="5">IF(N3=0,1,MIN(Q3/N3,1))</f>
        <v>1</v>
      </c>
      <c r="U3" s="44">
        <f t="shared" ref="U3:U36" si="6">T3*N3</f>
        <v>331568.32758074184</v>
      </c>
      <c r="V3" s="43">
        <f t="shared" ref="V3:V36" si="7">IF(U3&lt;0,0,G3*U3)</f>
        <v>0</v>
      </c>
      <c r="W3" s="48">
        <f t="shared" ref="W3:W36" si="8">IF(G3=0,-H3*12/12,(V3-H3)*12/12)</f>
        <v>-538518.64576270594</v>
      </c>
      <c r="X3" s="42">
        <v>2</v>
      </c>
      <c r="Y3" s="43">
        <f t="shared" ref="Y3:Y36" si="9">Z3+AA3</f>
        <v>487983.20476452366</v>
      </c>
      <c r="Z3" s="43">
        <v>419792.07573439891</v>
      </c>
      <c r="AA3" s="43">
        <v>68191.12903012475</v>
      </c>
      <c r="AB3" s="44">
        <f t="shared" ref="AB3:AB36" si="10">Z3/X3</f>
        <v>209896.03786719945</v>
      </c>
      <c r="AC3" s="44">
        <f t="shared" ref="AC3:AC36" si="11">AA3/X3</f>
        <v>34095.564515062375</v>
      </c>
      <c r="AD3" s="44">
        <f t="shared" ref="AD3:AD36" si="12">Y3/X3</f>
        <v>243991.60238226183</v>
      </c>
      <c r="AE3" s="174">
        <v>193996.70097130811</v>
      </c>
      <c r="AF3" s="43">
        <v>9391614.8118010778</v>
      </c>
      <c r="AG3" s="43">
        <v>28</v>
      </c>
      <c r="AH3" s="44">
        <f t="shared" ref="AH3:AH36" si="13">AF3/AG3</f>
        <v>335414.81470718136</v>
      </c>
      <c r="AI3" s="45">
        <v>3</v>
      </c>
      <c r="AJ3" s="46">
        <v>4</v>
      </c>
      <c r="AK3" s="47">
        <f t="shared" ref="AK3:AK36" si="14">IF(AE3=0,1,MIN(AH3/AE3,1))</f>
        <v>1</v>
      </c>
      <c r="AL3" s="44">
        <f t="shared" ref="AL3:AL36" si="15">AK3*AE3</f>
        <v>193996.70097130811</v>
      </c>
      <c r="AM3" s="43">
        <f t="shared" ref="AM3:AM36" si="16">IF(AL3&lt;0,0,X3*AL3)</f>
        <v>387993.40194261621</v>
      </c>
      <c r="AN3" s="48">
        <f t="shared" ref="AN3:AN36" si="17">IF(X3=0,-Y3*12/11,(AM3-Y3)*12/11)</f>
        <v>-109079.78489662631</v>
      </c>
      <c r="AO3" s="90">
        <f t="shared" ref="AO3:AO36" si="18">W3-AN3</f>
        <v>-429438.86086607963</v>
      </c>
      <c r="AP3" s="97">
        <f t="shared" ref="AP3:AP36" si="19">G3-X3</f>
        <v>-2</v>
      </c>
      <c r="AQ3" s="165"/>
      <c r="AR3" s="164"/>
    </row>
    <row r="4" spans="1:44" s="3" customFormat="1" ht="12.75" customHeight="1" outlineLevel="2" x14ac:dyDescent="0.2">
      <c r="A4" s="10">
        <v>5150</v>
      </c>
      <c r="B4" s="11" t="s">
        <v>400</v>
      </c>
      <c r="C4" s="12">
        <v>80690</v>
      </c>
      <c r="D4" s="13" t="s">
        <v>23</v>
      </c>
      <c r="E4" s="14" t="s">
        <v>403</v>
      </c>
      <c r="F4" s="15" t="s">
        <v>402</v>
      </c>
      <c r="G4" s="42">
        <v>6329</v>
      </c>
      <c r="H4" s="43">
        <f t="shared" si="0"/>
        <v>968292.72424584534</v>
      </c>
      <c r="I4" s="43">
        <v>783003.71516083926</v>
      </c>
      <c r="J4" s="43">
        <v>185289.00908500611</v>
      </c>
      <c r="K4" s="44">
        <f t="shared" si="1"/>
        <v>123.71681389806277</v>
      </c>
      <c r="L4" s="44">
        <f t="shared" si="2"/>
        <v>29.276190406858287</v>
      </c>
      <c r="M4" s="44">
        <f t="shared" si="3"/>
        <v>152.99300430492104</v>
      </c>
      <c r="N4" s="44">
        <v>115.48468417078351</v>
      </c>
      <c r="O4" s="43">
        <v>12876905.720853187</v>
      </c>
      <c r="P4" s="43">
        <v>106408</v>
      </c>
      <c r="Q4" s="44">
        <f t="shared" si="4"/>
        <v>121.0144511771031</v>
      </c>
      <c r="R4" s="45">
        <v>11</v>
      </c>
      <c r="S4" s="46">
        <v>12</v>
      </c>
      <c r="T4" s="47">
        <f t="shared" si="5"/>
        <v>1</v>
      </c>
      <c r="U4" s="44">
        <f t="shared" si="6"/>
        <v>115.48468417078351</v>
      </c>
      <c r="V4" s="43">
        <f t="shared" si="7"/>
        <v>730902.56611688877</v>
      </c>
      <c r="W4" s="48">
        <f t="shared" si="8"/>
        <v>-237390.15812895657</v>
      </c>
      <c r="X4" s="42">
        <v>5620</v>
      </c>
      <c r="Y4" s="43">
        <f t="shared" si="9"/>
        <v>877213.76069914387</v>
      </c>
      <c r="Z4" s="43">
        <v>706894.97368752712</v>
      </c>
      <c r="AA4" s="43">
        <v>170318.78701161669</v>
      </c>
      <c r="AB4" s="44">
        <f t="shared" si="10"/>
        <v>125.78202378781621</v>
      </c>
      <c r="AC4" s="44">
        <f t="shared" si="11"/>
        <v>30.305833987832152</v>
      </c>
      <c r="AD4" s="44">
        <f t="shared" si="12"/>
        <v>156.08785777564839</v>
      </c>
      <c r="AE4" s="44">
        <v>119.98668079689841</v>
      </c>
      <c r="AF4" s="43">
        <v>11405807.429760614</v>
      </c>
      <c r="AG4" s="43">
        <v>94524</v>
      </c>
      <c r="AH4" s="44">
        <f t="shared" si="13"/>
        <v>120.66572965342786</v>
      </c>
      <c r="AI4" s="45">
        <v>10</v>
      </c>
      <c r="AJ4" s="46">
        <v>12</v>
      </c>
      <c r="AK4" s="47">
        <f t="shared" si="14"/>
        <v>1</v>
      </c>
      <c r="AL4" s="44">
        <f t="shared" si="15"/>
        <v>119.98668079689841</v>
      </c>
      <c r="AM4" s="43">
        <f t="shared" si="16"/>
        <v>674325.14607856912</v>
      </c>
      <c r="AN4" s="48">
        <f t="shared" si="17"/>
        <v>-221333.03413153609</v>
      </c>
      <c r="AO4" s="90">
        <f t="shared" si="18"/>
        <v>-16057.12399742048</v>
      </c>
      <c r="AP4" s="97">
        <f t="shared" si="19"/>
        <v>709</v>
      </c>
      <c r="AQ4" s="165"/>
      <c r="AR4" s="164"/>
    </row>
    <row r="5" spans="1:44" s="3" customFormat="1" ht="12.75" customHeight="1" outlineLevel="2" x14ac:dyDescent="0.2">
      <c r="A5" s="10">
        <v>5150</v>
      </c>
      <c r="B5" s="11" t="s">
        <v>400</v>
      </c>
      <c r="C5" s="12">
        <v>80992</v>
      </c>
      <c r="D5" s="13" t="s">
        <v>23</v>
      </c>
      <c r="E5" s="14" t="s">
        <v>644</v>
      </c>
      <c r="F5" s="15" t="s">
        <v>645</v>
      </c>
      <c r="G5" s="42">
        <v>19793</v>
      </c>
      <c r="H5" s="43">
        <f t="shared" si="0"/>
        <v>1137947.375980136</v>
      </c>
      <c r="I5" s="43">
        <v>986585.02839950775</v>
      </c>
      <c r="J5" s="43">
        <v>151362.34758062835</v>
      </c>
      <c r="K5" s="44">
        <f t="shared" si="1"/>
        <v>49.845148709114724</v>
      </c>
      <c r="L5" s="44">
        <f t="shared" si="2"/>
        <v>7.6472665882194892</v>
      </c>
      <c r="M5" s="44">
        <f t="shared" si="3"/>
        <v>57.492415297334212</v>
      </c>
      <c r="N5" s="44">
        <v>46.16523488522003</v>
      </c>
      <c r="O5" s="43">
        <v>15429227.436118174</v>
      </c>
      <c r="P5" s="43">
        <v>314341</v>
      </c>
      <c r="Q5" s="44">
        <f t="shared" si="4"/>
        <v>49.084362002151089</v>
      </c>
      <c r="R5" s="45">
        <v>9</v>
      </c>
      <c r="S5" s="46">
        <v>12</v>
      </c>
      <c r="T5" s="47">
        <f t="shared" si="5"/>
        <v>1</v>
      </c>
      <c r="U5" s="44">
        <f t="shared" si="6"/>
        <v>46.16523488522003</v>
      </c>
      <c r="V5" s="43">
        <f t="shared" si="7"/>
        <v>913748.49408316007</v>
      </c>
      <c r="W5" s="48">
        <f t="shared" si="8"/>
        <v>-224198.88189697592</v>
      </c>
      <c r="X5" s="42">
        <v>17657</v>
      </c>
      <c r="Y5" s="43">
        <f t="shared" si="9"/>
        <v>1023753.394200806</v>
      </c>
      <c r="Z5" s="43">
        <v>883506.10548435093</v>
      </c>
      <c r="AA5" s="43">
        <v>140247.28871645505</v>
      </c>
      <c r="AB5" s="44">
        <f t="shared" si="10"/>
        <v>50.03715837822682</v>
      </c>
      <c r="AC5" s="44">
        <f t="shared" si="11"/>
        <v>7.942871876108911</v>
      </c>
      <c r="AD5" s="44">
        <f t="shared" si="12"/>
        <v>57.98003025433573</v>
      </c>
      <c r="AE5" s="44">
        <v>46.543040712213802</v>
      </c>
      <c r="AF5" s="43">
        <v>13796202.300313704</v>
      </c>
      <c r="AG5" s="43">
        <v>283013</v>
      </c>
      <c r="AH5" s="44">
        <f t="shared" si="13"/>
        <v>48.747592161185892</v>
      </c>
      <c r="AI5" s="45">
        <v>9</v>
      </c>
      <c r="AJ5" s="46">
        <v>12</v>
      </c>
      <c r="AK5" s="47">
        <f t="shared" si="14"/>
        <v>1</v>
      </c>
      <c r="AL5" s="44">
        <f t="shared" si="15"/>
        <v>46.543040712213802</v>
      </c>
      <c r="AM5" s="43">
        <f t="shared" si="16"/>
        <v>821810.46985555906</v>
      </c>
      <c r="AN5" s="48">
        <f t="shared" si="17"/>
        <v>-220301.3720129967</v>
      </c>
      <c r="AO5" s="90">
        <f t="shared" si="18"/>
        <v>-3897.509883979219</v>
      </c>
      <c r="AP5" s="97">
        <f t="shared" si="19"/>
        <v>2136</v>
      </c>
      <c r="AQ5" s="165"/>
      <c r="AR5" s="164"/>
    </row>
    <row r="6" spans="1:44" s="3" customFormat="1" ht="12.75" customHeight="1" outlineLevel="2" x14ac:dyDescent="0.2">
      <c r="A6" s="10">
        <v>5150</v>
      </c>
      <c r="B6" s="11" t="s">
        <v>400</v>
      </c>
      <c r="C6" s="12">
        <v>80689</v>
      </c>
      <c r="D6" s="13" t="s">
        <v>23</v>
      </c>
      <c r="E6" s="14" t="s">
        <v>401</v>
      </c>
      <c r="F6" s="15" t="s">
        <v>402</v>
      </c>
      <c r="G6" s="42">
        <v>8956</v>
      </c>
      <c r="H6" s="43">
        <f t="shared" si="0"/>
        <v>790888.60490441986</v>
      </c>
      <c r="I6" s="43">
        <v>658688.10001751711</v>
      </c>
      <c r="J6" s="43">
        <v>132200.50488690278</v>
      </c>
      <c r="K6" s="44">
        <f t="shared" si="1"/>
        <v>73.547130417319906</v>
      </c>
      <c r="L6" s="44">
        <f t="shared" si="2"/>
        <v>14.761110416134745</v>
      </c>
      <c r="M6" s="44">
        <f t="shared" si="3"/>
        <v>88.308240833454647</v>
      </c>
      <c r="N6" s="44">
        <v>63.856069671412129</v>
      </c>
      <c r="O6" s="43">
        <v>8459171.3557255976</v>
      </c>
      <c r="P6" s="43">
        <v>128480</v>
      </c>
      <c r="Q6" s="44">
        <f t="shared" si="4"/>
        <v>65.840374811064734</v>
      </c>
      <c r="R6" s="45">
        <v>11</v>
      </c>
      <c r="S6" s="46">
        <v>12</v>
      </c>
      <c r="T6" s="47">
        <f t="shared" si="5"/>
        <v>1</v>
      </c>
      <c r="U6" s="44">
        <f t="shared" si="6"/>
        <v>63.856069671412129</v>
      </c>
      <c r="V6" s="43">
        <f t="shared" si="7"/>
        <v>571894.95997716708</v>
      </c>
      <c r="W6" s="48">
        <f t="shared" si="8"/>
        <v>-218993.64492725278</v>
      </c>
      <c r="X6" s="42">
        <v>7872</v>
      </c>
      <c r="Y6" s="43">
        <f t="shared" si="9"/>
        <v>710271.52503895038</v>
      </c>
      <c r="Z6" s="43">
        <v>587598.77003112342</v>
      </c>
      <c r="AA6" s="43">
        <v>122672.755007827</v>
      </c>
      <c r="AB6" s="44">
        <f t="shared" si="10"/>
        <v>74.644152697043111</v>
      </c>
      <c r="AC6" s="44">
        <f t="shared" si="11"/>
        <v>15.583429243880463</v>
      </c>
      <c r="AD6" s="44">
        <f t="shared" si="12"/>
        <v>90.227581940923571</v>
      </c>
      <c r="AE6" s="44">
        <v>62.112177905837754</v>
      </c>
      <c r="AF6" s="43">
        <v>7447792.6618182519</v>
      </c>
      <c r="AG6" s="43">
        <v>114794</v>
      </c>
      <c r="AH6" s="44">
        <f t="shared" si="13"/>
        <v>64.879633620383046</v>
      </c>
      <c r="AI6" s="45">
        <v>11</v>
      </c>
      <c r="AJ6" s="46">
        <v>12</v>
      </c>
      <c r="AK6" s="47">
        <f t="shared" si="14"/>
        <v>1</v>
      </c>
      <c r="AL6" s="44">
        <f t="shared" si="15"/>
        <v>62.112177905837754</v>
      </c>
      <c r="AM6" s="43">
        <f t="shared" si="16"/>
        <v>488947.06447475479</v>
      </c>
      <c r="AN6" s="48">
        <f t="shared" si="17"/>
        <v>-241444.86607003154</v>
      </c>
      <c r="AO6" s="90">
        <f t="shared" si="18"/>
        <v>22451.221142778755</v>
      </c>
      <c r="AP6" s="97">
        <f t="shared" si="19"/>
        <v>1084</v>
      </c>
      <c r="AQ6" s="165"/>
      <c r="AR6" s="164"/>
    </row>
    <row r="7" spans="1:44" s="3" customFormat="1" ht="12.75" customHeight="1" outlineLevel="2" x14ac:dyDescent="0.2">
      <c r="A7" s="10">
        <v>5150</v>
      </c>
      <c r="B7" s="11" t="s">
        <v>400</v>
      </c>
      <c r="C7" s="12">
        <v>80487</v>
      </c>
      <c r="D7" s="13" t="s">
        <v>23</v>
      </c>
      <c r="E7" s="14" t="s">
        <v>414</v>
      </c>
      <c r="F7" s="15" t="s">
        <v>229</v>
      </c>
      <c r="G7" s="42">
        <v>133</v>
      </c>
      <c r="H7" s="43">
        <f t="shared" si="0"/>
        <v>301372.98523108044</v>
      </c>
      <c r="I7" s="43">
        <v>269143.81556466024</v>
      </c>
      <c r="J7" s="43">
        <v>32229.169666420225</v>
      </c>
      <c r="K7" s="44">
        <f t="shared" si="1"/>
        <v>2023.6377110124829</v>
      </c>
      <c r="L7" s="44">
        <f t="shared" si="2"/>
        <v>242.32458395804679</v>
      </c>
      <c r="M7" s="44">
        <f t="shared" si="3"/>
        <v>2265.9622949705295</v>
      </c>
      <c r="N7" s="44">
        <v>1451.941919434244</v>
      </c>
      <c r="O7" s="43">
        <v>3917543.7077406268</v>
      </c>
      <c r="P7" s="43">
        <v>3325</v>
      </c>
      <c r="Q7" s="44">
        <f t="shared" si="4"/>
        <v>1178.2086339069554</v>
      </c>
      <c r="R7" s="45">
        <v>11</v>
      </c>
      <c r="S7" s="46">
        <v>11</v>
      </c>
      <c r="T7" s="47">
        <f t="shared" si="5"/>
        <v>0.81147091225663481</v>
      </c>
      <c r="U7" s="44">
        <f t="shared" si="6"/>
        <v>1178.2086339069554</v>
      </c>
      <c r="V7" s="43">
        <f t="shared" si="7"/>
        <v>156701.74830962505</v>
      </c>
      <c r="W7" s="48">
        <f t="shared" si="8"/>
        <v>-144671.23692145539</v>
      </c>
      <c r="X7" s="42">
        <v>131</v>
      </c>
      <c r="Y7" s="43">
        <f t="shared" si="9"/>
        <v>270988.52001894265</v>
      </c>
      <c r="Z7" s="43">
        <v>241343.67343603607</v>
      </c>
      <c r="AA7" s="43">
        <v>29644.846582906568</v>
      </c>
      <c r="AB7" s="44">
        <f t="shared" si="10"/>
        <v>1842.3181178323364</v>
      </c>
      <c r="AC7" s="44">
        <f t="shared" si="11"/>
        <v>226.29653880081349</v>
      </c>
      <c r="AD7" s="44">
        <f t="shared" si="12"/>
        <v>2068.6146566331499</v>
      </c>
      <c r="AE7" s="44">
        <v>1238.588683242451</v>
      </c>
      <c r="AF7" s="43">
        <v>3356597.6457636128</v>
      </c>
      <c r="AG7" s="43">
        <v>3019</v>
      </c>
      <c r="AH7" s="44">
        <f t="shared" si="13"/>
        <v>1111.8243278448535</v>
      </c>
      <c r="AI7" s="45">
        <v>11</v>
      </c>
      <c r="AJ7" s="46">
        <v>11</v>
      </c>
      <c r="AK7" s="47">
        <f t="shared" si="14"/>
        <v>0.89765419536552993</v>
      </c>
      <c r="AL7" s="44">
        <f t="shared" si="15"/>
        <v>1111.8243278448535</v>
      </c>
      <c r="AM7" s="43">
        <f t="shared" si="16"/>
        <v>145648.98694767582</v>
      </c>
      <c r="AN7" s="48">
        <f t="shared" si="17"/>
        <v>-136734.03607774564</v>
      </c>
      <c r="AO7" s="90">
        <f t="shared" si="18"/>
        <v>-7937.2008437097538</v>
      </c>
      <c r="AP7" s="97">
        <f t="shared" si="19"/>
        <v>2</v>
      </c>
      <c r="AQ7" s="165"/>
      <c r="AR7" s="164"/>
    </row>
    <row r="8" spans="1:44" s="3" customFormat="1" ht="12.75" customHeight="1" outlineLevel="2" x14ac:dyDescent="0.2">
      <c r="A8" s="10">
        <v>5150</v>
      </c>
      <c r="B8" s="11" t="s">
        <v>400</v>
      </c>
      <c r="C8" s="12">
        <v>80922</v>
      </c>
      <c r="D8" s="13" t="s">
        <v>23</v>
      </c>
      <c r="E8" s="14" t="s">
        <v>412</v>
      </c>
      <c r="F8" s="15" t="s">
        <v>411</v>
      </c>
      <c r="G8" s="42">
        <v>2584</v>
      </c>
      <c r="H8" s="43">
        <f t="shared" si="0"/>
        <v>451235.03778059222</v>
      </c>
      <c r="I8" s="43">
        <v>386164.14585147763</v>
      </c>
      <c r="J8" s="43">
        <v>65070.891929114616</v>
      </c>
      <c r="K8" s="44">
        <f t="shared" si="1"/>
        <v>149.44432888989073</v>
      </c>
      <c r="L8" s="44">
        <f t="shared" si="2"/>
        <v>25.182233718697606</v>
      </c>
      <c r="M8" s="44">
        <f t="shared" si="3"/>
        <v>174.62656260858833</v>
      </c>
      <c r="N8" s="44">
        <v>150.8520772523122</v>
      </c>
      <c r="O8" s="43">
        <v>5639450.4341925988</v>
      </c>
      <c r="P8" s="43">
        <v>39893</v>
      </c>
      <c r="Q8" s="44">
        <f t="shared" si="4"/>
        <v>141.36441065331258</v>
      </c>
      <c r="R8" s="45">
        <v>9</v>
      </c>
      <c r="S8" s="46">
        <v>12</v>
      </c>
      <c r="T8" s="47">
        <f t="shared" si="5"/>
        <v>0.93710615874960246</v>
      </c>
      <c r="U8" s="44">
        <f t="shared" si="6"/>
        <v>141.36441065331258</v>
      </c>
      <c r="V8" s="43">
        <f t="shared" si="7"/>
        <v>365285.63712815969</v>
      </c>
      <c r="W8" s="48">
        <f t="shared" si="8"/>
        <v>-85949.400652432523</v>
      </c>
      <c r="X8" s="42">
        <v>2316</v>
      </c>
      <c r="Y8" s="43">
        <f t="shared" si="9"/>
        <v>408923.08680451626</v>
      </c>
      <c r="Z8" s="43">
        <v>348582.33875089447</v>
      </c>
      <c r="AA8" s="43">
        <v>60340.748053621777</v>
      </c>
      <c r="AB8" s="44">
        <f t="shared" si="10"/>
        <v>150.51050895979898</v>
      </c>
      <c r="AC8" s="44">
        <f t="shared" si="11"/>
        <v>26.053863581011129</v>
      </c>
      <c r="AD8" s="44">
        <f t="shared" si="12"/>
        <v>176.56437254081013</v>
      </c>
      <c r="AE8" s="44">
        <v>151.12782592174821</v>
      </c>
      <c r="AF8" s="43">
        <v>4991495.7507188413</v>
      </c>
      <c r="AG8" s="43">
        <v>36960</v>
      </c>
      <c r="AH8" s="44">
        <f t="shared" si="13"/>
        <v>135.0512919566786</v>
      </c>
      <c r="AI8" s="45">
        <v>10</v>
      </c>
      <c r="AJ8" s="46">
        <v>12</v>
      </c>
      <c r="AK8" s="47">
        <f t="shared" si="14"/>
        <v>0.89362293894577816</v>
      </c>
      <c r="AL8" s="44">
        <f t="shared" si="15"/>
        <v>135.0512919566786</v>
      </c>
      <c r="AM8" s="43">
        <f t="shared" si="16"/>
        <v>312778.79217166762</v>
      </c>
      <c r="AN8" s="48">
        <f t="shared" si="17"/>
        <v>-104884.68505401671</v>
      </c>
      <c r="AO8" s="90">
        <f t="shared" si="18"/>
        <v>18935.284401584184</v>
      </c>
      <c r="AP8" s="97">
        <f t="shared" si="19"/>
        <v>268</v>
      </c>
      <c r="AQ8" s="165"/>
      <c r="AR8" s="164"/>
    </row>
    <row r="9" spans="1:44" s="3" customFormat="1" ht="12.75" customHeight="1" outlineLevel="2" x14ac:dyDescent="0.2">
      <c r="A9" s="10">
        <v>5150</v>
      </c>
      <c r="B9" s="11" t="s">
        <v>400</v>
      </c>
      <c r="C9" s="12">
        <v>78407</v>
      </c>
      <c r="D9" s="13" t="s">
        <v>23</v>
      </c>
      <c r="E9" s="14" t="s">
        <v>436</v>
      </c>
      <c r="F9" s="15" t="s">
        <v>402</v>
      </c>
      <c r="G9" s="42">
        <v>64606</v>
      </c>
      <c r="H9" s="43">
        <f t="shared" si="0"/>
        <v>2378530.0420613904</v>
      </c>
      <c r="I9" s="43">
        <v>2078410.0180081725</v>
      </c>
      <c r="J9" s="43">
        <v>300120.02405321761</v>
      </c>
      <c r="K9" s="44">
        <f t="shared" si="1"/>
        <v>32.17054171451835</v>
      </c>
      <c r="L9" s="44">
        <f t="shared" si="2"/>
        <v>4.6453893454666382</v>
      </c>
      <c r="M9" s="44">
        <f t="shared" si="3"/>
        <v>36.81593105998499</v>
      </c>
      <c r="N9" s="44">
        <v>36.31003892552858</v>
      </c>
      <c r="O9" s="43">
        <v>36757408.516884856</v>
      </c>
      <c r="P9" s="43">
        <v>1033841</v>
      </c>
      <c r="Q9" s="44">
        <f t="shared" si="4"/>
        <v>35.554218218163967</v>
      </c>
      <c r="R9" s="45">
        <v>7</v>
      </c>
      <c r="S9" s="46">
        <v>12</v>
      </c>
      <c r="T9" s="47">
        <f t="shared" si="5"/>
        <v>0.97918424959789241</v>
      </c>
      <c r="U9" s="44">
        <f t="shared" si="6"/>
        <v>35.554218218163967</v>
      </c>
      <c r="V9" s="43">
        <f t="shared" si="7"/>
        <v>2297015.8222027011</v>
      </c>
      <c r="W9" s="48">
        <f t="shared" si="8"/>
        <v>-81514.219858689234</v>
      </c>
      <c r="X9" s="42">
        <v>58784</v>
      </c>
      <c r="Y9" s="43">
        <f t="shared" si="9"/>
        <v>2140656.1906344742</v>
      </c>
      <c r="Z9" s="43">
        <v>1866154.0417889385</v>
      </c>
      <c r="AA9" s="43">
        <v>274502.14884553594</v>
      </c>
      <c r="AB9" s="44">
        <f t="shared" si="10"/>
        <v>31.745951990149333</v>
      </c>
      <c r="AC9" s="44">
        <f t="shared" si="11"/>
        <v>4.6696745516728351</v>
      </c>
      <c r="AD9" s="44">
        <f t="shared" si="12"/>
        <v>36.415626541822164</v>
      </c>
      <c r="AE9" s="44">
        <v>36.269486698325238</v>
      </c>
      <c r="AF9" s="43">
        <v>32076425.206596877</v>
      </c>
      <c r="AG9" s="43">
        <v>941517</v>
      </c>
      <c r="AH9" s="44">
        <f t="shared" si="13"/>
        <v>34.068875237087461</v>
      </c>
      <c r="AI9" s="45">
        <v>7</v>
      </c>
      <c r="AJ9" s="46">
        <v>12</v>
      </c>
      <c r="AK9" s="47">
        <f t="shared" si="14"/>
        <v>0.93932609304505565</v>
      </c>
      <c r="AL9" s="44">
        <f t="shared" si="15"/>
        <v>34.068875237087461</v>
      </c>
      <c r="AM9" s="43">
        <f t="shared" si="16"/>
        <v>2002704.7619369493</v>
      </c>
      <c r="AN9" s="48">
        <f t="shared" si="17"/>
        <v>-150492.46767002708</v>
      </c>
      <c r="AO9" s="90">
        <f t="shared" si="18"/>
        <v>68978.247811337846</v>
      </c>
      <c r="AP9" s="97">
        <f t="shared" si="19"/>
        <v>5822</v>
      </c>
      <c r="AQ9" s="165"/>
      <c r="AR9" s="164"/>
    </row>
    <row r="10" spans="1:44" s="3" customFormat="1" ht="12.75" customHeight="1" outlineLevel="2" x14ac:dyDescent="0.2">
      <c r="A10" s="10">
        <v>5150</v>
      </c>
      <c r="B10" s="11" t="s">
        <v>400</v>
      </c>
      <c r="C10" s="12">
        <v>79076</v>
      </c>
      <c r="D10" s="13" t="s">
        <v>23</v>
      </c>
      <c r="E10" s="14" t="s">
        <v>421</v>
      </c>
      <c r="F10" s="15" t="s">
        <v>402</v>
      </c>
      <c r="G10" s="42">
        <v>2838</v>
      </c>
      <c r="H10" s="43">
        <f t="shared" si="0"/>
        <v>181654.84232046164</v>
      </c>
      <c r="I10" s="43">
        <v>161797.1742290493</v>
      </c>
      <c r="J10" s="43">
        <v>19857.668091412335</v>
      </c>
      <c r="K10" s="44">
        <f t="shared" si="1"/>
        <v>57.01098457683203</v>
      </c>
      <c r="L10" s="44">
        <f t="shared" si="2"/>
        <v>6.9970641618789058</v>
      </c>
      <c r="M10" s="44">
        <f t="shared" si="3"/>
        <v>64.00804873871094</v>
      </c>
      <c r="N10" s="44">
        <v>47.175440329674373</v>
      </c>
      <c r="O10" s="43">
        <v>2225209.9008549755</v>
      </c>
      <c r="P10" s="43">
        <v>48770</v>
      </c>
      <c r="Q10" s="44">
        <f t="shared" si="4"/>
        <v>45.62661268925519</v>
      </c>
      <c r="R10" s="45">
        <v>12</v>
      </c>
      <c r="S10" s="46">
        <v>12</v>
      </c>
      <c r="T10" s="47">
        <f t="shared" si="5"/>
        <v>0.96716877193735618</v>
      </c>
      <c r="U10" s="44">
        <f t="shared" si="6"/>
        <v>45.62661268925519</v>
      </c>
      <c r="V10" s="43">
        <f t="shared" si="7"/>
        <v>129488.32681210623</v>
      </c>
      <c r="W10" s="48">
        <f t="shared" si="8"/>
        <v>-52166.51550835542</v>
      </c>
      <c r="X10" s="42">
        <v>2583</v>
      </c>
      <c r="Y10" s="43">
        <f t="shared" si="9"/>
        <v>163410.00477552848</v>
      </c>
      <c r="Z10" s="43">
        <v>145402.36024815819</v>
      </c>
      <c r="AA10" s="43">
        <v>18007.644527370292</v>
      </c>
      <c r="AB10" s="44">
        <f t="shared" si="10"/>
        <v>56.292048102267977</v>
      </c>
      <c r="AC10" s="44">
        <f t="shared" si="11"/>
        <v>6.9716006687457579</v>
      </c>
      <c r="AD10" s="44">
        <f t="shared" si="12"/>
        <v>63.263648771013735</v>
      </c>
      <c r="AE10" s="44">
        <v>46.204290802197562</v>
      </c>
      <c r="AF10" s="43">
        <v>1966760.4137556574</v>
      </c>
      <c r="AG10" s="43">
        <v>44479</v>
      </c>
      <c r="AH10" s="44">
        <f t="shared" si="13"/>
        <v>44.217730024408311</v>
      </c>
      <c r="AI10" s="45">
        <v>12</v>
      </c>
      <c r="AJ10" s="46">
        <v>12</v>
      </c>
      <c r="AK10" s="47">
        <f t="shared" si="14"/>
        <v>0.95700484211966808</v>
      </c>
      <c r="AL10" s="44">
        <f t="shared" si="15"/>
        <v>44.217730024408311</v>
      </c>
      <c r="AM10" s="43">
        <f t="shared" si="16"/>
        <v>114214.39665304667</v>
      </c>
      <c r="AN10" s="48">
        <f t="shared" si="17"/>
        <v>-53667.936133616517</v>
      </c>
      <c r="AO10" s="90">
        <f t="shared" si="18"/>
        <v>1501.4206252610966</v>
      </c>
      <c r="AP10" s="97">
        <f t="shared" si="19"/>
        <v>255</v>
      </c>
      <c r="AQ10" s="165"/>
      <c r="AR10" s="164"/>
    </row>
    <row r="11" spans="1:44" s="3" customFormat="1" ht="12.75" customHeight="1" outlineLevel="2" x14ac:dyDescent="0.2">
      <c r="A11" s="10">
        <v>5150</v>
      </c>
      <c r="B11" s="11" t="s">
        <v>400</v>
      </c>
      <c r="C11" s="12">
        <v>80673</v>
      </c>
      <c r="D11" s="13" t="s">
        <v>51</v>
      </c>
      <c r="E11" s="14" t="s">
        <v>434</v>
      </c>
      <c r="F11" s="15" t="s">
        <v>435</v>
      </c>
      <c r="G11" s="42">
        <v>868</v>
      </c>
      <c r="H11" s="43">
        <f t="shared" si="0"/>
        <v>326678.15336871869</v>
      </c>
      <c r="I11" s="43">
        <v>263906.25261591433</v>
      </c>
      <c r="J11" s="43">
        <v>62771.900752804344</v>
      </c>
      <c r="K11" s="44">
        <f t="shared" si="1"/>
        <v>304.03946153907179</v>
      </c>
      <c r="L11" s="44">
        <f t="shared" si="2"/>
        <v>72.317858010143254</v>
      </c>
      <c r="M11" s="44">
        <f t="shared" si="3"/>
        <v>376.35731954921511</v>
      </c>
      <c r="N11" s="44">
        <v>326.17219090279616</v>
      </c>
      <c r="O11" s="43">
        <v>2848737.8741414198</v>
      </c>
      <c r="P11" s="43">
        <v>8877</v>
      </c>
      <c r="Q11" s="44">
        <f t="shared" si="4"/>
        <v>320.91223094980506</v>
      </c>
      <c r="R11" s="45">
        <v>9</v>
      </c>
      <c r="S11" s="46">
        <v>12</v>
      </c>
      <c r="T11" s="47">
        <f t="shared" si="5"/>
        <v>0.98387367133159853</v>
      </c>
      <c r="U11" s="44">
        <f t="shared" si="6"/>
        <v>320.91223094980506</v>
      </c>
      <c r="V11" s="43">
        <f t="shared" si="7"/>
        <v>278551.81646443077</v>
      </c>
      <c r="W11" s="48">
        <f t="shared" si="8"/>
        <v>-48126.33690428792</v>
      </c>
      <c r="X11" s="42">
        <v>787</v>
      </c>
      <c r="Y11" s="43">
        <f t="shared" si="9"/>
        <v>295470.34731490241</v>
      </c>
      <c r="Z11" s="43">
        <v>237952.80985917611</v>
      </c>
      <c r="AA11" s="43">
        <v>57517.53745572632</v>
      </c>
      <c r="AB11" s="44">
        <f t="shared" si="10"/>
        <v>302.35426919844485</v>
      </c>
      <c r="AC11" s="44">
        <f t="shared" si="11"/>
        <v>73.084545687072833</v>
      </c>
      <c r="AD11" s="44">
        <f t="shared" si="12"/>
        <v>375.43881488551767</v>
      </c>
      <c r="AE11" s="44">
        <v>326.13947426186252</v>
      </c>
      <c r="AF11" s="43">
        <v>2485896.7390346047</v>
      </c>
      <c r="AG11" s="43">
        <v>8115</v>
      </c>
      <c r="AH11" s="44">
        <f t="shared" si="13"/>
        <v>306.33354763211395</v>
      </c>
      <c r="AI11" s="45">
        <v>9</v>
      </c>
      <c r="AJ11" s="46">
        <v>12</v>
      </c>
      <c r="AK11" s="47">
        <f t="shared" si="14"/>
        <v>0.93927160557741596</v>
      </c>
      <c r="AL11" s="44">
        <f t="shared" si="15"/>
        <v>306.33354763211395</v>
      </c>
      <c r="AM11" s="43">
        <f t="shared" si="16"/>
        <v>241084.50198647368</v>
      </c>
      <c r="AN11" s="48">
        <f t="shared" si="17"/>
        <v>-59330.01308555861</v>
      </c>
      <c r="AO11" s="90">
        <f t="shared" si="18"/>
        <v>11203.67618127069</v>
      </c>
      <c r="AP11" s="97">
        <f t="shared" si="19"/>
        <v>81</v>
      </c>
      <c r="AQ11" s="165"/>
      <c r="AR11" s="164"/>
    </row>
    <row r="12" spans="1:44" s="3" customFormat="1" ht="12.75" customHeight="1" outlineLevel="2" x14ac:dyDescent="0.2">
      <c r="A12" s="10">
        <v>5150</v>
      </c>
      <c r="B12" s="11" t="s">
        <v>400</v>
      </c>
      <c r="C12" s="12">
        <v>80674</v>
      </c>
      <c r="D12" s="13" t="s">
        <v>51</v>
      </c>
      <c r="E12" s="14" t="s">
        <v>437</v>
      </c>
      <c r="F12" s="15" t="s">
        <v>438</v>
      </c>
      <c r="G12" s="42">
        <v>507</v>
      </c>
      <c r="H12" s="43">
        <f t="shared" si="0"/>
        <v>361137.45750149857</v>
      </c>
      <c r="I12" s="43">
        <v>284625.6256921927</v>
      </c>
      <c r="J12" s="43">
        <v>76511.831809305892</v>
      </c>
      <c r="K12" s="44">
        <f t="shared" si="1"/>
        <v>561.39176665126763</v>
      </c>
      <c r="L12" s="44">
        <f t="shared" si="2"/>
        <v>150.91091086648106</v>
      </c>
      <c r="M12" s="44">
        <f t="shared" si="3"/>
        <v>712.30267751774863</v>
      </c>
      <c r="N12" s="44">
        <v>636.42327086588125</v>
      </c>
      <c r="O12" s="43">
        <v>4401130.7362619489</v>
      </c>
      <c r="P12" s="43">
        <v>6979</v>
      </c>
      <c r="Q12" s="44">
        <f t="shared" si="4"/>
        <v>630.62483683363644</v>
      </c>
      <c r="R12" s="45">
        <v>10</v>
      </c>
      <c r="S12" s="46">
        <v>12</v>
      </c>
      <c r="T12" s="47">
        <f t="shared" si="5"/>
        <v>0.99088902889368613</v>
      </c>
      <c r="U12" s="44">
        <f t="shared" si="6"/>
        <v>630.62483683363644</v>
      </c>
      <c r="V12" s="43">
        <f t="shared" si="7"/>
        <v>319726.79227465368</v>
      </c>
      <c r="W12" s="48">
        <f t="shared" si="8"/>
        <v>-41410.665226844896</v>
      </c>
      <c r="X12" s="42">
        <v>458</v>
      </c>
      <c r="Y12" s="43">
        <f t="shared" si="9"/>
        <v>328507.07846881746</v>
      </c>
      <c r="Z12" s="43">
        <v>257973.85232837839</v>
      </c>
      <c r="AA12" s="43">
        <v>70533.226140439088</v>
      </c>
      <c r="AB12" s="44">
        <f t="shared" si="10"/>
        <v>563.26168630650307</v>
      </c>
      <c r="AC12" s="44">
        <f t="shared" si="11"/>
        <v>154.00267716253077</v>
      </c>
      <c r="AD12" s="44">
        <f t="shared" si="12"/>
        <v>717.26436346903381</v>
      </c>
      <c r="AE12" s="44">
        <v>594.90713682878732</v>
      </c>
      <c r="AF12" s="43">
        <v>3848743.5300969835</v>
      </c>
      <c r="AG12" s="43">
        <v>6431</v>
      </c>
      <c r="AH12" s="44">
        <f t="shared" si="13"/>
        <v>598.46735034939877</v>
      </c>
      <c r="AI12" s="45">
        <v>11</v>
      </c>
      <c r="AJ12" s="46">
        <v>12</v>
      </c>
      <c r="AK12" s="47">
        <f t="shared" si="14"/>
        <v>1</v>
      </c>
      <c r="AL12" s="44">
        <f t="shared" si="15"/>
        <v>594.90713682878732</v>
      </c>
      <c r="AM12" s="43">
        <f t="shared" si="16"/>
        <v>272467.46866758459</v>
      </c>
      <c r="AN12" s="48">
        <f t="shared" si="17"/>
        <v>-61134.119783163136</v>
      </c>
      <c r="AO12" s="90">
        <f t="shared" si="18"/>
        <v>19723.45455631824</v>
      </c>
      <c r="AP12" s="97">
        <f t="shared" si="19"/>
        <v>49</v>
      </c>
      <c r="AQ12" s="165"/>
      <c r="AR12" s="164"/>
    </row>
    <row r="13" spans="1:44" s="3" customFormat="1" ht="12.75" customHeight="1" outlineLevel="2" x14ac:dyDescent="0.2">
      <c r="A13" s="10">
        <v>5150</v>
      </c>
      <c r="B13" s="11" t="s">
        <v>400</v>
      </c>
      <c r="C13" s="12">
        <v>80002</v>
      </c>
      <c r="D13" s="13" t="s">
        <v>23</v>
      </c>
      <c r="E13" s="14" t="s">
        <v>410</v>
      </c>
      <c r="F13" s="15" t="s">
        <v>411</v>
      </c>
      <c r="G13" s="42">
        <v>1984</v>
      </c>
      <c r="H13" s="43">
        <f t="shared" si="0"/>
        <v>228304.6938991746</v>
      </c>
      <c r="I13" s="43">
        <v>208173.48323038506</v>
      </c>
      <c r="J13" s="43">
        <v>20131.210668789532</v>
      </c>
      <c r="K13" s="44">
        <f t="shared" si="1"/>
        <v>104.92615082176665</v>
      </c>
      <c r="L13" s="44">
        <f t="shared" si="2"/>
        <v>10.146779570962465</v>
      </c>
      <c r="M13" s="44">
        <f t="shared" si="3"/>
        <v>115.07293039272913</v>
      </c>
      <c r="N13" s="44">
        <v>99.663167519081526</v>
      </c>
      <c r="O13" s="43">
        <v>1286322.3798203098</v>
      </c>
      <c r="P13" s="43">
        <v>13193</v>
      </c>
      <c r="Q13" s="44">
        <f t="shared" si="4"/>
        <v>97.50036987950503</v>
      </c>
      <c r="R13" s="45">
        <v>5</v>
      </c>
      <c r="S13" s="46">
        <v>7</v>
      </c>
      <c r="T13" s="47">
        <f t="shared" si="5"/>
        <v>0.97829892734281798</v>
      </c>
      <c r="U13" s="44">
        <f t="shared" si="6"/>
        <v>97.50036987950503</v>
      </c>
      <c r="V13" s="43">
        <f t="shared" si="7"/>
        <v>193440.73384093799</v>
      </c>
      <c r="W13" s="48">
        <f t="shared" si="8"/>
        <v>-34863.960058236611</v>
      </c>
      <c r="X13" s="42">
        <v>1831</v>
      </c>
      <c r="Y13" s="43">
        <f t="shared" si="9"/>
        <v>208011.71494539169</v>
      </c>
      <c r="Z13" s="43">
        <v>189457.40551784844</v>
      </c>
      <c r="AA13" s="43">
        <v>18554.309427543249</v>
      </c>
      <c r="AB13" s="44">
        <f t="shared" si="10"/>
        <v>103.47209476671132</v>
      </c>
      <c r="AC13" s="44">
        <f t="shared" si="11"/>
        <v>10.133429507123566</v>
      </c>
      <c r="AD13" s="44">
        <f t="shared" si="12"/>
        <v>113.6055242738349</v>
      </c>
      <c r="AE13" s="44">
        <v>113.60552427383487</v>
      </c>
      <c r="AF13" s="43">
        <v>1165618.4240544029</v>
      </c>
      <c r="AG13" s="43">
        <v>12691</v>
      </c>
      <c r="AH13" s="44">
        <f t="shared" si="13"/>
        <v>91.846066035332356</v>
      </c>
      <c r="AI13" s="45">
        <v>4</v>
      </c>
      <c r="AJ13" s="46">
        <v>7</v>
      </c>
      <c r="AK13" s="47">
        <f t="shared" si="14"/>
        <v>0.80846478745123784</v>
      </c>
      <c r="AL13" s="44">
        <f t="shared" si="15"/>
        <v>91.846066035332356</v>
      </c>
      <c r="AM13" s="43">
        <f t="shared" si="16"/>
        <v>168170.14691069355</v>
      </c>
      <c r="AN13" s="48">
        <f t="shared" si="17"/>
        <v>-43463.528765125244</v>
      </c>
      <c r="AO13" s="90">
        <f t="shared" si="18"/>
        <v>8599.5687068886327</v>
      </c>
      <c r="AP13" s="97">
        <f t="shared" si="19"/>
        <v>153</v>
      </c>
      <c r="AQ13" s="165"/>
      <c r="AR13" s="164"/>
    </row>
    <row r="14" spans="1:44" s="3" customFormat="1" ht="12.75" customHeight="1" outlineLevel="2" x14ac:dyDescent="0.2">
      <c r="A14" s="10">
        <v>5150</v>
      </c>
      <c r="B14" s="11" t="s">
        <v>400</v>
      </c>
      <c r="C14" s="12">
        <v>79723</v>
      </c>
      <c r="D14" s="13" t="s">
        <v>23</v>
      </c>
      <c r="E14" s="14" t="s">
        <v>413</v>
      </c>
      <c r="F14" s="15" t="s">
        <v>402</v>
      </c>
      <c r="G14" s="42">
        <v>2822</v>
      </c>
      <c r="H14" s="43">
        <f t="shared" si="0"/>
        <v>140700.24822679727</v>
      </c>
      <c r="I14" s="43">
        <v>109821.88559124112</v>
      </c>
      <c r="J14" s="43">
        <v>30878.362635556128</v>
      </c>
      <c r="K14" s="44">
        <f t="shared" si="1"/>
        <v>38.916330826095368</v>
      </c>
      <c r="L14" s="44">
        <f t="shared" si="2"/>
        <v>10.942013690842002</v>
      </c>
      <c r="M14" s="44">
        <f t="shared" si="3"/>
        <v>49.858344516937372</v>
      </c>
      <c r="N14" s="44">
        <v>44.07632152327426</v>
      </c>
      <c r="O14" s="43">
        <v>2507933.5312515497</v>
      </c>
      <c r="P14" s="43">
        <v>65086</v>
      </c>
      <c r="Q14" s="44">
        <f t="shared" si="4"/>
        <v>38.532611179847429</v>
      </c>
      <c r="R14" s="45">
        <v>10</v>
      </c>
      <c r="S14" s="46">
        <v>12</v>
      </c>
      <c r="T14" s="47">
        <f t="shared" si="5"/>
        <v>0.87422475034584035</v>
      </c>
      <c r="U14" s="44">
        <f t="shared" si="6"/>
        <v>38.532611179847429</v>
      </c>
      <c r="V14" s="43">
        <f t="shared" si="7"/>
        <v>108739.02874952945</v>
      </c>
      <c r="W14" s="48">
        <f t="shared" si="8"/>
        <v>-31961.219477267819</v>
      </c>
      <c r="X14" s="42">
        <v>2584</v>
      </c>
      <c r="Y14" s="43">
        <f t="shared" si="9"/>
        <v>125141.68831293954</v>
      </c>
      <c r="Z14" s="43">
        <v>97479.731321857544</v>
      </c>
      <c r="AA14" s="43">
        <v>27661.956991081992</v>
      </c>
      <c r="AB14" s="44">
        <f t="shared" si="10"/>
        <v>37.724354226725055</v>
      </c>
      <c r="AC14" s="44">
        <f t="shared" si="11"/>
        <v>10.705091714815012</v>
      </c>
      <c r="AD14" s="44">
        <f t="shared" si="12"/>
        <v>48.429445941540074</v>
      </c>
      <c r="AE14" s="44">
        <v>40.567536485360364</v>
      </c>
      <c r="AF14" s="43">
        <v>2144705.8132682489</v>
      </c>
      <c r="AG14" s="43">
        <v>59571</v>
      </c>
      <c r="AH14" s="44">
        <f t="shared" si="13"/>
        <v>36.002514869118343</v>
      </c>
      <c r="AI14" s="45">
        <v>10</v>
      </c>
      <c r="AJ14" s="46">
        <v>12</v>
      </c>
      <c r="AK14" s="47">
        <f t="shared" si="14"/>
        <v>0.8874710664797355</v>
      </c>
      <c r="AL14" s="44">
        <f t="shared" si="15"/>
        <v>36.002514869118343</v>
      </c>
      <c r="AM14" s="43">
        <f t="shared" si="16"/>
        <v>93030.498421801793</v>
      </c>
      <c r="AN14" s="48">
        <f t="shared" si="17"/>
        <v>-35030.388972150271</v>
      </c>
      <c r="AO14" s="90">
        <f t="shared" si="18"/>
        <v>3069.1694948824515</v>
      </c>
      <c r="AP14" s="97">
        <f t="shared" si="19"/>
        <v>238</v>
      </c>
      <c r="AQ14" s="165"/>
      <c r="AR14" s="164"/>
    </row>
    <row r="15" spans="1:44" s="3" customFormat="1" ht="12.75" customHeight="1" outlineLevel="2" x14ac:dyDescent="0.2">
      <c r="A15" s="10">
        <v>5150</v>
      </c>
      <c r="B15" s="11" t="s">
        <v>400</v>
      </c>
      <c r="C15" s="12">
        <v>80921</v>
      </c>
      <c r="D15" s="13" t="s">
        <v>23</v>
      </c>
      <c r="E15" s="14" t="s">
        <v>408</v>
      </c>
      <c r="F15" s="15" t="s">
        <v>409</v>
      </c>
      <c r="G15" s="42">
        <v>1207</v>
      </c>
      <c r="H15" s="43">
        <f t="shared" si="0"/>
        <v>328309.19116926001</v>
      </c>
      <c r="I15" s="43">
        <v>290002.38685140846</v>
      </c>
      <c r="J15" s="43">
        <v>38306.804317851536</v>
      </c>
      <c r="K15" s="44">
        <f t="shared" si="1"/>
        <v>240.26709763994074</v>
      </c>
      <c r="L15" s="44">
        <f t="shared" si="2"/>
        <v>31.737203245941622</v>
      </c>
      <c r="M15" s="44">
        <f t="shared" si="3"/>
        <v>272.00430088588234</v>
      </c>
      <c r="N15" s="44">
        <v>246.46265411513775</v>
      </c>
      <c r="O15" s="43">
        <v>5596439.0918545574</v>
      </c>
      <c r="P15" s="43">
        <v>22038</v>
      </c>
      <c r="Q15" s="44">
        <f t="shared" si="4"/>
        <v>253.94496287569459</v>
      </c>
      <c r="R15" s="45">
        <v>8</v>
      </c>
      <c r="S15" s="46">
        <v>12</v>
      </c>
      <c r="T15" s="47">
        <f t="shared" si="5"/>
        <v>1</v>
      </c>
      <c r="U15" s="44">
        <f t="shared" si="6"/>
        <v>246.46265411513775</v>
      </c>
      <c r="V15" s="43">
        <f t="shared" si="7"/>
        <v>297480.42351697129</v>
      </c>
      <c r="W15" s="48">
        <f t="shared" si="8"/>
        <v>-30828.76765228872</v>
      </c>
      <c r="X15" s="42">
        <v>1120</v>
      </c>
      <c r="Y15" s="43">
        <f t="shared" si="9"/>
        <v>295845.28833728249</v>
      </c>
      <c r="Z15" s="43">
        <v>260482.57829622203</v>
      </c>
      <c r="AA15" s="43">
        <v>35362.710041060462</v>
      </c>
      <c r="AB15" s="44">
        <f t="shared" si="10"/>
        <v>232.57373062162682</v>
      </c>
      <c r="AC15" s="44">
        <f t="shared" si="11"/>
        <v>31.573848250946842</v>
      </c>
      <c r="AD15" s="44">
        <f t="shared" si="12"/>
        <v>264.14757887257366</v>
      </c>
      <c r="AE15" s="44">
        <v>244.13815803660196</v>
      </c>
      <c r="AF15" s="43">
        <v>4836725.0392805953</v>
      </c>
      <c r="AG15" s="43">
        <v>20245</v>
      </c>
      <c r="AH15" s="44">
        <f t="shared" si="13"/>
        <v>238.90960925070857</v>
      </c>
      <c r="AI15" s="45">
        <v>8</v>
      </c>
      <c r="AJ15" s="46">
        <v>12</v>
      </c>
      <c r="AK15" s="47">
        <f t="shared" si="14"/>
        <v>0.97858364776755002</v>
      </c>
      <c r="AL15" s="44">
        <f t="shared" si="15"/>
        <v>238.90960925070857</v>
      </c>
      <c r="AM15" s="43">
        <f t="shared" si="16"/>
        <v>267578.7623607936</v>
      </c>
      <c r="AN15" s="48">
        <f t="shared" si="17"/>
        <v>-30836.210156169698</v>
      </c>
      <c r="AO15" s="90">
        <f t="shared" si="18"/>
        <v>7.4425038809786201</v>
      </c>
      <c r="AP15" s="97">
        <f t="shared" si="19"/>
        <v>87</v>
      </c>
      <c r="AQ15" s="165"/>
      <c r="AR15" s="164"/>
    </row>
    <row r="16" spans="1:44" s="3" customFormat="1" ht="12.75" customHeight="1" outlineLevel="2" x14ac:dyDescent="0.2">
      <c r="A16" s="10">
        <v>5150</v>
      </c>
      <c r="B16" s="11" t="s">
        <v>400</v>
      </c>
      <c r="C16" s="12">
        <v>80006</v>
      </c>
      <c r="D16" s="13" t="s">
        <v>23</v>
      </c>
      <c r="E16" s="14" t="s">
        <v>431</v>
      </c>
      <c r="F16" s="15" t="s">
        <v>432</v>
      </c>
      <c r="G16" s="42">
        <v>2758</v>
      </c>
      <c r="H16" s="43">
        <f t="shared" si="0"/>
        <v>133267.41322820794</v>
      </c>
      <c r="I16" s="43">
        <v>118935.54644660586</v>
      </c>
      <c r="J16" s="43">
        <v>14331.866781602062</v>
      </c>
      <c r="K16" s="44">
        <f t="shared" si="1"/>
        <v>43.123838450545996</v>
      </c>
      <c r="L16" s="44">
        <f t="shared" si="2"/>
        <v>5.1964709142864622</v>
      </c>
      <c r="M16" s="44">
        <f t="shared" si="3"/>
        <v>48.320309364832461</v>
      </c>
      <c r="N16" s="44">
        <v>42.896331355775835</v>
      </c>
      <c r="O16" s="43">
        <v>1648032.4639270566</v>
      </c>
      <c r="P16" s="43">
        <v>42859</v>
      </c>
      <c r="Q16" s="44">
        <f t="shared" si="4"/>
        <v>38.452424553234017</v>
      </c>
      <c r="R16" s="45">
        <v>7</v>
      </c>
      <c r="S16" s="46">
        <v>11</v>
      </c>
      <c r="T16" s="47">
        <f t="shared" si="5"/>
        <v>0.89640356967394919</v>
      </c>
      <c r="U16" s="44">
        <f t="shared" si="6"/>
        <v>38.452424553234017</v>
      </c>
      <c r="V16" s="43">
        <f t="shared" si="7"/>
        <v>106051.78691781942</v>
      </c>
      <c r="W16" s="48">
        <f t="shared" si="8"/>
        <v>-27215.626310388514</v>
      </c>
      <c r="X16" s="42">
        <v>2613</v>
      </c>
      <c r="Y16" s="43">
        <f t="shared" si="9"/>
        <v>123300.22359495756</v>
      </c>
      <c r="Z16" s="43">
        <v>109886.12516740322</v>
      </c>
      <c r="AA16" s="43">
        <v>13414.098427554338</v>
      </c>
      <c r="AB16" s="44">
        <f t="shared" si="10"/>
        <v>42.053626164333423</v>
      </c>
      <c r="AC16" s="44">
        <f t="shared" si="11"/>
        <v>5.133600622868097</v>
      </c>
      <c r="AD16" s="44">
        <f t="shared" si="12"/>
        <v>47.187226787201517</v>
      </c>
      <c r="AE16" s="44">
        <v>40.007564194992206</v>
      </c>
      <c r="AF16" s="43">
        <v>1349057.3082311284</v>
      </c>
      <c r="AG16" s="43">
        <v>35834</v>
      </c>
      <c r="AH16" s="44">
        <f t="shared" si="13"/>
        <v>37.647410510440601</v>
      </c>
      <c r="AI16" s="45">
        <v>7</v>
      </c>
      <c r="AJ16" s="46">
        <v>11</v>
      </c>
      <c r="AK16" s="47">
        <f t="shared" si="14"/>
        <v>0.94100731369076884</v>
      </c>
      <c r="AL16" s="44">
        <f t="shared" si="15"/>
        <v>37.647410510440601</v>
      </c>
      <c r="AM16" s="43">
        <f t="shared" si="16"/>
        <v>98372.683663781296</v>
      </c>
      <c r="AN16" s="48">
        <f t="shared" si="17"/>
        <v>-27193.679924919557</v>
      </c>
      <c r="AO16" s="90">
        <f t="shared" si="18"/>
        <v>-21.946385468956578</v>
      </c>
      <c r="AP16" s="97">
        <f t="shared" si="19"/>
        <v>145</v>
      </c>
      <c r="AQ16" s="165"/>
      <c r="AR16" s="164"/>
    </row>
    <row r="17" spans="1:44" s="3" customFormat="1" ht="12.75" customHeight="1" outlineLevel="2" x14ac:dyDescent="0.2">
      <c r="A17" s="10">
        <v>5150</v>
      </c>
      <c r="B17" s="11" t="s">
        <v>400</v>
      </c>
      <c r="C17" s="12">
        <v>79075</v>
      </c>
      <c r="D17" s="13" t="s">
        <v>23</v>
      </c>
      <c r="E17" s="14" t="s">
        <v>425</v>
      </c>
      <c r="F17" s="15" t="s">
        <v>426</v>
      </c>
      <c r="G17" s="42">
        <v>5565</v>
      </c>
      <c r="H17" s="43">
        <f t="shared" si="0"/>
        <v>229363.59933603075</v>
      </c>
      <c r="I17" s="43">
        <v>196633.38580592605</v>
      </c>
      <c r="J17" s="43">
        <v>32730.213530104687</v>
      </c>
      <c r="K17" s="44">
        <f t="shared" si="1"/>
        <v>35.333941744101715</v>
      </c>
      <c r="L17" s="44">
        <f t="shared" si="2"/>
        <v>5.8814399874401957</v>
      </c>
      <c r="M17" s="44">
        <f t="shared" si="3"/>
        <v>41.21538173154191</v>
      </c>
      <c r="N17" s="44">
        <v>40.30632306200031</v>
      </c>
      <c r="O17" s="43">
        <v>1727565.5641968022</v>
      </c>
      <c r="P17" s="43">
        <v>47209</v>
      </c>
      <c r="Q17" s="44">
        <f t="shared" si="4"/>
        <v>36.593987676010975</v>
      </c>
      <c r="R17" s="45">
        <v>7</v>
      </c>
      <c r="S17" s="46">
        <v>12</v>
      </c>
      <c r="T17" s="47">
        <f t="shared" si="5"/>
        <v>0.90789694757621731</v>
      </c>
      <c r="U17" s="44">
        <f t="shared" si="6"/>
        <v>36.593987676010975</v>
      </c>
      <c r="V17" s="43">
        <f t="shared" si="7"/>
        <v>203645.54141700108</v>
      </c>
      <c r="W17" s="48">
        <f t="shared" si="8"/>
        <v>-25718.05791902967</v>
      </c>
      <c r="X17" s="42">
        <v>5237</v>
      </c>
      <c r="Y17" s="43">
        <f t="shared" si="9"/>
        <v>210336.98987056248</v>
      </c>
      <c r="Z17" s="43">
        <v>180149.07339073371</v>
      </c>
      <c r="AA17" s="43">
        <v>30187.916479828757</v>
      </c>
      <c r="AB17" s="44">
        <f t="shared" si="10"/>
        <v>34.399288407625306</v>
      </c>
      <c r="AC17" s="44">
        <f t="shared" si="11"/>
        <v>5.7643529654055294</v>
      </c>
      <c r="AD17" s="44">
        <f t="shared" si="12"/>
        <v>40.163641373030835</v>
      </c>
      <c r="AE17" s="44">
        <v>34.455631616062554</v>
      </c>
      <c r="AF17" s="43">
        <v>1503730.044776082</v>
      </c>
      <c r="AG17" s="43">
        <v>60701</v>
      </c>
      <c r="AH17" s="44">
        <f t="shared" si="13"/>
        <v>24.772739242781537</v>
      </c>
      <c r="AI17" s="45">
        <v>8</v>
      </c>
      <c r="AJ17" s="46">
        <v>12</v>
      </c>
      <c r="AK17" s="47">
        <f t="shared" si="14"/>
        <v>0.71897504358135056</v>
      </c>
      <c r="AL17" s="44">
        <f t="shared" si="15"/>
        <v>24.772739242781537</v>
      </c>
      <c r="AM17" s="43">
        <f t="shared" si="16"/>
        <v>129734.8354144469</v>
      </c>
      <c r="AN17" s="48">
        <f t="shared" si="17"/>
        <v>-87929.623043035172</v>
      </c>
      <c r="AO17" s="90">
        <f t="shared" si="18"/>
        <v>62211.565124005501</v>
      </c>
      <c r="AP17" s="97">
        <f t="shared" si="19"/>
        <v>328</v>
      </c>
      <c r="AQ17" s="165"/>
      <c r="AR17" s="164"/>
    </row>
    <row r="18" spans="1:44" s="3" customFormat="1" ht="12.75" customHeight="1" outlineLevel="2" x14ac:dyDescent="0.2">
      <c r="A18" s="10">
        <v>5150</v>
      </c>
      <c r="B18" s="11" t="s">
        <v>400</v>
      </c>
      <c r="C18" s="12">
        <v>80633</v>
      </c>
      <c r="D18" s="13" t="s">
        <v>23</v>
      </c>
      <c r="E18" s="14" t="s">
        <v>416</v>
      </c>
      <c r="F18" s="15" t="s">
        <v>411</v>
      </c>
      <c r="G18" s="42">
        <v>551</v>
      </c>
      <c r="H18" s="43">
        <f t="shared" si="0"/>
        <v>114055.45273072761</v>
      </c>
      <c r="I18" s="43">
        <v>97220.9275768183</v>
      </c>
      <c r="J18" s="43">
        <v>16834.525153909315</v>
      </c>
      <c r="K18" s="44">
        <f t="shared" si="1"/>
        <v>176.4445146584724</v>
      </c>
      <c r="L18" s="44">
        <f t="shared" si="2"/>
        <v>30.552677230325436</v>
      </c>
      <c r="M18" s="44">
        <f t="shared" si="3"/>
        <v>206.99719188879786</v>
      </c>
      <c r="N18" s="44">
        <v>166.22510693591951</v>
      </c>
      <c r="O18" s="43">
        <v>4874280.8742658207</v>
      </c>
      <c r="P18" s="43">
        <v>28661</v>
      </c>
      <c r="Q18" s="44">
        <f t="shared" si="4"/>
        <v>170.06667158388822</v>
      </c>
      <c r="R18" s="45">
        <v>11</v>
      </c>
      <c r="S18" s="46">
        <v>12</v>
      </c>
      <c r="T18" s="47">
        <f t="shared" si="5"/>
        <v>1</v>
      </c>
      <c r="U18" s="44">
        <f t="shared" si="6"/>
        <v>166.22510693591951</v>
      </c>
      <c r="V18" s="43">
        <f t="shared" si="7"/>
        <v>91590.033921691647</v>
      </c>
      <c r="W18" s="48">
        <f t="shared" si="8"/>
        <v>-22465.418809035968</v>
      </c>
      <c r="X18" s="42">
        <v>506</v>
      </c>
      <c r="Y18" s="43">
        <f t="shared" si="9"/>
        <v>100658.30329518032</v>
      </c>
      <c r="Z18" s="43">
        <v>85655.395611975197</v>
      </c>
      <c r="AA18" s="43">
        <v>15002.907683205125</v>
      </c>
      <c r="AB18" s="44">
        <f t="shared" si="10"/>
        <v>169.27943796833043</v>
      </c>
      <c r="AC18" s="44">
        <f t="shared" si="11"/>
        <v>29.650015184199852</v>
      </c>
      <c r="AD18" s="44">
        <f t="shared" si="12"/>
        <v>198.92945315253027</v>
      </c>
      <c r="AE18" s="44">
        <v>169.06609389659394</v>
      </c>
      <c r="AF18" s="43">
        <v>4306379.5970110046</v>
      </c>
      <c r="AG18" s="43">
        <v>26729</v>
      </c>
      <c r="AH18" s="44">
        <f t="shared" si="13"/>
        <v>161.11263410569063</v>
      </c>
      <c r="AI18" s="45">
        <v>10</v>
      </c>
      <c r="AJ18" s="46">
        <v>12</v>
      </c>
      <c r="AK18" s="47">
        <f t="shared" si="14"/>
        <v>0.95295650589900127</v>
      </c>
      <c r="AL18" s="44">
        <f t="shared" si="15"/>
        <v>161.11263410569063</v>
      </c>
      <c r="AM18" s="43">
        <f t="shared" si="16"/>
        <v>81522.992857479461</v>
      </c>
      <c r="AN18" s="48">
        <f t="shared" si="17"/>
        <v>-20874.884113855482</v>
      </c>
      <c r="AO18" s="90">
        <f t="shared" si="18"/>
        <v>-1590.5346951804859</v>
      </c>
      <c r="AP18" s="97">
        <f t="shared" si="19"/>
        <v>45</v>
      </c>
      <c r="AQ18" s="165"/>
      <c r="AR18" s="164"/>
    </row>
    <row r="19" spans="1:44" s="3" customFormat="1" ht="12.75" customHeight="1" outlineLevel="2" x14ac:dyDescent="0.2">
      <c r="A19" s="10">
        <v>5150</v>
      </c>
      <c r="B19" s="11" t="s">
        <v>400</v>
      </c>
      <c r="C19" s="12">
        <v>80679</v>
      </c>
      <c r="D19" s="13" t="s">
        <v>23</v>
      </c>
      <c r="E19" s="14" t="s">
        <v>448</v>
      </c>
      <c r="F19" s="15" t="s">
        <v>449</v>
      </c>
      <c r="G19" s="42">
        <v>1732</v>
      </c>
      <c r="H19" s="43">
        <f t="shared" si="0"/>
        <v>790035.60586607282</v>
      </c>
      <c r="I19" s="43">
        <v>651509.62658508006</v>
      </c>
      <c r="J19" s="43">
        <v>138525.97928099276</v>
      </c>
      <c r="K19" s="44">
        <f t="shared" si="1"/>
        <v>376.16029248561205</v>
      </c>
      <c r="L19" s="44">
        <f t="shared" si="2"/>
        <v>79.980357552536233</v>
      </c>
      <c r="M19" s="44">
        <f t="shared" si="3"/>
        <v>456.14065003814829</v>
      </c>
      <c r="N19" s="44">
        <v>463.52652051848077</v>
      </c>
      <c r="O19" s="43">
        <v>6472082.3007124122</v>
      </c>
      <c r="P19" s="43">
        <v>14553</v>
      </c>
      <c r="Q19" s="44">
        <f t="shared" si="4"/>
        <v>444.72495710248143</v>
      </c>
      <c r="R19" s="45">
        <v>6</v>
      </c>
      <c r="S19" s="46">
        <v>12</v>
      </c>
      <c r="T19" s="47">
        <f t="shared" si="5"/>
        <v>0.95943799850983991</v>
      </c>
      <c r="U19" s="44">
        <f t="shared" si="6"/>
        <v>444.72495710248143</v>
      </c>
      <c r="V19" s="43">
        <f t="shared" si="7"/>
        <v>770263.62570149777</v>
      </c>
      <c r="W19" s="48">
        <f t="shared" si="8"/>
        <v>-19771.980164575041</v>
      </c>
      <c r="X19" s="42">
        <v>1619</v>
      </c>
      <c r="Y19" s="43">
        <f t="shared" si="9"/>
        <v>720140.07731299126</v>
      </c>
      <c r="Z19" s="43">
        <v>591643.62107560853</v>
      </c>
      <c r="AA19" s="43">
        <v>128496.45623738268</v>
      </c>
      <c r="AB19" s="44">
        <f t="shared" si="10"/>
        <v>365.43769059642284</v>
      </c>
      <c r="AC19" s="44">
        <f t="shared" si="11"/>
        <v>79.367792611107276</v>
      </c>
      <c r="AD19" s="44">
        <f t="shared" si="12"/>
        <v>444.80548320753013</v>
      </c>
      <c r="AE19" s="44">
        <v>439.34449329250822</v>
      </c>
      <c r="AF19" s="43">
        <v>5730192.2329420624</v>
      </c>
      <c r="AG19" s="43">
        <v>13398</v>
      </c>
      <c r="AH19" s="44">
        <f t="shared" si="13"/>
        <v>427.6901203867788</v>
      </c>
      <c r="AI19" s="45">
        <v>7</v>
      </c>
      <c r="AJ19" s="46">
        <v>12</v>
      </c>
      <c r="AK19" s="47">
        <f t="shared" si="14"/>
        <v>0.97347326964680969</v>
      </c>
      <c r="AL19" s="44">
        <f t="shared" si="15"/>
        <v>427.6901203867788</v>
      </c>
      <c r="AM19" s="43">
        <f t="shared" si="16"/>
        <v>692430.30490619491</v>
      </c>
      <c r="AN19" s="48">
        <f t="shared" si="17"/>
        <v>-30228.842625596011</v>
      </c>
      <c r="AO19" s="90">
        <f t="shared" si="18"/>
        <v>10456.86246102097</v>
      </c>
      <c r="AP19" s="97">
        <f t="shared" si="19"/>
        <v>113</v>
      </c>
      <c r="AQ19" s="165"/>
      <c r="AR19" s="164"/>
    </row>
    <row r="20" spans="1:44" s="3" customFormat="1" ht="12.75" customHeight="1" outlineLevel="2" x14ac:dyDescent="0.2">
      <c r="A20" s="10">
        <v>5150</v>
      </c>
      <c r="B20" s="11" t="s">
        <v>400</v>
      </c>
      <c r="C20" s="12">
        <v>80962</v>
      </c>
      <c r="D20" s="13" t="s">
        <v>23</v>
      </c>
      <c r="E20" s="14" t="s">
        <v>418</v>
      </c>
      <c r="F20" s="15" t="s">
        <v>419</v>
      </c>
      <c r="G20" s="42">
        <v>1188</v>
      </c>
      <c r="H20" s="43">
        <f t="shared" si="0"/>
        <v>132372.39198992131</v>
      </c>
      <c r="I20" s="43">
        <v>99731.156279150309</v>
      </c>
      <c r="J20" s="43">
        <v>32641.23571077099</v>
      </c>
      <c r="K20" s="44">
        <f t="shared" si="1"/>
        <v>83.948784746759515</v>
      </c>
      <c r="L20" s="44">
        <f t="shared" si="2"/>
        <v>27.475787635329116</v>
      </c>
      <c r="M20" s="44">
        <f t="shared" si="3"/>
        <v>111.42457238208864</v>
      </c>
      <c r="N20" s="44">
        <v>100.97582394537758</v>
      </c>
      <c r="O20" s="43">
        <v>987100.73645263887</v>
      </c>
      <c r="P20" s="43">
        <v>10320</v>
      </c>
      <c r="Q20" s="44">
        <f t="shared" si="4"/>
        <v>95.649296167891364</v>
      </c>
      <c r="R20" s="45">
        <v>8</v>
      </c>
      <c r="S20" s="46">
        <v>11</v>
      </c>
      <c r="T20" s="47">
        <f t="shared" si="5"/>
        <v>0.9472494744844312</v>
      </c>
      <c r="U20" s="44">
        <f t="shared" si="6"/>
        <v>95.649296167891364</v>
      </c>
      <c r="V20" s="43">
        <f t="shared" si="7"/>
        <v>113631.36384745494</v>
      </c>
      <c r="W20" s="48">
        <f t="shared" si="8"/>
        <v>-18741.02814246637</v>
      </c>
      <c r="X20" s="42">
        <v>1089</v>
      </c>
      <c r="Y20" s="43">
        <f t="shared" si="9"/>
        <v>120114.83879910901</v>
      </c>
      <c r="Z20" s="43">
        <v>90174.97262171215</v>
      </c>
      <c r="AA20" s="43">
        <v>29939.866177396871</v>
      </c>
      <c r="AB20" s="44">
        <f t="shared" si="10"/>
        <v>82.805300846383972</v>
      </c>
      <c r="AC20" s="44">
        <f t="shared" si="11"/>
        <v>27.492990061888769</v>
      </c>
      <c r="AD20" s="44">
        <f t="shared" si="12"/>
        <v>110.29829090827273</v>
      </c>
      <c r="AE20" s="44">
        <v>97.173322709691291</v>
      </c>
      <c r="AF20" s="43">
        <v>914337.61685049394</v>
      </c>
      <c r="AG20" s="43">
        <v>9460</v>
      </c>
      <c r="AH20" s="44">
        <f t="shared" si="13"/>
        <v>96.653025037050099</v>
      </c>
      <c r="AI20" s="45">
        <v>7</v>
      </c>
      <c r="AJ20" s="46">
        <v>11</v>
      </c>
      <c r="AK20" s="47">
        <f t="shared" si="14"/>
        <v>0.99464567374941371</v>
      </c>
      <c r="AL20" s="44">
        <f t="shared" si="15"/>
        <v>96.653025037050099</v>
      </c>
      <c r="AM20" s="43">
        <f t="shared" si="16"/>
        <v>105255.14426534755</v>
      </c>
      <c r="AN20" s="48">
        <f t="shared" si="17"/>
        <v>-16210.575855012501</v>
      </c>
      <c r="AO20" s="90">
        <f t="shared" si="18"/>
        <v>-2530.4522874538688</v>
      </c>
      <c r="AP20" s="97">
        <f t="shared" si="19"/>
        <v>99</v>
      </c>
      <c r="AQ20" s="165"/>
      <c r="AR20" s="164"/>
    </row>
    <row r="21" spans="1:44" s="3" customFormat="1" ht="12.75" customHeight="1" outlineLevel="2" x14ac:dyDescent="0.2">
      <c r="A21" s="10">
        <v>5150</v>
      </c>
      <c r="B21" s="11" t="s">
        <v>400</v>
      </c>
      <c r="C21" s="12">
        <v>72687</v>
      </c>
      <c r="D21" s="13" t="s">
        <v>23</v>
      </c>
      <c r="E21" s="14" t="s">
        <v>406</v>
      </c>
      <c r="F21" s="15" t="s">
        <v>407</v>
      </c>
      <c r="G21" s="42">
        <v>1782</v>
      </c>
      <c r="H21" s="43">
        <f t="shared" si="0"/>
        <v>609323.82240465761</v>
      </c>
      <c r="I21" s="43">
        <v>493399.95775555045</v>
      </c>
      <c r="J21" s="43">
        <v>115923.86464910716</v>
      </c>
      <c r="K21" s="44">
        <f t="shared" si="1"/>
        <v>276.8798865070429</v>
      </c>
      <c r="L21" s="44">
        <f t="shared" si="2"/>
        <v>65.052673764931058</v>
      </c>
      <c r="M21" s="44">
        <f t="shared" si="3"/>
        <v>341.93256027197395</v>
      </c>
      <c r="N21" s="44">
        <v>338.65857136626369</v>
      </c>
      <c r="O21" s="43">
        <v>2834803.7489485308</v>
      </c>
      <c r="P21" s="43">
        <v>8547</v>
      </c>
      <c r="Q21" s="44">
        <f t="shared" si="4"/>
        <v>331.67237029934842</v>
      </c>
      <c r="R21" s="45">
        <v>8</v>
      </c>
      <c r="S21" s="46">
        <v>12</v>
      </c>
      <c r="T21" s="47">
        <f t="shared" si="5"/>
        <v>0.97937096043743832</v>
      </c>
      <c r="U21" s="44">
        <f t="shared" si="6"/>
        <v>331.67237029934842</v>
      </c>
      <c r="V21" s="43">
        <f t="shared" si="7"/>
        <v>591040.16387343884</v>
      </c>
      <c r="W21" s="48">
        <f t="shared" si="8"/>
        <v>-18283.658531218767</v>
      </c>
      <c r="X21" s="42">
        <v>1633</v>
      </c>
      <c r="Y21" s="43">
        <f t="shared" si="9"/>
        <v>548051.2450758901</v>
      </c>
      <c r="Z21" s="43">
        <v>442726.18164915021</v>
      </c>
      <c r="AA21" s="43">
        <v>105325.06342673991</v>
      </c>
      <c r="AB21" s="44">
        <f t="shared" si="10"/>
        <v>271.11217492293338</v>
      </c>
      <c r="AC21" s="44">
        <f t="shared" si="11"/>
        <v>64.497895546074659</v>
      </c>
      <c r="AD21" s="44">
        <f t="shared" si="12"/>
        <v>335.61007046900801</v>
      </c>
      <c r="AE21" s="44">
        <v>321.82278290525676</v>
      </c>
      <c r="AF21" s="43">
        <v>2483829.6680948762</v>
      </c>
      <c r="AG21" s="43">
        <v>7817</v>
      </c>
      <c r="AH21" s="44">
        <f t="shared" si="13"/>
        <v>317.74717514326164</v>
      </c>
      <c r="AI21" s="45">
        <v>9</v>
      </c>
      <c r="AJ21" s="46">
        <v>12</v>
      </c>
      <c r="AK21" s="47">
        <f t="shared" si="14"/>
        <v>0.98733586315672695</v>
      </c>
      <c r="AL21" s="44">
        <f t="shared" si="15"/>
        <v>317.74717514326164</v>
      </c>
      <c r="AM21" s="43">
        <f t="shared" si="16"/>
        <v>518881.13700894627</v>
      </c>
      <c r="AN21" s="48">
        <f t="shared" si="17"/>
        <v>-31821.936073029625</v>
      </c>
      <c r="AO21" s="90">
        <f t="shared" si="18"/>
        <v>13538.277541810858</v>
      </c>
      <c r="AP21" s="97">
        <f t="shared" si="19"/>
        <v>149</v>
      </c>
      <c r="AQ21" s="165"/>
      <c r="AR21" s="164"/>
    </row>
    <row r="22" spans="1:44" s="3" customFormat="1" ht="12.75" customHeight="1" outlineLevel="2" x14ac:dyDescent="0.2">
      <c r="A22" s="10">
        <v>5150</v>
      </c>
      <c r="B22" s="11" t="s">
        <v>400</v>
      </c>
      <c r="C22" s="12">
        <v>80147</v>
      </c>
      <c r="D22" s="13" t="s">
        <v>23</v>
      </c>
      <c r="E22" s="14" t="s">
        <v>404</v>
      </c>
      <c r="F22" s="15" t="s">
        <v>405</v>
      </c>
      <c r="G22" s="42">
        <v>397</v>
      </c>
      <c r="H22" s="43">
        <f t="shared" si="0"/>
        <v>415549.18790924439</v>
      </c>
      <c r="I22" s="43">
        <v>339783.55940116692</v>
      </c>
      <c r="J22" s="43">
        <v>75765.628508077483</v>
      </c>
      <c r="K22" s="44">
        <f t="shared" si="1"/>
        <v>855.87798337825416</v>
      </c>
      <c r="L22" s="44">
        <f t="shared" si="2"/>
        <v>190.84541185913724</v>
      </c>
      <c r="M22" s="44">
        <f t="shared" si="3"/>
        <v>1046.7233952373913</v>
      </c>
      <c r="N22" s="44">
        <v>1057.2811317444707</v>
      </c>
      <c r="O22" s="43">
        <v>1886531.2763393531</v>
      </c>
      <c r="P22" s="43">
        <v>1869</v>
      </c>
      <c r="Q22" s="44">
        <f t="shared" si="4"/>
        <v>1009.3800301441162</v>
      </c>
      <c r="R22" s="45">
        <v>6</v>
      </c>
      <c r="S22" s="46">
        <v>12</v>
      </c>
      <c r="T22" s="47">
        <f t="shared" si="5"/>
        <v>0.95469407316356847</v>
      </c>
      <c r="U22" s="44">
        <f t="shared" si="6"/>
        <v>1009.3800301441162</v>
      </c>
      <c r="V22" s="43">
        <f t="shared" si="7"/>
        <v>400723.8719672141</v>
      </c>
      <c r="W22" s="48">
        <f t="shared" si="8"/>
        <v>-14825.315942030284</v>
      </c>
      <c r="X22" s="42">
        <v>359</v>
      </c>
      <c r="Y22" s="43">
        <f t="shared" si="9"/>
        <v>376712.67053588823</v>
      </c>
      <c r="Z22" s="43">
        <v>307307.72738686262</v>
      </c>
      <c r="AA22" s="43">
        <v>69404.943149025625</v>
      </c>
      <c r="AB22" s="44">
        <f t="shared" si="10"/>
        <v>856.01038269321066</v>
      </c>
      <c r="AC22" s="44">
        <f t="shared" si="11"/>
        <v>193.32853244853933</v>
      </c>
      <c r="AD22" s="44">
        <f t="shared" si="12"/>
        <v>1049.33891514175</v>
      </c>
      <c r="AE22" s="44">
        <v>946.41660539570546</v>
      </c>
      <c r="AF22" s="43">
        <v>1650078.3595998154</v>
      </c>
      <c r="AG22" s="43">
        <v>1744</v>
      </c>
      <c r="AH22" s="44">
        <f t="shared" si="13"/>
        <v>946.14584839438965</v>
      </c>
      <c r="AI22" s="45">
        <v>8</v>
      </c>
      <c r="AJ22" s="46">
        <v>12</v>
      </c>
      <c r="AK22" s="47">
        <f t="shared" si="14"/>
        <v>0.99971391351359207</v>
      </c>
      <c r="AL22" s="44">
        <f t="shared" si="15"/>
        <v>946.14584839438965</v>
      </c>
      <c r="AM22" s="43">
        <f t="shared" si="16"/>
        <v>339666.35957358585</v>
      </c>
      <c r="AN22" s="48">
        <f t="shared" si="17"/>
        <v>-40414.157413420777</v>
      </c>
      <c r="AO22" s="90">
        <f t="shared" si="18"/>
        <v>25588.841471390493</v>
      </c>
      <c r="AP22" s="97">
        <f t="shared" si="19"/>
        <v>38</v>
      </c>
      <c r="AQ22" s="165"/>
      <c r="AR22" s="164"/>
    </row>
    <row r="23" spans="1:44" s="3" customFormat="1" ht="12.75" customHeight="1" outlineLevel="2" x14ac:dyDescent="0.2">
      <c r="A23" s="10">
        <v>5150</v>
      </c>
      <c r="B23" s="11" t="s">
        <v>400</v>
      </c>
      <c r="C23" s="12">
        <v>80013</v>
      </c>
      <c r="D23" s="13" t="s">
        <v>23</v>
      </c>
      <c r="E23" s="14" t="s">
        <v>439</v>
      </c>
      <c r="F23" s="15" t="s">
        <v>440</v>
      </c>
      <c r="G23" s="42">
        <v>4020</v>
      </c>
      <c r="H23" s="43">
        <f t="shared" si="0"/>
        <v>268085.09791807301</v>
      </c>
      <c r="I23" s="43">
        <v>229865.53424786209</v>
      </c>
      <c r="J23" s="43">
        <v>38219.563670210911</v>
      </c>
      <c r="K23" s="44">
        <f t="shared" si="1"/>
        <v>57.180481156184598</v>
      </c>
      <c r="L23" s="44">
        <f t="shared" si="2"/>
        <v>9.5073541468186349</v>
      </c>
      <c r="M23" s="44">
        <f t="shared" si="3"/>
        <v>66.68783530300324</v>
      </c>
      <c r="N23" s="44">
        <v>63.902271733471302</v>
      </c>
      <c r="O23" s="43">
        <v>4061146.3310521506</v>
      </c>
      <c r="P23" s="43">
        <v>64315</v>
      </c>
      <c r="Q23" s="44">
        <f t="shared" si="4"/>
        <v>63.144621488799665</v>
      </c>
      <c r="R23" s="45">
        <v>8</v>
      </c>
      <c r="S23" s="46">
        <v>12</v>
      </c>
      <c r="T23" s="47">
        <f t="shared" si="5"/>
        <v>0.98814361017035979</v>
      </c>
      <c r="U23" s="44">
        <f t="shared" si="6"/>
        <v>63.144621488799665</v>
      </c>
      <c r="V23" s="43">
        <f t="shared" si="7"/>
        <v>253841.37838497464</v>
      </c>
      <c r="W23" s="48">
        <f t="shared" si="8"/>
        <v>-14243.719533098367</v>
      </c>
      <c r="X23" s="42">
        <v>3683</v>
      </c>
      <c r="Y23" s="43">
        <f t="shared" si="9"/>
        <v>237815.31356844498</v>
      </c>
      <c r="Z23" s="43">
        <v>203621.88994409121</v>
      </c>
      <c r="AA23" s="43">
        <v>34193.423624353789</v>
      </c>
      <c r="AB23" s="44">
        <f t="shared" si="10"/>
        <v>55.286964415990013</v>
      </c>
      <c r="AC23" s="44">
        <f t="shared" si="11"/>
        <v>9.2841226240439294</v>
      </c>
      <c r="AD23" s="44">
        <f t="shared" si="12"/>
        <v>64.57108704003393</v>
      </c>
      <c r="AE23" s="44">
        <v>63.586854261803651</v>
      </c>
      <c r="AF23" s="43">
        <v>3613523.6457534689</v>
      </c>
      <c r="AG23" s="43">
        <v>58537</v>
      </c>
      <c r="AH23" s="44">
        <f t="shared" si="13"/>
        <v>61.73059168993062</v>
      </c>
      <c r="AI23" s="45">
        <v>8</v>
      </c>
      <c r="AJ23" s="46">
        <v>12</v>
      </c>
      <c r="AK23" s="47">
        <f t="shared" si="14"/>
        <v>0.97080744764900129</v>
      </c>
      <c r="AL23" s="44">
        <f t="shared" si="15"/>
        <v>61.73059168993062</v>
      </c>
      <c r="AM23" s="43">
        <f t="shared" si="16"/>
        <v>227353.76919401449</v>
      </c>
      <c r="AN23" s="48">
        <f t="shared" si="17"/>
        <v>-11412.593863015085</v>
      </c>
      <c r="AO23" s="90">
        <f t="shared" si="18"/>
        <v>-2831.1256700832819</v>
      </c>
      <c r="AP23" s="97">
        <f t="shared" si="19"/>
        <v>337</v>
      </c>
      <c r="AQ23" s="165"/>
      <c r="AR23" s="164"/>
    </row>
    <row r="24" spans="1:44" s="3" customFormat="1" ht="12.75" customHeight="1" outlineLevel="2" x14ac:dyDescent="0.2">
      <c r="A24" s="10">
        <v>5150</v>
      </c>
      <c r="B24" s="11" t="s">
        <v>400</v>
      </c>
      <c r="C24" s="12">
        <v>80635</v>
      </c>
      <c r="D24" s="13" t="s">
        <v>23</v>
      </c>
      <c r="E24" s="14" t="s">
        <v>415</v>
      </c>
      <c r="F24" s="15" t="s">
        <v>411</v>
      </c>
      <c r="G24" s="42">
        <v>664</v>
      </c>
      <c r="H24" s="43">
        <f t="shared" si="0"/>
        <v>196533.58186246309</v>
      </c>
      <c r="I24" s="43">
        <v>172173.11512572155</v>
      </c>
      <c r="J24" s="43">
        <v>24360.466736741535</v>
      </c>
      <c r="K24" s="44">
        <f t="shared" si="1"/>
        <v>259.29686012909872</v>
      </c>
      <c r="L24" s="44">
        <f t="shared" si="2"/>
        <v>36.687449904731224</v>
      </c>
      <c r="M24" s="44">
        <f t="shared" si="3"/>
        <v>295.98431003382996</v>
      </c>
      <c r="N24" s="44">
        <v>289.77728337590219</v>
      </c>
      <c r="O24" s="43">
        <v>4553407.9797410136</v>
      </c>
      <c r="P24" s="43">
        <v>16476</v>
      </c>
      <c r="Q24" s="44">
        <f t="shared" si="4"/>
        <v>276.36610704910254</v>
      </c>
      <c r="R24" s="45">
        <v>7</v>
      </c>
      <c r="S24" s="46">
        <v>12</v>
      </c>
      <c r="T24" s="47">
        <f t="shared" si="5"/>
        <v>0.95371902113733831</v>
      </c>
      <c r="U24" s="44">
        <f t="shared" si="6"/>
        <v>276.36610704910254</v>
      </c>
      <c r="V24" s="43">
        <f t="shared" si="7"/>
        <v>183507.09508060408</v>
      </c>
      <c r="W24" s="48">
        <f t="shared" si="8"/>
        <v>-13026.486781859014</v>
      </c>
      <c r="X24" s="42">
        <v>599</v>
      </c>
      <c r="Y24" s="43">
        <f t="shared" si="9"/>
        <v>175984.28461044969</v>
      </c>
      <c r="Z24" s="43">
        <v>153780.62896177912</v>
      </c>
      <c r="AA24" s="43">
        <v>22203.655648670559</v>
      </c>
      <c r="AB24" s="44">
        <f t="shared" si="10"/>
        <v>256.72892981933074</v>
      </c>
      <c r="AC24" s="44">
        <f t="shared" si="11"/>
        <v>37.06787253534317</v>
      </c>
      <c r="AD24" s="44">
        <f t="shared" si="12"/>
        <v>293.79680235467396</v>
      </c>
      <c r="AE24" s="44">
        <v>276.88821630608788</v>
      </c>
      <c r="AF24" s="43">
        <v>3958769.1189093362</v>
      </c>
      <c r="AG24" s="43">
        <v>15122</v>
      </c>
      <c r="AH24" s="44">
        <f t="shared" si="13"/>
        <v>261.78872628682291</v>
      </c>
      <c r="AI24" s="45">
        <v>8</v>
      </c>
      <c r="AJ24" s="46">
        <v>12</v>
      </c>
      <c r="AK24" s="47">
        <f t="shared" si="14"/>
        <v>0.94546719892704589</v>
      </c>
      <c r="AL24" s="44">
        <f t="shared" si="15"/>
        <v>261.78872628682291</v>
      </c>
      <c r="AM24" s="43">
        <f t="shared" si="16"/>
        <v>156811.44704580691</v>
      </c>
      <c r="AN24" s="48">
        <f t="shared" si="17"/>
        <v>-20915.822797792116</v>
      </c>
      <c r="AO24" s="90">
        <f t="shared" si="18"/>
        <v>7889.3360159331023</v>
      </c>
      <c r="AP24" s="97">
        <f t="shared" si="19"/>
        <v>65</v>
      </c>
      <c r="AQ24" s="165"/>
      <c r="AR24" s="164"/>
    </row>
    <row r="25" spans="1:44" s="3" customFormat="1" ht="12.75" customHeight="1" outlineLevel="2" x14ac:dyDescent="0.2">
      <c r="A25" s="10">
        <v>5150</v>
      </c>
      <c r="B25" s="11" t="s">
        <v>400</v>
      </c>
      <c r="C25" s="12">
        <v>80672</v>
      </c>
      <c r="D25" s="13" t="s">
        <v>23</v>
      </c>
      <c r="E25" s="14" t="s">
        <v>417</v>
      </c>
      <c r="F25" s="15" t="s">
        <v>46</v>
      </c>
      <c r="G25" s="42">
        <v>612</v>
      </c>
      <c r="H25" s="43">
        <f t="shared" si="0"/>
        <v>76710.290834662941</v>
      </c>
      <c r="I25" s="43">
        <v>61738.380216313315</v>
      </c>
      <c r="J25" s="43">
        <v>14971.91061834963</v>
      </c>
      <c r="K25" s="44">
        <f t="shared" si="1"/>
        <v>100.87970623580607</v>
      </c>
      <c r="L25" s="44">
        <f t="shared" si="2"/>
        <v>24.463906239133383</v>
      </c>
      <c r="M25" s="44">
        <f t="shared" si="3"/>
        <v>125.34361247493945</v>
      </c>
      <c r="N25" s="44">
        <v>119.41790876106728</v>
      </c>
      <c r="O25" s="43">
        <v>481949.1415471803</v>
      </c>
      <c r="P25" s="43">
        <v>4465</v>
      </c>
      <c r="Q25" s="44">
        <f t="shared" si="4"/>
        <v>107.93933741258238</v>
      </c>
      <c r="R25" s="45">
        <v>9</v>
      </c>
      <c r="S25" s="46">
        <v>12</v>
      </c>
      <c r="T25" s="47">
        <f t="shared" si="5"/>
        <v>0.90387897872628664</v>
      </c>
      <c r="U25" s="44">
        <f t="shared" si="6"/>
        <v>107.93933741258238</v>
      </c>
      <c r="V25" s="43">
        <f t="shared" si="7"/>
        <v>66058.874496500415</v>
      </c>
      <c r="W25" s="48">
        <f t="shared" si="8"/>
        <v>-10651.416338162526</v>
      </c>
      <c r="X25" s="42">
        <v>553</v>
      </c>
      <c r="Y25" s="43">
        <f t="shared" si="9"/>
        <v>68042.811758733355</v>
      </c>
      <c r="Z25" s="43">
        <v>54763.356738989474</v>
      </c>
      <c r="AA25" s="43">
        <v>13279.455019743875</v>
      </c>
      <c r="AB25" s="44">
        <f t="shared" si="10"/>
        <v>99.029578189854391</v>
      </c>
      <c r="AC25" s="44">
        <f t="shared" si="11"/>
        <v>24.013481048361438</v>
      </c>
      <c r="AD25" s="44">
        <f t="shared" si="12"/>
        <v>123.04305923821583</v>
      </c>
      <c r="AE25" s="44">
        <v>119.28094655475184</v>
      </c>
      <c r="AF25" s="43">
        <v>424020.41420154995</v>
      </c>
      <c r="AG25" s="43">
        <v>4154</v>
      </c>
      <c r="AH25" s="44">
        <f t="shared" si="13"/>
        <v>102.07520804081607</v>
      </c>
      <c r="AI25" s="45">
        <v>7</v>
      </c>
      <c r="AJ25" s="46">
        <v>12</v>
      </c>
      <c r="AK25" s="47">
        <f t="shared" si="14"/>
        <v>0.85575451058281071</v>
      </c>
      <c r="AL25" s="44">
        <f t="shared" si="15"/>
        <v>102.07520804081607</v>
      </c>
      <c r="AM25" s="43">
        <f t="shared" si="16"/>
        <v>56447.590046571284</v>
      </c>
      <c r="AN25" s="48">
        <f t="shared" si="17"/>
        <v>-12649.332776904077</v>
      </c>
      <c r="AO25" s="90">
        <f t="shared" si="18"/>
        <v>1997.9164387415512</v>
      </c>
      <c r="AP25" s="97">
        <f t="shared" si="19"/>
        <v>59</v>
      </c>
      <c r="AQ25" s="165"/>
      <c r="AR25" s="164"/>
    </row>
    <row r="26" spans="1:44" s="3" customFormat="1" ht="12.75" customHeight="1" outlineLevel="2" x14ac:dyDescent="0.2">
      <c r="A26" s="10">
        <v>5150</v>
      </c>
      <c r="B26" s="11" t="s">
        <v>400</v>
      </c>
      <c r="C26" s="12">
        <v>80011</v>
      </c>
      <c r="D26" s="13" t="s">
        <v>23</v>
      </c>
      <c r="E26" s="14" t="s">
        <v>443</v>
      </c>
      <c r="F26" s="15" t="s">
        <v>402</v>
      </c>
      <c r="G26" s="42">
        <v>8697</v>
      </c>
      <c r="H26" s="43">
        <f t="shared" si="0"/>
        <v>557873.54518700088</v>
      </c>
      <c r="I26" s="43">
        <v>479800.93941256334</v>
      </c>
      <c r="J26" s="43">
        <v>78072.605774437572</v>
      </c>
      <c r="K26" s="44">
        <f t="shared" si="1"/>
        <v>55.168556906124337</v>
      </c>
      <c r="L26" s="44">
        <f t="shared" si="2"/>
        <v>8.9769582355338127</v>
      </c>
      <c r="M26" s="44">
        <f t="shared" si="3"/>
        <v>64.145515141658151</v>
      </c>
      <c r="N26" s="44">
        <v>63.209003908578751</v>
      </c>
      <c r="O26" s="43">
        <v>9404122.4255583789</v>
      </c>
      <c r="P26" s="43">
        <v>147415</v>
      </c>
      <c r="Q26" s="44">
        <f t="shared" si="4"/>
        <v>63.79352457727083</v>
      </c>
      <c r="R26" s="45">
        <v>8</v>
      </c>
      <c r="S26" s="46">
        <v>12</v>
      </c>
      <c r="T26" s="47">
        <f t="shared" si="5"/>
        <v>1</v>
      </c>
      <c r="U26" s="44">
        <f t="shared" si="6"/>
        <v>63.209003908578751</v>
      </c>
      <c r="V26" s="43">
        <f t="shared" si="7"/>
        <v>549728.70699290943</v>
      </c>
      <c r="W26" s="48">
        <f t="shared" si="8"/>
        <v>-8144.8381940914551</v>
      </c>
      <c r="X26" s="42">
        <v>7755</v>
      </c>
      <c r="Y26" s="43">
        <f t="shared" si="9"/>
        <v>500535.20245126099</v>
      </c>
      <c r="Z26" s="43">
        <v>429229.8073164653</v>
      </c>
      <c r="AA26" s="43">
        <v>71305.395134795675</v>
      </c>
      <c r="AB26" s="44">
        <f t="shared" si="10"/>
        <v>55.348782374785984</v>
      </c>
      <c r="AC26" s="44">
        <f t="shared" si="11"/>
        <v>9.1947640405926077</v>
      </c>
      <c r="AD26" s="44">
        <f t="shared" si="12"/>
        <v>64.5435464153786</v>
      </c>
      <c r="AE26" s="44">
        <v>64.464701458749957</v>
      </c>
      <c r="AF26" s="43">
        <v>8302424.2398773255</v>
      </c>
      <c r="AG26" s="43">
        <v>132161</v>
      </c>
      <c r="AH26" s="44">
        <f t="shared" si="13"/>
        <v>62.82053132071735</v>
      </c>
      <c r="AI26" s="45">
        <v>7</v>
      </c>
      <c r="AJ26" s="46">
        <v>12</v>
      </c>
      <c r="AK26" s="47">
        <f t="shared" si="14"/>
        <v>0.97449503215205791</v>
      </c>
      <c r="AL26" s="44">
        <f t="shared" si="15"/>
        <v>62.82053132071735</v>
      </c>
      <c r="AM26" s="43">
        <f t="shared" si="16"/>
        <v>487173.22039216303</v>
      </c>
      <c r="AN26" s="48">
        <f t="shared" si="17"/>
        <v>-14576.707700834144</v>
      </c>
      <c r="AO26" s="90">
        <f t="shared" si="18"/>
        <v>6431.8695067426888</v>
      </c>
      <c r="AP26" s="97">
        <f t="shared" si="19"/>
        <v>942</v>
      </c>
      <c r="AQ26" s="165"/>
      <c r="AR26" s="164"/>
    </row>
    <row r="27" spans="1:44" s="3" customFormat="1" ht="12.75" customHeight="1" outlineLevel="2" x14ac:dyDescent="0.2">
      <c r="A27" s="10">
        <v>5150</v>
      </c>
      <c r="B27" s="11" t="s">
        <v>400</v>
      </c>
      <c r="C27" s="12">
        <v>76874</v>
      </c>
      <c r="D27" s="13" t="s">
        <v>23</v>
      </c>
      <c r="E27" s="14" t="s">
        <v>422</v>
      </c>
      <c r="F27" s="15" t="s">
        <v>402</v>
      </c>
      <c r="G27" s="42">
        <v>5809</v>
      </c>
      <c r="H27" s="43">
        <f t="shared" si="0"/>
        <v>56911.634237766579</v>
      </c>
      <c r="I27" s="43">
        <v>44228.959693630291</v>
      </c>
      <c r="J27" s="43">
        <v>12682.674544136287</v>
      </c>
      <c r="K27" s="44">
        <f t="shared" si="1"/>
        <v>7.6138680829110505</v>
      </c>
      <c r="L27" s="44">
        <f t="shared" si="2"/>
        <v>2.1832801763016505</v>
      </c>
      <c r="M27" s="44">
        <f t="shared" si="3"/>
        <v>9.797148259212701</v>
      </c>
      <c r="N27" s="44">
        <v>9.0272186049200869</v>
      </c>
      <c r="O27" s="43">
        <v>751096.50540933385</v>
      </c>
      <c r="P27" s="43">
        <v>78504</v>
      </c>
      <c r="Q27" s="44">
        <f t="shared" si="4"/>
        <v>9.5676208270831271</v>
      </c>
      <c r="R27" s="45">
        <v>9</v>
      </c>
      <c r="S27" s="46">
        <v>12</v>
      </c>
      <c r="T27" s="47">
        <f t="shared" si="5"/>
        <v>1</v>
      </c>
      <c r="U27" s="44">
        <f t="shared" si="6"/>
        <v>9.0272186049200869</v>
      </c>
      <c r="V27" s="43">
        <f t="shared" si="7"/>
        <v>52439.112875980783</v>
      </c>
      <c r="W27" s="48">
        <f t="shared" si="8"/>
        <v>-4472.5213617857953</v>
      </c>
      <c r="X27" s="42">
        <v>5317</v>
      </c>
      <c r="Y27" s="43">
        <f t="shared" si="9"/>
        <v>51956.644304572357</v>
      </c>
      <c r="Z27" s="43">
        <v>40247.421119317689</v>
      </c>
      <c r="AA27" s="43">
        <v>11709.223185254672</v>
      </c>
      <c r="AB27" s="44">
        <f t="shared" si="10"/>
        <v>7.5695732780360521</v>
      </c>
      <c r="AC27" s="44">
        <f t="shared" si="11"/>
        <v>2.2022236571853813</v>
      </c>
      <c r="AD27" s="44">
        <f t="shared" si="12"/>
        <v>9.7717969352214329</v>
      </c>
      <c r="AE27" s="44">
        <v>8.5872174313172689</v>
      </c>
      <c r="AF27" s="43">
        <v>657719.35434040031</v>
      </c>
      <c r="AG27" s="43">
        <v>71455</v>
      </c>
      <c r="AH27" s="44">
        <f t="shared" si="13"/>
        <v>9.2046652346287914</v>
      </c>
      <c r="AI27" s="45">
        <v>10</v>
      </c>
      <c r="AJ27" s="46">
        <v>12</v>
      </c>
      <c r="AK27" s="47">
        <f t="shared" si="14"/>
        <v>1</v>
      </c>
      <c r="AL27" s="44">
        <f t="shared" si="15"/>
        <v>8.5872174313172689</v>
      </c>
      <c r="AM27" s="43">
        <f t="shared" si="16"/>
        <v>45658.23508231392</v>
      </c>
      <c r="AN27" s="48">
        <f t="shared" si="17"/>
        <v>-6870.9918788273853</v>
      </c>
      <c r="AO27" s="90">
        <f t="shared" si="18"/>
        <v>2398.47051704159</v>
      </c>
      <c r="AP27" s="97">
        <f t="shared" si="19"/>
        <v>492</v>
      </c>
      <c r="AQ27" s="165"/>
      <c r="AR27" s="164"/>
    </row>
    <row r="28" spans="1:44" s="3" customFormat="1" ht="12.75" customHeight="1" outlineLevel="2" x14ac:dyDescent="0.2">
      <c r="A28" s="10">
        <v>5150</v>
      </c>
      <c r="B28" s="11" t="s">
        <v>400</v>
      </c>
      <c r="C28" s="12">
        <v>80414</v>
      </c>
      <c r="D28" s="13" t="s">
        <v>23</v>
      </c>
      <c r="E28" s="14" t="s">
        <v>429</v>
      </c>
      <c r="F28" s="15" t="s">
        <v>430</v>
      </c>
      <c r="G28" s="42">
        <v>265</v>
      </c>
      <c r="H28" s="43">
        <f t="shared" si="0"/>
        <v>7002.402833705858</v>
      </c>
      <c r="I28" s="43">
        <v>6149.3452151827605</v>
      </c>
      <c r="J28" s="43">
        <v>853.05761852309718</v>
      </c>
      <c r="K28" s="44">
        <f t="shared" si="1"/>
        <v>23.205076283708529</v>
      </c>
      <c r="L28" s="44">
        <f t="shared" si="2"/>
        <v>3.219085352917348</v>
      </c>
      <c r="M28" s="44">
        <f t="shared" si="3"/>
        <v>26.424161636625879</v>
      </c>
      <c r="N28" s="44">
        <v>18.872238941144552</v>
      </c>
      <c r="O28" s="43">
        <v>117168.45327068151</v>
      </c>
      <c r="P28" s="43">
        <v>5052</v>
      </c>
      <c r="Q28" s="44">
        <f t="shared" si="4"/>
        <v>23.192488770918747</v>
      </c>
      <c r="R28" s="45">
        <v>8</v>
      </c>
      <c r="S28" s="46">
        <v>12</v>
      </c>
      <c r="T28" s="47">
        <f t="shared" si="5"/>
        <v>1</v>
      </c>
      <c r="U28" s="44">
        <f t="shared" si="6"/>
        <v>18.872238941144552</v>
      </c>
      <c r="V28" s="43">
        <f t="shared" si="7"/>
        <v>5001.1433194033061</v>
      </c>
      <c r="W28" s="48">
        <f t="shared" si="8"/>
        <v>-2001.2595143025519</v>
      </c>
      <c r="X28" s="42">
        <v>477</v>
      </c>
      <c r="Y28" s="43">
        <f t="shared" si="9"/>
        <v>6357.6875604695433</v>
      </c>
      <c r="Z28" s="43">
        <v>5594.7616414892018</v>
      </c>
      <c r="AA28" s="43">
        <v>762.92591898034175</v>
      </c>
      <c r="AB28" s="44">
        <f t="shared" si="10"/>
        <v>11.729060045050737</v>
      </c>
      <c r="AC28" s="44">
        <f t="shared" si="11"/>
        <v>1.5994254066673832</v>
      </c>
      <c r="AD28" s="44">
        <f t="shared" si="12"/>
        <v>13.328485451718119</v>
      </c>
      <c r="AE28" s="44">
        <v>9.3260467498909279</v>
      </c>
      <c r="AF28" s="43">
        <v>109426.53622336115</v>
      </c>
      <c r="AG28" s="43">
        <v>9259</v>
      </c>
      <c r="AH28" s="44">
        <f t="shared" si="13"/>
        <v>11.818396827234167</v>
      </c>
      <c r="AI28" s="45">
        <v>8</v>
      </c>
      <c r="AJ28" s="46">
        <v>12</v>
      </c>
      <c r="AK28" s="47">
        <f t="shared" si="14"/>
        <v>1</v>
      </c>
      <c r="AL28" s="44">
        <f t="shared" si="15"/>
        <v>9.3260467498909279</v>
      </c>
      <c r="AM28" s="43">
        <f t="shared" si="16"/>
        <v>4448.5242996979723</v>
      </c>
      <c r="AN28" s="48">
        <f t="shared" si="17"/>
        <v>-2082.7235572053501</v>
      </c>
      <c r="AO28" s="90">
        <f t="shared" si="18"/>
        <v>81.464042902798155</v>
      </c>
      <c r="AP28" s="97">
        <f t="shared" si="19"/>
        <v>-212</v>
      </c>
      <c r="AQ28" s="165"/>
      <c r="AR28" s="164"/>
    </row>
    <row r="29" spans="1:44" s="3" customFormat="1" ht="12.75" customHeight="1" outlineLevel="2" x14ac:dyDescent="0.2">
      <c r="A29" s="10">
        <v>5150</v>
      </c>
      <c r="B29" s="11" t="s">
        <v>400</v>
      </c>
      <c r="C29" s="12">
        <v>78408</v>
      </c>
      <c r="D29" s="13" t="s">
        <v>23</v>
      </c>
      <c r="E29" s="14" t="s">
        <v>420</v>
      </c>
      <c r="F29" s="15" t="s">
        <v>402</v>
      </c>
      <c r="G29" s="42">
        <v>107</v>
      </c>
      <c r="H29" s="43">
        <f t="shared" si="0"/>
        <v>14862.675559051899</v>
      </c>
      <c r="I29" s="43">
        <v>12873.754310841134</v>
      </c>
      <c r="J29" s="43">
        <v>1988.9212482107641</v>
      </c>
      <c r="K29" s="44">
        <f t="shared" si="1"/>
        <v>120.31546084898255</v>
      </c>
      <c r="L29" s="44">
        <f t="shared" si="2"/>
        <v>18.588049048698732</v>
      </c>
      <c r="M29" s="44">
        <f t="shared" si="3"/>
        <v>138.90350989768129</v>
      </c>
      <c r="N29" s="44">
        <v>124.33638910002392</v>
      </c>
      <c r="O29" s="43">
        <v>308065.6827920815</v>
      </c>
      <c r="P29" s="43">
        <v>2431</v>
      </c>
      <c r="Q29" s="44">
        <f t="shared" si="4"/>
        <v>126.72385141591177</v>
      </c>
      <c r="R29" s="45">
        <v>7</v>
      </c>
      <c r="S29" s="46">
        <v>12</v>
      </c>
      <c r="T29" s="47">
        <f t="shared" si="5"/>
        <v>1</v>
      </c>
      <c r="U29" s="44">
        <f t="shared" si="6"/>
        <v>124.33638910002392</v>
      </c>
      <c r="V29" s="43">
        <f t="shared" si="7"/>
        <v>13303.993633702559</v>
      </c>
      <c r="W29" s="48">
        <f t="shared" si="8"/>
        <v>-1558.6819253493395</v>
      </c>
      <c r="X29" s="42">
        <v>96</v>
      </c>
      <c r="Y29" s="43">
        <f t="shared" si="9"/>
        <v>13326.317256566175</v>
      </c>
      <c r="Z29" s="43">
        <v>11531.723445736248</v>
      </c>
      <c r="AA29" s="43">
        <v>1794.5938108299267</v>
      </c>
      <c r="AB29" s="44">
        <f t="shared" si="10"/>
        <v>120.12211922641926</v>
      </c>
      <c r="AC29" s="44">
        <f t="shared" si="11"/>
        <v>18.693685529478405</v>
      </c>
      <c r="AD29" s="44">
        <f t="shared" si="12"/>
        <v>138.81580475589766</v>
      </c>
      <c r="AE29" s="44">
        <v>118.32863706305426</v>
      </c>
      <c r="AF29" s="43">
        <v>260732.69081758708</v>
      </c>
      <c r="AG29" s="43">
        <v>2283</v>
      </c>
      <c r="AH29" s="44">
        <f t="shared" si="13"/>
        <v>114.206172062018</v>
      </c>
      <c r="AI29" s="45">
        <v>8</v>
      </c>
      <c r="AJ29" s="46">
        <v>12</v>
      </c>
      <c r="AK29" s="47">
        <f t="shared" si="14"/>
        <v>0.96516088494419561</v>
      </c>
      <c r="AL29" s="44">
        <f t="shared" si="15"/>
        <v>114.206172062018</v>
      </c>
      <c r="AM29" s="43">
        <f t="shared" si="16"/>
        <v>10963.792517953727</v>
      </c>
      <c r="AN29" s="48">
        <f t="shared" si="17"/>
        <v>-2577.2997148499435</v>
      </c>
      <c r="AO29" s="90">
        <f t="shared" si="18"/>
        <v>1018.617789500604</v>
      </c>
      <c r="AP29" s="97">
        <f t="shared" si="19"/>
        <v>11</v>
      </c>
      <c r="AQ29" s="165"/>
      <c r="AR29" s="164"/>
    </row>
    <row r="30" spans="1:44" s="3" customFormat="1" ht="12.75" customHeight="1" outlineLevel="2" x14ac:dyDescent="0.2">
      <c r="A30" s="10">
        <v>5150</v>
      </c>
      <c r="B30" s="11" t="s">
        <v>400</v>
      </c>
      <c r="C30" s="12">
        <v>76872</v>
      </c>
      <c r="D30" s="13" t="s">
        <v>23</v>
      </c>
      <c r="E30" s="14" t="s">
        <v>433</v>
      </c>
      <c r="F30" s="15" t="s">
        <v>402</v>
      </c>
      <c r="G30" s="42">
        <v>228</v>
      </c>
      <c r="H30" s="43">
        <f t="shared" si="0"/>
        <v>91005.672538508428</v>
      </c>
      <c r="I30" s="43">
        <v>80669.475612150185</v>
      </c>
      <c r="J30" s="43">
        <v>10336.196926358238</v>
      </c>
      <c r="K30" s="44">
        <f t="shared" si="1"/>
        <v>353.81348952697448</v>
      </c>
      <c r="L30" s="44">
        <f t="shared" si="2"/>
        <v>45.334197045430869</v>
      </c>
      <c r="M30" s="44">
        <f t="shared" si="3"/>
        <v>399.14768657240541</v>
      </c>
      <c r="N30" s="44">
        <v>399.14768657240541</v>
      </c>
      <c r="O30" s="43">
        <v>91005.672538508428</v>
      </c>
      <c r="P30" s="43">
        <v>228</v>
      </c>
      <c r="Q30" s="44">
        <f t="shared" si="4"/>
        <v>399.14768657240541</v>
      </c>
      <c r="R30" s="45">
        <v>1</v>
      </c>
      <c r="S30" s="46">
        <v>1</v>
      </c>
      <c r="T30" s="47">
        <f t="shared" si="5"/>
        <v>1</v>
      </c>
      <c r="U30" s="44">
        <f t="shared" si="6"/>
        <v>399.14768657240541</v>
      </c>
      <c r="V30" s="43">
        <f t="shared" si="7"/>
        <v>91005.672538508428</v>
      </c>
      <c r="W30" s="48">
        <f t="shared" si="8"/>
        <v>0</v>
      </c>
      <c r="X30" s="42">
        <v>207</v>
      </c>
      <c r="Y30" s="43">
        <f t="shared" si="9"/>
        <v>86103.808235103264</v>
      </c>
      <c r="Z30" s="43">
        <v>76838.619619592995</v>
      </c>
      <c r="AA30" s="43">
        <v>9265.1886155102729</v>
      </c>
      <c r="AB30" s="44">
        <f t="shared" si="10"/>
        <v>371.20106096421739</v>
      </c>
      <c r="AC30" s="44">
        <f t="shared" si="11"/>
        <v>44.759365292320162</v>
      </c>
      <c r="AD30" s="44">
        <f t="shared" si="12"/>
        <v>415.96042625653752</v>
      </c>
      <c r="AE30" s="44">
        <v>415.96042625653757</v>
      </c>
      <c r="AF30" s="43">
        <v>86103.808235103279</v>
      </c>
      <c r="AG30" s="43">
        <v>207</v>
      </c>
      <c r="AH30" s="44">
        <f t="shared" si="13"/>
        <v>415.96042625653757</v>
      </c>
      <c r="AI30" s="45">
        <v>1</v>
      </c>
      <c r="AJ30" s="46">
        <v>1</v>
      </c>
      <c r="AK30" s="47">
        <f t="shared" si="14"/>
        <v>1</v>
      </c>
      <c r="AL30" s="44">
        <f t="shared" si="15"/>
        <v>415.96042625653757</v>
      </c>
      <c r="AM30" s="43">
        <f t="shared" si="16"/>
        <v>86103.808235103279</v>
      </c>
      <c r="AN30" s="48">
        <f t="shared" si="17"/>
        <v>1.5874816612763837E-11</v>
      </c>
      <c r="AO30" s="90">
        <f t="shared" si="18"/>
        <v>-1.5874816612763837E-11</v>
      </c>
      <c r="AP30" s="97">
        <f t="shared" si="19"/>
        <v>21</v>
      </c>
      <c r="AQ30" s="165"/>
      <c r="AR30" s="164"/>
    </row>
    <row r="31" spans="1:44" s="3" customFormat="1" ht="12.75" customHeight="1" outlineLevel="2" x14ac:dyDescent="0.2">
      <c r="A31" s="10">
        <v>5150</v>
      </c>
      <c r="B31" s="11" t="s">
        <v>400</v>
      </c>
      <c r="C31" s="12">
        <v>80005</v>
      </c>
      <c r="D31" s="13" t="s">
        <v>23</v>
      </c>
      <c r="E31" s="14" t="s">
        <v>446</v>
      </c>
      <c r="F31" s="15" t="s">
        <v>447</v>
      </c>
      <c r="G31" s="42">
        <v>38810</v>
      </c>
      <c r="H31" s="43">
        <f t="shared" si="0"/>
        <v>1463921.8598839755</v>
      </c>
      <c r="I31" s="43">
        <v>1229621.4237963234</v>
      </c>
      <c r="J31" s="43">
        <v>234300.4360876522</v>
      </c>
      <c r="K31" s="44">
        <f t="shared" si="1"/>
        <v>31.683108059683672</v>
      </c>
      <c r="L31" s="44">
        <f t="shared" si="2"/>
        <v>6.0371150756931771</v>
      </c>
      <c r="M31" s="44">
        <f t="shared" si="3"/>
        <v>37.720223135376848</v>
      </c>
      <c r="N31" s="44">
        <v>37.720223135376848</v>
      </c>
      <c r="O31" s="43">
        <v>10229773.188898424</v>
      </c>
      <c r="P31" s="43">
        <v>267225</v>
      </c>
      <c r="Q31" s="44">
        <f t="shared" si="4"/>
        <v>38.281497572825984</v>
      </c>
      <c r="R31" s="45">
        <v>6</v>
      </c>
      <c r="S31" s="46">
        <v>11</v>
      </c>
      <c r="T31" s="47">
        <f t="shared" si="5"/>
        <v>1</v>
      </c>
      <c r="U31" s="44">
        <f t="shared" si="6"/>
        <v>37.720223135376848</v>
      </c>
      <c r="V31" s="43">
        <f t="shared" si="7"/>
        <v>1463921.8598839755</v>
      </c>
      <c r="W31" s="48">
        <f t="shared" si="8"/>
        <v>0</v>
      </c>
      <c r="X31" s="42">
        <v>34880</v>
      </c>
      <c r="Y31" s="43">
        <f t="shared" si="9"/>
        <v>1319999.990150746</v>
      </c>
      <c r="Z31" s="43">
        <v>1105263.892961957</v>
      </c>
      <c r="AA31" s="43">
        <v>214736.09718878884</v>
      </c>
      <c r="AB31" s="44">
        <f t="shared" si="10"/>
        <v>31.687611610147851</v>
      </c>
      <c r="AC31" s="44">
        <f t="shared" si="11"/>
        <v>6.156424804724451</v>
      </c>
      <c r="AD31" s="44">
        <f t="shared" si="12"/>
        <v>37.844036414872306</v>
      </c>
      <c r="AE31" s="44">
        <v>37.108477092790601</v>
      </c>
      <c r="AF31" s="43">
        <v>9010993.1822722685</v>
      </c>
      <c r="AG31" s="43">
        <v>238341</v>
      </c>
      <c r="AH31" s="44">
        <f t="shared" si="13"/>
        <v>37.807146828587058</v>
      </c>
      <c r="AI31" s="45">
        <v>7</v>
      </c>
      <c r="AJ31" s="46">
        <v>11</v>
      </c>
      <c r="AK31" s="47">
        <f t="shared" si="14"/>
        <v>1</v>
      </c>
      <c r="AL31" s="44">
        <f t="shared" si="15"/>
        <v>37.108477092790601</v>
      </c>
      <c r="AM31" s="43">
        <f t="shared" si="16"/>
        <v>1294343.680996536</v>
      </c>
      <c r="AN31" s="48">
        <f t="shared" si="17"/>
        <v>-27988.700895501723</v>
      </c>
      <c r="AO31" s="90">
        <f t="shared" si="18"/>
        <v>27988.700895501723</v>
      </c>
      <c r="AP31" s="97">
        <f t="shared" si="19"/>
        <v>3930</v>
      </c>
      <c r="AQ31" s="165"/>
      <c r="AR31" s="164"/>
    </row>
    <row r="32" spans="1:44" s="3" customFormat="1" ht="12.75" customHeight="1" outlineLevel="2" x14ac:dyDescent="0.2">
      <c r="A32" s="10">
        <v>5150</v>
      </c>
      <c r="B32" s="11" t="s">
        <v>400</v>
      </c>
      <c r="C32" s="12">
        <v>79884</v>
      </c>
      <c r="D32" s="13" t="s">
        <v>23</v>
      </c>
      <c r="E32" s="14" t="s">
        <v>423</v>
      </c>
      <c r="F32" s="15" t="s">
        <v>424</v>
      </c>
      <c r="G32" s="42">
        <v>201</v>
      </c>
      <c r="H32" s="43">
        <f t="shared" si="0"/>
        <v>7997.1695403808681</v>
      </c>
      <c r="I32" s="43">
        <v>6705.7562231952934</v>
      </c>
      <c r="J32" s="43">
        <v>1291.4133171855747</v>
      </c>
      <c r="K32" s="44">
        <f t="shared" si="1"/>
        <v>33.361971259678079</v>
      </c>
      <c r="L32" s="44">
        <f t="shared" si="2"/>
        <v>6.424941876545148</v>
      </c>
      <c r="M32" s="44">
        <f t="shared" si="3"/>
        <v>39.786913136223227</v>
      </c>
      <c r="N32" s="44">
        <v>41.491708002499195</v>
      </c>
      <c r="O32" s="43">
        <v>92445.99024218964</v>
      </c>
      <c r="P32" s="43">
        <v>1667</v>
      </c>
      <c r="Q32" s="44">
        <f t="shared" si="4"/>
        <v>55.456502844744833</v>
      </c>
      <c r="R32" s="45">
        <v>5</v>
      </c>
      <c r="S32" s="46">
        <v>10</v>
      </c>
      <c r="T32" s="47">
        <f t="shared" si="5"/>
        <v>1</v>
      </c>
      <c r="U32" s="44">
        <f t="shared" si="6"/>
        <v>41.491708002499195</v>
      </c>
      <c r="V32" s="43">
        <f t="shared" si="7"/>
        <v>8339.8333085023387</v>
      </c>
      <c r="W32" s="48">
        <f t="shared" si="8"/>
        <v>342.66376812147064</v>
      </c>
      <c r="X32" s="42">
        <v>177</v>
      </c>
      <c r="Y32" s="43">
        <f t="shared" si="9"/>
        <v>7180.7384539836257</v>
      </c>
      <c r="Z32" s="43">
        <v>6029.6387982608439</v>
      </c>
      <c r="AA32" s="43">
        <v>1151.0996557227813</v>
      </c>
      <c r="AB32" s="44">
        <f t="shared" si="10"/>
        <v>34.065755922377647</v>
      </c>
      <c r="AC32" s="44">
        <f t="shared" si="11"/>
        <v>6.5033878854394427</v>
      </c>
      <c r="AD32" s="44">
        <f t="shared" si="12"/>
        <v>40.569143807817092</v>
      </c>
      <c r="AE32" s="44">
        <v>42.782874452886816</v>
      </c>
      <c r="AF32" s="43">
        <v>85083.940453779884</v>
      </c>
      <c r="AG32" s="43">
        <v>1505</v>
      </c>
      <c r="AH32" s="44">
        <f t="shared" si="13"/>
        <v>56.534179703508229</v>
      </c>
      <c r="AI32" s="45">
        <v>5</v>
      </c>
      <c r="AJ32" s="46">
        <v>11</v>
      </c>
      <c r="AK32" s="47">
        <f t="shared" si="14"/>
        <v>1</v>
      </c>
      <c r="AL32" s="44">
        <f t="shared" si="15"/>
        <v>42.782874452886816</v>
      </c>
      <c r="AM32" s="43">
        <f t="shared" si="16"/>
        <v>7572.5687781609668</v>
      </c>
      <c r="AN32" s="48">
        <f t="shared" si="17"/>
        <v>427.45126273891748</v>
      </c>
      <c r="AO32" s="90">
        <f t="shared" si="18"/>
        <v>-84.787494617446839</v>
      </c>
      <c r="AP32" s="97">
        <f t="shared" si="19"/>
        <v>24</v>
      </c>
      <c r="AQ32" s="165"/>
      <c r="AR32" s="164"/>
    </row>
    <row r="33" spans="1:44" s="3" customFormat="1" ht="12.75" customHeight="1" outlineLevel="2" x14ac:dyDescent="0.2">
      <c r="A33" s="10">
        <v>5150</v>
      </c>
      <c r="B33" s="11" t="s">
        <v>400</v>
      </c>
      <c r="C33" s="12">
        <v>79146</v>
      </c>
      <c r="D33" s="13" t="s">
        <v>23</v>
      </c>
      <c r="E33" s="14" t="s">
        <v>427</v>
      </c>
      <c r="F33" s="15" t="s">
        <v>428</v>
      </c>
      <c r="G33" s="42">
        <v>26</v>
      </c>
      <c r="H33" s="43">
        <f t="shared" si="0"/>
        <v>9318.9061407116769</v>
      </c>
      <c r="I33" s="43">
        <v>8203.4269983153918</v>
      </c>
      <c r="J33" s="43">
        <v>1115.4791423962847</v>
      </c>
      <c r="K33" s="44">
        <f t="shared" si="1"/>
        <v>315.51642301213047</v>
      </c>
      <c r="L33" s="44">
        <f t="shared" si="2"/>
        <v>42.903043938318646</v>
      </c>
      <c r="M33" s="44">
        <f t="shared" si="3"/>
        <v>358.41946695044913</v>
      </c>
      <c r="N33" s="44">
        <v>376.16801777632338</v>
      </c>
      <c r="O33" s="43">
        <v>166681.14919869503</v>
      </c>
      <c r="P33" s="43">
        <v>253</v>
      </c>
      <c r="Q33" s="44">
        <f t="shared" si="4"/>
        <v>658.818771536344</v>
      </c>
      <c r="R33" s="45">
        <v>5</v>
      </c>
      <c r="S33" s="46">
        <v>11</v>
      </c>
      <c r="T33" s="47">
        <f t="shared" si="5"/>
        <v>1</v>
      </c>
      <c r="U33" s="44">
        <f t="shared" si="6"/>
        <v>376.16801777632338</v>
      </c>
      <c r="V33" s="43">
        <f t="shared" si="7"/>
        <v>9780.3684621844077</v>
      </c>
      <c r="W33" s="48">
        <f t="shared" si="8"/>
        <v>461.46232147273076</v>
      </c>
      <c r="X33" s="42">
        <v>24</v>
      </c>
      <c r="Y33" s="43">
        <f t="shared" si="9"/>
        <v>8433.7208468827557</v>
      </c>
      <c r="Z33" s="43">
        <v>7396.6818558918285</v>
      </c>
      <c r="AA33" s="43">
        <v>1037.0389909909268</v>
      </c>
      <c r="AB33" s="44">
        <f t="shared" si="10"/>
        <v>308.19507732882619</v>
      </c>
      <c r="AC33" s="44">
        <f t="shared" si="11"/>
        <v>43.209957957955282</v>
      </c>
      <c r="AD33" s="44">
        <f t="shared" si="12"/>
        <v>351.40503528678147</v>
      </c>
      <c r="AE33" s="44">
        <v>418.12779068963209</v>
      </c>
      <c r="AF33" s="43">
        <v>146024.66485677386</v>
      </c>
      <c r="AG33" s="43">
        <v>282</v>
      </c>
      <c r="AH33" s="44">
        <f t="shared" si="13"/>
        <v>517.81796048501371</v>
      </c>
      <c r="AI33" s="45">
        <v>5</v>
      </c>
      <c r="AJ33" s="46">
        <v>11</v>
      </c>
      <c r="AK33" s="47">
        <f t="shared" si="14"/>
        <v>1</v>
      </c>
      <c r="AL33" s="44">
        <f t="shared" si="15"/>
        <v>418.12779068963209</v>
      </c>
      <c r="AM33" s="43">
        <f t="shared" si="16"/>
        <v>10035.06697655117</v>
      </c>
      <c r="AN33" s="48">
        <f t="shared" si="17"/>
        <v>1746.9230505473613</v>
      </c>
      <c r="AO33" s="90">
        <f t="shared" si="18"/>
        <v>-1285.4607290746305</v>
      </c>
      <c r="AP33" s="97">
        <f t="shared" si="19"/>
        <v>2</v>
      </c>
      <c r="AQ33" s="165"/>
      <c r="AR33" s="164"/>
    </row>
    <row r="34" spans="1:44" s="3" customFormat="1" ht="12.75" customHeight="1" outlineLevel="2" x14ac:dyDescent="0.2">
      <c r="A34" s="10">
        <v>5150</v>
      </c>
      <c r="B34" s="11" t="s">
        <v>400</v>
      </c>
      <c r="C34" s="12">
        <v>80683</v>
      </c>
      <c r="D34" s="13" t="s">
        <v>23</v>
      </c>
      <c r="E34" s="14" t="s">
        <v>444</v>
      </c>
      <c r="F34" s="15" t="s">
        <v>445</v>
      </c>
      <c r="G34" s="42">
        <v>22</v>
      </c>
      <c r="H34" s="43">
        <f t="shared" si="0"/>
        <v>267800.81675399689</v>
      </c>
      <c r="I34" s="43">
        <v>228773.15529370698</v>
      </c>
      <c r="J34" s="43">
        <v>39027.661460289884</v>
      </c>
      <c r="K34" s="44">
        <f t="shared" si="1"/>
        <v>10398.77978607759</v>
      </c>
      <c r="L34" s="44">
        <f t="shared" si="2"/>
        <v>1773.9846118313583</v>
      </c>
      <c r="M34" s="44">
        <f t="shared" si="3"/>
        <v>12172.76439790895</v>
      </c>
      <c r="N34" s="44">
        <v>13977.457651142862</v>
      </c>
      <c r="O34" s="43">
        <v>1837713.1910565873</v>
      </c>
      <c r="P34" s="43">
        <v>146</v>
      </c>
      <c r="Q34" s="44">
        <f t="shared" si="4"/>
        <v>12587.076651072515</v>
      </c>
      <c r="R34" s="45">
        <v>4</v>
      </c>
      <c r="S34" s="46">
        <v>12</v>
      </c>
      <c r="T34" s="47">
        <f t="shared" si="5"/>
        <v>0.90052690304830485</v>
      </c>
      <c r="U34" s="44">
        <f t="shared" si="6"/>
        <v>12587.076651072515</v>
      </c>
      <c r="V34" s="43">
        <f t="shared" si="7"/>
        <v>276915.68632359535</v>
      </c>
      <c r="W34" s="48">
        <f t="shared" si="8"/>
        <v>9114.8695695984643</v>
      </c>
      <c r="X34" s="42">
        <v>21</v>
      </c>
      <c r="Y34" s="43">
        <f t="shared" si="9"/>
        <v>242656.64695156319</v>
      </c>
      <c r="Z34" s="43">
        <v>206793.60377537046</v>
      </c>
      <c r="AA34" s="43">
        <v>35863.043176192732</v>
      </c>
      <c r="AB34" s="44">
        <f t="shared" si="10"/>
        <v>9847.3144654938314</v>
      </c>
      <c r="AC34" s="44">
        <f t="shared" si="11"/>
        <v>1707.7639607710826</v>
      </c>
      <c r="AD34" s="44">
        <f t="shared" si="12"/>
        <v>11555.078426264914</v>
      </c>
      <c r="AE34" s="44">
        <v>13358.875792929975</v>
      </c>
      <c r="AF34" s="43">
        <v>1619934.6119486871</v>
      </c>
      <c r="AG34" s="43">
        <v>148</v>
      </c>
      <c r="AH34" s="44">
        <f t="shared" si="13"/>
        <v>10945.504134788427</v>
      </c>
      <c r="AI34" s="45">
        <v>5</v>
      </c>
      <c r="AJ34" s="46">
        <v>12</v>
      </c>
      <c r="AK34" s="47">
        <f t="shared" si="14"/>
        <v>0.81934320705198893</v>
      </c>
      <c r="AL34" s="44">
        <f t="shared" si="15"/>
        <v>10945.504134788427</v>
      </c>
      <c r="AM34" s="43">
        <f t="shared" si="16"/>
        <v>229855.58683055697</v>
      </c>
      <c r="AN34" s="48">
        <f t="shared" si="17"/>
        <v>-13964.792859279509</v>
      </c>
      <c r="AO34" s="90">
        <f t="shared" si="18"/>
        <v>23079.662428877971</v>
      </c>
      <c r="AP34" s="97">
        <f t="shared" si="19"/>
        <v>1</v>
      </c>
      <c r="AQ34" s="165"/>
      <c r="AR34" s="164"/>
    </row>
    <row r="35" spans="1:44" s="3" customFormat="1" ht="12.75" customHeight="1" outlineLevel="2" x14ac:dyDescent="0.2">
      <c r="A35" s="10">
        <v>5150</v>
      </c>
      <c r="B35" s="11" t="s">
        <v>400</v>
      </c>
      <c r="C35" s="12">
        <v>60714</v>
      </c>
      <c r="D35" s="13" t="s">
        <v>23</v>
      </c>
      <c r="E35" s="14" t="s">
        <v>441</v>
      </c>
      <c r="F35" s="15" t="s">
        <v>442</v>
      </c>
      <c r="G35" s="42">
        <v>2910</v>
      </c>
      <c r="H35" s="43">
        <f t="shared" si="0"/>
        <v>369985.44579353725</v>
      </c>
      <c r="I35" s="43">
        <v>335300.35376573302</v>
      </c>
      <c r="J35" s="43">
        <v>34685.092027804247</v>
      </c>
      <c r="K35" s="44">
        <f t="shared" si="1"/>
        <v>115.22348926657492</v>
      </c>
      <c r="L35" s="44">
        <f t="shared" si="2"/>
        <v>11.919275610929294</v>
      </c>
      <c r="M35" s="44">
        <f t="shared" si="3"/>
        <v>127.14276487750421</v>
      </c>
      <c r="N35" s="44">
        <v>132.67324418490676</v>
      </c>
      <c r="O35" s="43">
        <v>3484898.3017813577</v>
      </c>
      <c r="P35" s="43">
        <v>25983</v>
      </c>
      <c r="Q35" s="44">
        <f t="shared" si="4"/>
        <v>134.1222453828025</v>
      </c>
      <c r="R35" s="45">
        <v>5</v>
      </c>
      <c r="S35" s="46">
        <v>12</v>
      </c>
      <c r="T35" s="47">
        <f t="shared" si="5"/>
        <v>1</v>
      </c>
      <c r="U35" s="44">
        <f t="shared" si="6"/>
        <v>132.67324418490676</v>
      </c>
      <c r="V35" s="43">
        <f t="shared" si="7"/>
        <v>386079.14057807869</v>
      </c>
      <c r="W35" s="48">
        <f t="shared" si="8"/>
        <v>16093.69478454144</v>
      </c>
      <c r="X35" s="42">
        <v>2666</v>
      </c>
      <c r="Y35" s="43">
        <f t="shared" si="9"/>
        <v>328826.3587214927</v>
      </c>
      <c r="Z35" s="43">
        <v>297118.82023923437</v>
      </c>
      <c r="AA35" s="43">
        <v>31707.538482258344</v>
      </c>
      <c r="AB35" s="44">
        <f t="shared" si="10"/>
        <v>111.44741944457402</v>
      </c>
      <c r="AC35" s="44">
        <f t="shared" si="11"/>
        <v>11.893300255910857</v>
      </c>
      <c r="AD35" s="44">
        <f t="shared" si="12"/>
        <v>123.34071970048488</v>
      </c>
      <c r="AE35" s="44">
        <v>131.93887861346741</v>
      </c>
      <c r="AF35" s="43">
        <v>3028699.2511888379</v>
      </c>
      <c r="AG35" s="43">
        <v>23833</v>
      </c>
      <c r="AH35" s="44">
        <f t="shared" si="13"/>
        <v>127.08006760327436</v>
      </c>
      <c r="AI35" s="45">
        <v>5</v>
      </c>
      <c r="AJ35" s="46">
        <v>12</v>
      </c>
      <c r="AK35" s="47">
        <f t="shared" si="14"/>
        <v>0.96317377363477841</v>
      </c>
      <c r="AL35" s="44">
        <f t="shared" si="15"/>
        <v>127.08006760327436</v>
      </c>
      <c r="AM35" s="43">
        <f t="shared" si="16"/>
        <v>338795.46023032942</v>
      </c>
      <c r="AN35" s="48">
        <f t="shared" si="17"/>
        <v>10875.383464185521</v>
      </c>
      <c r="AO35" s="90">
        <f t="shared" si="18"/>
        <v>5218.3113203559187</v>
      </c>
      <c r="AP35" s="97">
        <f t="shared" si="19"/>
        <v>244</v>
      </c>
      <c r="AQ35" s="165"/>
      <c r="AR35" s="164"/>
    </row>
    <row r="36" spans="1:44" s="3" customFormat="1" ht="12.75" customHeight="1" outlineLevel="2" x14ac:dyDescent="0.2">
      <c r="A36" s="10">
        <v>5150</v>
      </c>
      <c r="B36" s="11" t="s">
        <v>400</v>
      </c>
      <c r="C36" s="12">
        <v>80489</v>
      </c>
      <c r="D36" s="13" t="s">
        <v>23</v>
      </c>
      <c r="E36" s="14" t="s">
        <v>640</v>
      </c>
      <c r="F36" s="15" t="s">
        <v>641</v>
      </c>
      <c r="G36" s="42">
        <v>2331</v>
      </c>
      <c r="H36" s="43">
        <f t="shared" si="0"/>
        <v>349886.50434936077</v>
      </c>
      <c r="I36" s="43">
        <v>313060.91238861694</v>
      </c>
      <c r="J36" s="43">
        <v>36825.591960743826</v>
      </c>
      <c r="K36" s="44">
        <f t="shared" si="1"/>
        <v>134.30326571798238</v>
      </c>
      <c r="L36" s="44">
        <f t="shared" si="2"/>
        <v>15.798194749353851</v>
      </c>
      <c r="M36" s="44">
        <f t="shared" si="3"/>
        <v>150.10146046733624</v>
      </c>
      <c r="N36" s="44">
        <v>165.31832972791793</v>
      </c>
      <c r="O36" s="43">
        <v>2878084.633790954</v>
      </c>
      <c r="P36" s="43">
        <v>17945</v>
      </c>
      <c r="Q36" s="44">
        <f t="shared" si="4"/>
        <v>160.38365192482328</v>
      </c>
      <c r="R36" s="45">
        <v>3</v>
      </c>
      <c r="S36" s="46">
        <v>11</v>
      </c>
      <c r="T36" s="47">
        <f t="shared" si="5"/>
        <v>0.97015044967357111</v>
      </c>
      <c r="U36" s="44">
        <f t="shared" si="6"/>
        <v>160.38365192482328</v>
      </c>
      <c r="V36" s="43">
        <f t="shared" si="7"/>
        <v>373854.29263676307</v>
      </c>
      <c r="W36" s="48">
        <f t="shared" si="8"/>
        <v>23967.788287402305</v>
      </c>
      <c r="X36" s="42">
        <v>2109</v>
      </c>
      <c r="Y36" s="43">
        <f t="shared" si="9"/>
        <v>317562.72044929152</v>
      </c>
      <c r="Z36" s="43">
        <v>283890.03437000501</v>
      </c>
      <c r="AA36" s="43">
        <v>33672.68607928649</v>
      </c>
      <c r="AB36" s="44">
        <f t="shared" si="10"/>
        <v>134.60883564248698</v>
      </c>
      <c r="AC36" s="44">
        <f t="shared" si="11"/>
        <v>15.96618590767496</v>
      </c>
      <c r="AD36" s="44">
        <f t="shared" si="12"/>
        <v>150.57502155016192</v>
      </c>
      <c r="AE36" s="44">
        <v>162.66563969902811</v>
      </c>
      <c r="AF36" s="43">
        <v>2617591.0329131763</v>
      </c>
      <c r="AG36" s="43">
        <v>16532</v>
      </c>
      <c r="AH36" s="44">
        <f t="shared" si="13"/>
        <v>158.33480721710478</v>
      </c>
      <c r="AI36" s="45">
        <v>4</v>
      </c>
      <c r="AJ36" s="46">
        <v>11</v>
      </c>
      <c r="AK36" s="47">
        <f t="shared" si="14"/>
        <v>0.97337586173738699</v>
      </c>
      <c r="AL36" s="44">
        <f t="shared" si="15"/>
        <v>158.33480721710478</v>
      </c>
      <c r="AM36" s="43">
        <f t="shared" si="16"/>
        <v>333928.10842087399</v>
      </c>
      <c r="AN36" s="48">
        <f t="shared" si="17"/>
        <v>17853.150514453606</v>
      </c>
      <c r="AO36" s="90">
        <f t="shared" si="18"/>
        <v>6114.6377729486994</v>
      </c>
      <c r="AP36" s="97">
        <f t="shared" si="19"/>
        <v>222</v>
      </c>
      <c r="AQ36" s="165"/>
      <c r="AR36" s="164"/>
    </row>
    <row r="37" spans="1:44" s="3" customFormat="1" ht="17.25" customHeight="1" outlineLevel="1" x14ac:dyDescent="0.2">
      <c r="A37" s="49"/>
      <c r="B37" s="50" t="s">
        <v>514</v>
      </c>
      <c r="C37" s="51"/>
      <c r="D37" s="52"/>
      <c r="E37" s="53"/>
      <c r="F37" s="52"/>
      <c r="G37" s="54"/>
      <c r="H37" s="55"/>
      <c r="I37" s="55"/>
      <c r="J37" s="55"/>
      <c r="K37" s="56"/>
      <c r="L37" s="56"/>
      <c r="M37" s="56"/>
      <c r="N37" s="56"/>
      <c r="O37" s="55"/>
      <c r="P37" s="55"/>
      <c r="Q37" s="56"/>
      <c r="R37" s="57"/>
      <c r="S37" s="58"/>
      <c r="T37" s="59"/>
      <c r="U37" s="44"/>
      <c r="V37" s="44"/>
      <c r="W37" s="60">
        <f>SUBTOTAL(9,W3:W36)</f>
        <v>-1921733.183712007</v>
      </c>
      <c r="X37" s="54"/>
      <c r="Y37" s="55"/>
      <c r="Z37" s="55"/>
      <c r="AA37" s="55"/>
      <c r="AB37" s="56"/>
      <c r="AC37" s="56"/>
      <c r="AD37" s="56"/>
      <c r="AE37" s="56"/>
      <c r="AF37" s="55"/>
      <c r="AG37" s="55"/>
      <c r="AH37" s="56"/>
      <c r="AI37" s="57"/>
      <c r="AJ37" s="58"/>
      <c r="AK37" s="59"/>
      <c r="AL37" s="44"/>
      <c r="AM37" s="44"/>
      <c r="AN37" s="60">
        <f>SUBTOTAL(9,AN3:AN36)</f>
        <v>-1804542.1996099164</v>
      </c>
      <c r="AO37" s="91">
        <f>SUBTOTAL(9,AO3:AO36)</f>
        <v>-117190.98410209044</v>
      </c>
      <c r="AP37" s="98">
        <v>9.9999999999999995E-8</v>
      </c>
      <c r="AQ37" s="41"/>
    </row>
    <row r="38" spans="1:44" s="3" customFormat="1" ht="12.75" customHeight="1" outlineLevel="2" x14ac:dyDescent="0.2">
      <c r="A38" s="10">
        <v>5150</v>
      </c>
      <c r="B38" s="11" t="s">
        <v>450</v>
      </c>
      <c r="C38" s="12">
        <v>80915</v>
      </c>
      <c r="D38" s="13" t="s">
        <v>23</v>
      </c>
      <c r="E38" s="14" t="s">
        <v>476</v>
      </c>
      <c r="F38" s="15" t="s">
        <v>402</v>
      </c>
      <c r="G38" s="42">
        <v>240</v>
      </c>
      <c r="H38" s="43">
        <f t="shared" ref="H38:H65" si="20">I38+J38</f>
        <v>643916.69999999995</v>
      </c>
      <c r="I38" s="43">
        <v>643916.69999999995</v>
      </c>
      <c r="J38" s="43">
        <v>0</v>
      </c>
      <c r="K38" s="44">
        <f t="shared" ref="K38:K65" si="21">I38/G38</f>
        <v>2682.9862499999999</v>
      </c>
      <c r="L38" s="44">
        <f t="shared" ref="L38:L65" si="22">J38/G38</f>
        <v>0</v>
      </c>
      <c r="M38" s="44">
        <f t="shared" ref="M38:M65" si="23">H38/G38</f>
        <v>2682.9862499999999</v>
      </c>
      <c r="N38" s="44">
        <v>2364.0969817159785</v>
      </c>
      <c r="O38" s="43">
        <v>5708879.6399999997</v>
      </c>
      <c r="P38" s="43">
        <v>2637</v>
      </c>
      <c r="Q38" s="44">
        <f t="shared" ref="Q38:Q65" si="24">O38/P38</f>
        <v>2164.9145392491469</v>
      </c>
      <c r="R38" s="45">
        <v>10</v>
      </c>
      <c r="S38" s="46">
        <v>12</v>
      </c>
      <c r="T38" s="47">
        <f t="shared" ref="T38:T65" si="25">IF(N38=0,1,MIN(Q38/N38,1))</f>
        <v>0.9157469240867373</v>
      </c>
      <c r="U38" s="44">
        <f t="shared" ref="U38:U65" si="26">T38*N38</f>
        <v>2164.9145392491469</v>
      </c>
      <c r="V38" s="43">
        <f t="shared" ref="V38:V65" si="27">IF(U38&lt;0,0,G38*U38)</f>
        <v>519579.48941979522</v>
      </c>
      <c r="W38" s="48">
        <f t="shared" ref="W38:W65" si="28">IF(G38=0,-H38*12/12,(V38-H38)*12/12)</f>
        <v>-124337.21058020473</v>
      </c>
      <c r="X38" s="42">
        <v>208</v>
      </c>
      <c r="Y38" s="43">
        <f t="shared" ref="Y38:Y65" si="29">Z38+AA38</f>
        <v>601065.81000000006</v>
      </c>
      <c r="Z38" s="43">
        <v>601065.81000000006</v>
      </c>
      <c r="AA38" s="43">
        <v>0</v>
      </c>
      <c r="AB38" s="44">
        <f t="shared" ref="AB38:AB65" si="30">Z38/X38</f>
        <v>2889.7394711538464</v>
      </c>
      <c r="AC38" s="44">
        <f t="shared" ref="AC38:AC65" si="31">AA38/X38</f>
        <v>0</v>
      </c>
      <c r="AD38" s="44">
        <f t="shared" ref="AD38:AD65" si="32">Y38/X38</f>
        <v>2889.7394711538464</v>
      </c>
      <c r="AE38" s="44">
        <v>2494.3620248524944</v>
      </c>
      <c r="AF38" s="43">
        <v>5455175.8499999996</v>
      </c>
      <c r="AG38" s="43">
        <v>2303</v>
      </c>
      <c r="AH38" s="44">
        <f t="shared" ref="AH38:AH65" si="33">AF38/AG38</f>
        <v>2368.725944420321</v>
      </c>
      <c r="AI38" s="45">
        <v>8</v>
      </c>
      <c r="AJ38" s="46">
        <v>12</v>
      </c>
      <c r="AK38" s="47">
        <f t="shared" ref="AK38:AK65" si="34">IF(AE38=0,1,MIN(AH38/AE38,1))</f>
        <v>0.94963197836544877</v>
      </c>
      <c r="AL38" s="44">
        <f t="shared" ref="AL38:AL65" si="35">AK38*AE38</f>
        <v>2368.725944420321</v>
      </c>
      <c r="AM38" s="43">
        <f t="shared" ref="AM38:AM65" si="36">IF(AL38&lt;0,0,X38*AL38)</f>
        <v>492694.99643942679</v>
      </c>
      <c r="AN38" s="48">
        <f t="shared" ref="AN38:AN65" si="37">IF(X38=0,-Y38*12/11,(AM38-Y38)*12/11)</f>
        <v>-118222.70570244356</v>
      </c>
      <c r="AO38" s="90">
        <f t="shared" ref="AO38:AO65" si="38">W38-AN38</f>
        <v>-6114.5048777611664</v>
      </c>
      <c r="AP38" s="97">
        <f t="shared" ref="AP38:AP65" si="39">G38-X38</f>
        <v>32</v>
      </c>
      <c r="AQ38" s="165"/>
      <c r="AR38" s="164"/>
    </row>
    <row r="39" spans="1:44" s="3" customFormat="1" ht="12.75" customHeight="1" outlineLevel="2" x14ac:dyDescent="0.2">
      <c r="A39" s="10">
        <v>5150</v>
      </c>
      <c r="B39" s="11" t="s">
        <v>450</v>
      </c>
      <c r="C39" s="12">
        <v>79077</v>
      </c>
      <c r="D39" s="13" t="s">
        <v>23</v>
      </c>
      <c r="E39" s="14" t="s">
        <v>467</v>
      </c>
      <c r="F39" s="15" t="s">
        <v>402</v>
      </c>
      <c r="G39" s="42">
        <v>2601</v>
      </c>
      <c r="H39" s="43">
        <f t="shared" si="20"/>
        <v>2350510.19</v>
      </c>
      <c r="I39" s="43">
        <v>2350510.19</v>
      </c>
      <c r="J39" s="43">
        <v>0</v>
      </c>
      <c r="K39" s="44">
        <f t="shared" si="21"/>
        <v>903.69480584390612</v>
      </c>
      <c r="L39" s="44">
        <f t="shared" si="22"/>
        <v>0</v>
      </c>
      <c r="M39" s="44">
        <f t="shared" si="23"/>
        <v>903.69480584390612</v>
      </c>
      <c r="N39" s="44">
        <v>856.50640627628434</v>
      </c>
      <c r="O39" s="43">
        <v>39163025.419985354</v>
      </c>
      <c r="P39" s="43">
        <v>45433</v>
      </c>
      <c r="Q39" s="44">
        <f t="shared" si="24"/>
        <v>861.99514493837853</v>
      </c>
      <c r="R39" s="45">
        <v>11</v>
      </c>
      <c r="S39" s="46">
        <v>12</v>
      </c>
      <c r="T39" s="47">
        <f t="shared" si="25"/>
        <v>1</v>
      </c>
      <c r="U39" s="44">
        <f t="shared" si="26"/>
        <v>856.50640627628434</v>
      </c>
      <c r="V39" s="43">
        <f t="shared" si="27"/>
        <v>2227773.1627246155</v>
      </c>
      <c r="W39" s="48">
        <f t="shared" si="28"/>
        <v>-122737.0272753844</v>
      </c>
      <c r="X39" s="42">
        <v>2363</v>
      </c>
      <c r="Y39" s="43">
        <f t="shared" si="29"/>
        <v>2200692.88</v>
      </c>
      <c r="Z39" s="43">
        <v>2200692.88</v>
      </c>
      <c r="AA39" s="43">
        <v>0</v>
      </c>
      <c r="AB39" s="44">
        <f t="shared" si="30"/>
        <v>931.31311045281416</v>
      </c>
      <c r="AC39" s="44">
        <f t="shared" si="31"/>
        <v>0</v>
      </c>
      <c r="AD39" s="44">
        <f t="shared" si="32"/>
        <v>931.31311045281416</v>
      </c>
      <c r="AE39" s="44">
        <v>868.62710843328728</v>
      </c>
      <c r="AF39" s="43">
        <v>36224880.699999996</v>
      </c>
      <c r="AG39" s="43">
        <v>41418</v>
      </c>
      <c r="AH39" s="44">
        <f t="shared" si="33"/>
        <v>874.61685016176534</v>
      </c>
      <c r="AI39" s="45">
        <v>11</v>
      </c>
      <c r="AJ39" s="46">
        <v>12</v>
      </c>
      <c r="AK39" s="47">
        <f t="shared" si="34"/>
        <v>1</v>
      </c>
      <c r="AL39" s="44">
        <f t="shared" si="35"/>
        <v>868.62710843328728</v>
      </c>
      <c r="AM39" s="43">
        <f t="shared" si="36"/>
        <v>2052565.8572278579</v>
      </c>
      <c r="AN39" s="48">
        <f t="shared" si="37"/>
        <v>-161593.1157514276</v>
      </c>
      <c r="AO39" s="90">
        <f t="shared" si="38"/>
        <v>38856.088476043195</v>
      </c>
      <c r="AP39" s="97">
        <f t="shared" si="39"/>
        <v>238</v>
      </c>
      <c r="AQ39" s="165"/>
      <c r="AR39" s="164"/>
    </row>
    <row r="40" spans="1:44" s="3" customFormat="1" ht="12.75" customHeight="1" outlineLevel="2" x14ac:dyDescent="0.2">
      <c r="A40" s="10">
        <v>5150</v>
      </c>
      <c r="B40" s="11" t="s">
        <v>450</v>
      </c>
      <c r="C40" s="12">
        <v>79719</v>
      </c>
      <c r="D40" s="13" t="s">
        <v>23</v>
      </c>
      <c r="E40" s="14" t="s">
        <v>451</v>
      </c>
      <c r="F40" s="15" t="s">
        <v>452</v>
      </c>
      <c r="G40" s="42">
        <v>122195</v>
      </c>
      <c r="H40" s="43">
        <f t="shared" si="20"/>
        <v>3605848.6906893239</v>
      </c>
      <c r="I40" s="43">
        <v>3594757.9518670896</v>
      </c>
      <c r="J40" s="43">
        <v>11090.738822234118</v>
      </c>
      <c r="K40" s="44">
        <f t="shared" si="21"/>
        <v>29.418208207104133</v>
      </c>
      <c r="L40" s="44">
        <f t="shared" si="22"/>
        <v>9.0762623857229163E-2</v>
      </c>
      <c r="M40" s="44">
        <f t="shared" si="23"/>
        <v>29.508970830961363</v>
      </c>
      <c r="N40" s="44">
        <v>28.810770502911659</v>
      </c>
      <c r="O40" s="43">
        <v>87491606.315232351</v>
      </c>
      <c r="P40" s="43">
        <v>3055734</v>
      </c>
      <c r="Q40" s="44">
        <f t="shared" si="24"/>
        <v>28.63194450669867</v>
      </c>
      <c r="R40" s="45">
        <v>10</v>
      </c>
      <c r="S40" s="46">
        <v>12</v>
      </c>
      <c r="T40" s="47">
        <f t="shared" si="25"/>
        <v>0.99379308525626153</v>
      </c>
      <c r="U40" s="44">
        <f t="shared" si="26"/>
        <v>28.63194450669867</v>
      </c>
      <c r="V40" s="43">
        <f t="shared" si="27"/>
        <v>3498680.458996044</v>
      </c>
      <c r="W40" s="48">
        <f t="shared" si="28"/>
        <v>-107168.23169327993</v>
      </c>
      <c r="X40" s="42">
        <v>112497</v>
      </c>
      <c r="Y40" s="43">
        <f t="shared" si="29"/>
        <v>3324409.8040652368</v>
      </c>
      <c r="Z40" s="43">
        <v>3314329.8563788123</v>
      </c>
      <c r="AA40" s="43">
        <v>10079.947686424453</v>
      </c>
      <c r="AB40" s="44">
        <f t="shared" si="30"/>
        <v>29.461495474357648</v>
      </c>
      <c r="AC40" s="44">
        <f t="shared" si="31"/>
        <v>8.9601924375089584E-2</v>
      </c>
      <c r="AD40" s="44">
        <f t="shared" si="32"/>
        <v>29.55109739873274</v>
      </c>
      <c r="AE40" s="44">
        <v>28.460761956240304</v>
      </c>
      <c r="AF40" s="43">
        <v>80185067.627663717</v>
      </c>
      <c r="AG40" s="43">
        <v>2814752</v>
      </c>
      <c r="AH40" s="44">
        <f t="shared" si="33"/>
        <v>28.487436061032628</v>
      </c>
      <c r="AI40" s="45">
        <v>10</v>
      </c>
      <c r="AJ40" s="46">
        <v>12</v>
      </c>
      <c r="AK40" s="47">
        <f t="shared" si="34"/>
        <v>1</v>
      </c>
      <c r="AL40" s="44">
        <f t="shared" si="35"/>
        <v>28.460761956240304</v>
      </c>
      <c r="AM40" s="43">
        <f t="shared" si="36"/>
        <v>3201750.3377911653</v>
      </c>
      <c r="AN40" s="48">
        <f t="shared" si="37"/>
        <v>-133810.32684444162</v>
      </c>
      <c r="AO40" s="90">
        <f t="shared" si="38"/>
        <v>26642.095151161688</v>
      </c>
      <c r="AP40" s="97">
        <f t="shared" si="39"/>
        <v>9698</v>
      </c>
      <c r="AQ40" s="165"/>
      <c r="AR40" s="164"/>
    </row>
    <row r="41" spans="1:44" s="3" customFormat="1" ht="12.75" customHeight="1" outlineLevel="2" x14ac:dyDescent="0.2">
      <c r="A41" s="10">
        <v>5150</v>
      </c>
      <c r="B41" s="11" t="s">
        <v>450</v>
      </c>
      <c r="C41" s="12">
        <v>80682</v>
      </c>
      <c r="D41" s="13" t="s">
        <v>23</v>
      </c>
      <c r="E41" s="14" t="s">
        <v>614</v>
      </c>
      <c r="F41" s="15" t="s">
        <v>615</v>
      </c>
      <c r="G41" s="42">
        <v>3258</v>
      </c>
      <c r="H41" s="43">
        <f t="shared" si="20"/>
        <v>176675.75477430929</v>
      </c>
      <c r="I41" s="43">
        <v>152810.19590839552</v>
      </c>
      <c r="J41" s="43">
        <v>23865.558865913772</v>
      </c>
      <c r="K41" s="44">
        <f t="shared" si="21"/>
        <v>46.90306811184638</v>
      </c>
      <c r="L41" s="44">
        <f t="shared" si="22"/>
        <v>7.325217577014663</v>
      </c>
      <c r="M41" s="44">
        <f t="shared" si="23"/>
        <v>54.228285688861043</v>
      </c>
      <c r="N41" s="44">
        <v>32.138532322759943</v>
      </c>
      <c r="O41" s="43">
        <v>4897101.0776882917</v>
      </c>
      <c r="P41" s="43">
        <v>134655</v>
      </c>
      <c r="Q41" s="44">
        <f t="shared" si="24"/>
        <v>36.367762635537424</v>
      </c>
      <c r="R41" s="45">
        <v>12</v>
      </c>
      <c r="S41" s="46">
        <v>12</v>
      </c>
      <c r="T41" s="47">
        <f t="shared" si="25"/>
        <v>1</v>
      </c>
      <c r="U41" s="44">
        <f t="shared" si="26"/>
        <v>32.138532322759943</v>
      </c>
      <c r="V41" s="43">
        <f t="shared" si="27"/>
        <v>104707.33830755189</v>
      </c>
      <c r="W41" s="48">
        <f t="shared" si="28"/>
        <v>-71968.416466757393</v>
      </c>
      <c r="X41" s="42">
        <v>2700</v>
      </c>
      <c r="Y41" s="43">
        <f t="shared" si="29"/>
        <v>169429.3983683582</v>
      </c>
      <c r="Z41" s="43">
        <v>149020.38824150874</v>
      </c>
      <c r="AA41" s="43">
        <v>20409.010126849447</v>
      </c>
      <c r="AB41" s="44">
        <f t="shared" si="30"/>
        <v>55.192736385743977</v>
      </c>
      <c r="AC41" s="44">
        <f t="shared" si="31"/>
        <v>7.5588926395738696</v>
      </c>
      <c r="AD41" s="44">
        <f t="shared" si="32"/>
        <v>62.751629025317854</v>
      </c>
      <c r="AE41" s="44">
        <v>36.436209701682927</v>
      </c>
      <c r="AF41" s="43">
        <v>4206156.7132617431</v>
      </c>
      <c r="AG41" s="43">
        <v>107307</v>
      </c>
      <c r="AH41" s="44">
        <f t="shared" si="33"/>
        <v>39.197412221586134</v>
      </c>
      <c r="AI41" s="45">
        <v>11</v>
      </c>
      <c r="AJ41" s="46">
        <v>12</v>
      </c>
      <c r="AK41" s="47">
        <f t="shared" si="34"/>
        <v>1</v>
      </c>
      <c r="AL41" s="44">
        <f t="shared" si="35"/>
        <v>36.436209701682927</v>
      </c>
      <c r="AM41" s="43">
        <f t="shared" si="36"/>
        <v>98377.766194543903</v>
      </c>
      <c r="AN41" s="48">
        <f t="shared" si="37"/>
        <v>-77510.871462342882</v>
      </c>
      <c r="AO41" s="90">
        <f t="shared" si="38"/>
        <v>5542.4549955854891</v>
      </c>
      <c r="AP41" s="97">
        <f t="shared" si="39"/>
        <v>558</v>
      </c>
      <c r="AQ41" s="165"/>
      <c r="AR41" s="164"/>
    </row>
    <row r="42" spans="1:44" s="3" customFormat="1" ht="12.75" customHeight="1" outlineLevel="2" x14ac:dyDescent="0.2">
      <c r="A42" s="10">
        <v>5150</v>
      </c>
      <c r="B42" s="11" t="s">
        <v>450</v>
      </c>
      <c r="C42" s="12">
        <v>80908</v>
      </c>
      <c r="D42" s="13" t="s">
        <v>23</v>
      </c>
      <c r="E42" s="14" t="s">
        <v>457</v>
      </c>
      <c r="F42" s="15" t="s">
        <v>402</v>
      </c>
      <c r="G42" s="42">
        <v>203</v>
      </c>
      <c r="H42" s="43">
        <f t="shared" si="20"/>
        <v>330746.21999999997</v>
      </c>
      <c r="I42" s="43">
        <v>330746.21999999997</v>
      </c>
      <c r="J42" s="43">
        <v>0</v>
      </c>
      <c r="K42" s="44">
        <f t="shared" si="21"/>
        <v>1629.2917241379309</v>
      </c>
      <c r="L42" s="44">
        <f t="shared" si="22"/>
        <v>0</v>
      </c>
      <c r="M42" s="44">
        <f t="shared" si="23"/>
        <v>1629.2917241379309</v>
      </c>
      <c r="N42" s="44">
        <v>1385.1671809515783</v>
      </c>
      <c r="O42" s="43">
        <v>6635678.5700000003</v>
      </c>
      <c r="P42" s="43">
        <v>4641</v>
      </c>
      <c r="Q42" s="44">
        <f t="shared" si="24"/>
        <v>1429.7949946132301</v>
      </c>
      <c r="R42" s="45">
        <v>10</v>
      </c>
      <c r="S42" s="46">
        <v>12</v>
      </c>
      <c r="T42" s="47">
        <f t="shared" si="25"/>
        <v>1</v>
      </c>
      <c r="U42" s="44">
        <f t="shared" si="26"/>
        <v>1385.1671809515783</v>
      </c>
      <c r="V42" s="43">
        <f t="shared" si="27"/>
        <v>281188.9377331704</v>
      </c>
      <c r="W42" s="48">
        <f t="shared" si="28"/>
        <v>-49557.28226682957</v>
      </c>
      <c r="X42" s="42">
        <v>193</v>
      </c>
      <c r="Y42" s="43">
        <f t="shared" si="29"/>
        <v>312459.26</v>
      </c>
      <c r="Z42" s="43">
        <v>312459.26</v>
      </c>
      <c r="AA42" s="43">
        <v>0</v>
      </c>
      <c r="AB42" s="44">
        <f t="shared" si="30"/>
        <v>1618.9598963730571</v>
      </c>
      <c r="AC42" s="44">
        <f t="shared" si="31"/>
        <v>0</v>
      </c>
      <c r="AD42" s="44">
        <f t="shared" si="32"/>
        <v>1618.9598963730571</v>
      </c>
      <c r="AE42" s="44">
        <v>1387.569629316079</v>
      </c>
      <c r="AF42" s="43">
        <v>6191765.2700000005</v>
      </c>
      <c r="AG42" s="43">
        <v>4213</v>
      </c>
      <c r="AH42" s="44">
        <f t="shared" si="33"/>
        <v>1469.680814146689</v>
      </c>
      <c r="AI42" s="45">
        <v>9</v>
      </c>
      <c r="AJ42" s="46">
        <v>12</v>
      </c>
      <c r="AK42" s="47">
        <f t="shared" si="34"/>
        <v>1</v>
      </c>
      <c r="AL42" s="44">
        <f t="shared" si="35"/>
        <v>1387.569629316079</v>
      </c>
      <c r="AM42" s="43">
        <f t="shared" si="36"/>
        <v>267800.93845800328</v>
      </c>
      <c r="AN42" s="48">
        <f t="shared" si="37"/>
        <v>-48718.168954905523</v>
      </c>
      <c r="AO42" s="90">
        <f t="shared" si="38"/>
        <v>-839.11331192404759</v>
      </c>
      <c r="AP42" s="97">
        <f t="shared" si="39"/>
        <v>10</v>
      </c>
      <c r="AQ42" s="165"/>
      <c r="AR42" s="164"/>
    </row>
    <row r="43" spans="1:44" s="3" customFormat="1" ht="12.75" customHeight="1" outlineLevel="2" x14ac:dyDescent="0.2">
      <c r="A43" s="10">
        <v>5150</v>
      </c>
      <c r="B43" s="11" t="s">
        <v>450</v>
      </c>
      <c r="C43" s="12">
        <v>80919</v>
      </c>
      <c r="D43" s="13" t="s">
        <v>23</v>
      </c>
      <c r="E43" s="14" t="s">
        <v>453</v>
      </c>
      <c r="F43" s="15" t="s">
        <v>402</v>
      </c>
      <c r="G43" s="42">
        <v>1549</v>
      </c>
      <c r="H43" s="43">
        <f t="shared" si="20"/>
        <v>3834899.16</v>
      </c>
      <c r="I43" s="43">
        <v>3834899.16</v>
      </c>
      <c r="J43" s="43">
        <v>0</v>
      </c>
      <c r="K43" s="44">
        <f t="shared" si="21"/>
        <v>2475.7257327307943</v>
      </c>
      <c r="L43" s="44">
        <f t="shared" si="22"/>
        <v>0</v>
      </c>
      <c r="M43" s="44">
        <f t="shared" si="23"/>
        <v>2475.7257327307943</v>
      </c>
      <c r="N43" s="44">
        <v>2455.9764143106022</v>
      </c>
      <c r="O43" s="43">
        <v>47367314.920000002</v>
      </c>
      <c r="P43" s="43">
        <v>18977</v>
      </c>
      <c r="Q43" s="44">
        <f t="shared" si="24"/>
        <v>2496.0380945354905</v>
      </c>
      <c r="R43" s="45">
        <v>7</v>
      </c>
      <c r="S43" s="46">
        <v>12</v>
      </c>
      <c r="T43" s="47">
        <f t="shared" si="25"/>
        <v>1</v>
      </c>
      <c r="U43" s="44">
        <f t="shared" si="26"/>
        <v>2455.9764143106022</v>
      </c>
      <c r="V43" s="43">
        <f t="shared" si="27"/>
        <v>3804307.4657671228</v>
      </c>
      <c r="W43" s="48">
        <f t="shared" si="28"/>
        <v>-30591.694232877344</v>
      </c>
      <c r="X43" s="42">
        <v>1385</v>
      </c>
      <c r="Y43" s="43">
        <f t="shared" si="29"/>
        <v>3505481.56</v>
      </c>
      <c r="Z43" s="43">
        <v>3505481.56</v>
      </c>
      <c r="AA43" s="43">
        <v>0</v>
      </c>
      <c r="AB43" s="44">
        <f t="shared" si="30"/>
        <v>2531.03361732852</v>
      </c>
      <c r="AC43" s="44">
        <f t="shared" si="31"/>
        <v>0</v>
      </c>
      <c r="AD43" s="44">
        <f t="shared" si="32"/>
        <v>2531.03361732852</v>
      </c>
      <c r="AE43" s="44">
        <v>2535.0918384261649</v>
      </c>
      <c r="AF43" s="43">
        <v>43180141.589999996</v>
      </c>
      <c r="AG43" s="43">
        <v>16729</v>
      </c>
      <c r="AH43" s="44">
        <f t="shared" si="33"/>
        <v>2581.1549757905432</v>
      </c>
      <c r="AI43" s="45">
        <v>6</v>
      </c>
      <c r="AJ43" s="46">
        <v>12</v>
      </c>
      <c r="AK43" s="47">
        <f t="shared" si="34"/>
        <v>1</v>
      </c>
      <c r="AL43" s="44">
        <f t="shared" si="35"/>
        <v>2535.0918384261649</v>
      </c>
      <c r="AM43" s="43">
        <f t="shared" si="36"/>
        <v>3511102.1962202382</v>
      </c>
      <c r="AN43" s="48">
        <f t="shared" si="37"/>
        <v>6131.6031493507326</v>
      </c>
      <c r="AO43" s="90">
        <f t="shared" si="38"/>
        <v>-36723.297382228076</v>
      </c>
      <c r="AP43" s="97">
        <f t="shared" si="39"/>
        <v>164</v>
      </c>
      <c r="AQ43" s="165"/>
      <c r="AR43" s="164"/>
    </row>
    <row r="44" spans="1:44" s="3" customFormat="1" ht="12.75" customHeight="1" outlineLevel="2" x14ac:dyDescent="0.2">
      <c r="A44" s="10">
        <v>5150</v>
      </c>
      <c r="B44" s="11" t="s">
        <v>450</v>
      </c>
      <c r="C44" s="12">
        <v>80014</v>
      </c>
      <c r="D44" s="13" t="s">
        <v>23</v>
      </c>
      <c r="E44" s="14" t="s">
        <v>456</v>
      </c>
      <c r="F44" s="15" t="s">
        <v>402</v>
      </c>
      <c r="G44" s="42">
        <v>48</v>
      </c>
      <c r="H44" s="43">
        <f t="shared" si="20"/>
        <v>78504.780000000013</v>
      </c>
      <c r="I44" s="43">
        <v>78504.780000000013</v>
      </c>
      <c r="J44" s="43">
        <v>0</v>
      </c>
      <c r="K44" s="44">
        <f t="shared" si="21"/>
        <v>1635.5162500000004</v>
      </c>
      <c r="L44" s="44">
        <f t="shared" si="22"/>
        <v>0</v>
      </c>
      <c r="M44" s="44">
        <f t="shared" si="23"/>
        <v>1635.5162500000004</v>
      </c>
      <c r="N44" s="44">
        <v>1174.326042585514</v>
      </c>
      <c r="O44" s="43">
        <v>1486592.57</v>
      </c>
      <c r="P44" s="43">
        <v>1391</v>
      </c>
      <c r="Q44" s="44">
        <f t="shared" si="24"/>
        <v>1068.7221926671459</v>
      </c>
      <c r="R44" s="45">
        <v>11</v>
      </c>
      <c r="S44" s="46">
        <v>12</v>
      </c>
      <c r="T44" s="47">
        <f t="shared" si="25"/>
        <v>0.91007280253628708</v>
      </c>
      <c r="U44" s="44">
        <f t="shared" si="26"/>
        <v>1068.7221926671459</v>
      </c>
      <c r="V44" s="43">
        <f t="shared" si="27"/>
        <v>51298.665248023004</v>
      </c>
      <c r="W44" s="48">
        <f t="shared" si="28"/>
        <v>-27206.114751977013</v>
      </c>
      <c r="X44" s="42">
        <v>36</v>
      </c>
      <c r="Y44" s="43">
        <f t="shared" si="29"/>
        <v>61339.1</v>
      </c>
      <c r="Z44" s="43">
        <v>61339.1</v>
      </c>
      <c r="AA44" s="43">
        <v>0</v>
      </c>
      <c r="AB44" s="44">
        <f t="shared" si="30"/>
        <v>1703.8638888888888</v>
      </c>
      <c r="AC44" s="44">
        <f t="shared" si="31"/>
        <v>0</v>
      </c>
      <c r="AD44" s="44">
        <f t="shared" si="32"/>
        <v>1703.8638888888888</v>
      </c>
      <c r="AE44" s="44">
        <v>1514.3700862164869</v>
      </c>
      <c r="AF44" s="43">
        <v>1351473.1</v>
      </c>
      <c r="AG44" s="43">
        <v>844</v>
      </c>
      <c r="AH44" s="44">
        <f t="shared" si="33"/>
        <v>1601.2714454976303</v>
      </c>
      <c r="AI44" s="45">
        <v>10</v>
      </c>
      <c r="AJ44" s="46">
        <v>12</v>
      </c>
      <c r="AK44" s="47">
        <f t="shared" si="34"/>
        <v>1</v>
      </c>
      <c r="AL44" s="44">
        <f t="shared" si="35"/>
        <v>1514.3700862164869</v>
      </c>
      <c r="AM44" s="43">
        <f t="shared" si="36"/>
        <v>54517.323103793533</v>
      </c>
      <c r="AN44" s="48">
        <f t="shared" si="37"/>
        <v>-7441.9384322252354</v>
      </c>
      <c r="AO44" s="90">
        <f t="shared" si="38"/>
        <v>-19764.176319751779</v>
      </c>
      <c r="AP44" s="97">
        <f t="shared" si="39"/>
        <v>12</v>
      </c>
      <c r="AQ44" s="165"/>
      <c r="AR44" s="164"/>
    </row>
    <row r="45" spans="1:44" s="3" customFormat="1" ht="12.75" customHeight="1" outlineLevel="2" x14ac:dyDescent="0.2">
      <c r="A45" s="10">
        <v>5150</v>
      </c>
      <c r="B45" s="11" t="s">
        <v>450</v>
      </c>
      <c r="C45" s="12">
        <v>80913</v>
      </c>
      <c r="D45" s="13" t="s">
        <v>23</v>
      </c>
      <c r="E45" s="14" t="s">
        <v>454</v>
      </c>
      <c r="F45" s="15" t="s">
        <v>402</v>
      </c>
      <c r="G45" s="42">
        <v>814</v>
      </c>
      <c r="H45" s="43">
        <f t="shared" si="20"/>
        <v>791723.65999999992</v>
      </c>
      <c r="I45" s="43">
        <v>791723.65999999992</v>
      </c>
      <c r="J45" s="43">
        <v>0</v>
      </c>
      <c r="K45" s="44">
        <f t="shared" si="21"/>
        <v>972.63348894348883</v>
      </c>
      <c r="L45" s="44">
        <f t="shared" si="22"/>
        <v>0</v>
      </c>
      <c r="M45" s="44">
        <f t="shared" si="23"/>
        <v>972.63348894348883</v>
      </c>
      <c r="N45" s="44">
        <v>968.56041036501574</v>
      </c>
      <c r="O45" s="43">
        <v>15161633.919999998</v>
      </c>
      <c r="P45" s="43">
        <v>16016</v>
      </c>
      <c r="Q45" s="44">
        <f t="shared" si="24"/>
        <v>946.65546453546438</v>
      </c>
      <c r="R45" s="45">
        <v>7</v>
      </c>
      <c r="S45" s="46">
        <v>12</v>
      </c>
      <c r="T45" s="47">
        <f t="shared" si="25"/>
        <v>0.97738401694397548</v>
      </c>
      <c r="U45" s="44">
        <f t="shared" si="26"/>
        <v>946.65546453546438</v>
      </c>
      <c r="V45" s="43">
        <f t="shared" si="27"/>
        <v>770577.54813186801</v>
      </c>
      <c r="W45" s="48">
        <f t="shared" si="28"/>
        <v>-21146.111868131906</v>
      </c>
      <c r="X45" s="42">
        <v>714</v>
      </c>
      <c r="Y45" s="43">
        <f t="shared" si="29"/>
        <v>744147.05</v>
      </c>
      <c r="Z45" s="43">
        <v>744147.05</v>
      </c>
      <c r="AA45" s="43">
        <v>0</v>
      </c>
      <c r="AB45" s="44">
        <f t="shared" si="30"/>
        <v>1042.2227591036415</v>
      </c>
      <c r="AC45" s="44">
        <f t="shared" si="31"/>
        <v>0</v>
      </c>
      <c r="AD45" s="44">
        <f t="shared" si="32"/>
        <v>1042.2227591036415</v>
      </c>
      <c r="AE45" s="44">
        <v>1009.8090346714755</v>
      </c>
      <c r="AF45" s="43">
        <v>14184427.379999999</v>
      </c>
      <c r="AG45" s="43">
        <v>14288</v>
      </c>
      <c r="AH45" s="44">
        <f t="shared" si="33"/>
        <v>992.75107642777152</v>
      </c>
      <c r="AI45" s="45">
        <v>8</v>
      </c>
      <c r="AJ45" s="46">
        <v>12</v>
      </c>
      <c r="AK45" s="47">
        <f t="shared" si="34"/>
        <v>0.98310773853468891</v>
      </c>
      <c r="AL45" s="44">
        <f t="shared" si="35"/>
        <v>992.75107642777152</v>
      </c>
      <c r="AM45" s="43">
        <f t="shared" si="36"/>
        <v>708824.26856942882</v>
      </c>
      <c r="AN45" s="48">
        <f t="shared" si="37"/>
        <v>-38533.943378804972</v>
      </c>
      <c r="AO45" s="90">
        <f t="shared" si="38"/>
        <v>17387.831510673066</v>
      </c>
      <c r="AP45" s="97">
        <f t="shared" si="39"/>
        <v>100</v>
      </c>
      <c r="AQ45" s="165"/>
      <c r="AR45" s="164"/>
    </row>
    <row r="46" spans="1:44" s="3" customFormat="1" ht="12.75" customHeight="1" outlineLevel="2" x14ac:dyDescent="0.2">
      <c r="A46" s="10">
        <v>5150</v>
      </c>
      <c r="B46" s="11" t="s">
        <v>450</v>
      </c>
      <c r="C46" s="12">
        <v>80911</v>
      </c>
      <c r="D46" s="13" t="s">
        <v>23</v>
      </c>
      <c r="E46" s="14" t="s">
        <v>471</v>
      </c>
      <c r="F46" s="15" t="s">
        <v>402</v>
      </c>
      <c r="G46" s="42">
        <v>314</v>
      </c>
      <c r="H46" s="43">
        <f t="shared" si="20"/>
        <v>120884.02</v>
      </c>
      <c r="I46" s="43">
        <v>120884.02</v>
      </c>
      <c r="J46" s="43">
        <v>0</v>
      </c>
      <c r="K46" s="44">
        <f t="shared" si="21"/>
        <v>384.98095541401273</v>
      </c>
      <c r="L46" s="44">
        <f t="shared" si="22"/>
        <v>0</v>
      </c>
      <c r="M46" s="44">
        <f t="shared" si="23"/>
        <v>384.98095541401273</v>
      </c>
      <c r="N46" s="44">
        <v>325.98325303166189</v>
      </c>
      <c r="O46" s="43">
        <v>3319017.9499999997</v>
      </c>
      <c r="P46" s="43">
        <v>10208</v>
      </c>
      <c r="Q46" s="44">
        <f t="shared" si="24"/>
        <v>325.13890576018804</v>
      </c>
      <c r="R46" s="45">
        <v>9</v>
      </c>
      <c r="S46" s="46">
        <v>12</v>
      </c>
      <c r="T46" s="47">
        <f t="shared" si="25"/>
        <v>0.99740984463581683</v>
      </c>
      <c r="U46" s="44">
        <f t="shared" si="26"/>
        <v>325.13890576018804</v>
      </c>
      <c r="V46" s="43">
        <f t="shared" si="27"/>
        <v>102093.61640869905</v>
      </c>
      <c r="W46" s="48">
        <f t="shared" si="28"/>
        <v>-18790.403591300957</v>
      </c>
      <c r="X46" s="42">
        <v>295</v>
      </c>
      <c r="Y46" s="43">
        <f t="shared" si="29"/>
        <v>117464.54</v>
      </c>
      <c r="Z46" s="43">
        <v>117464.54</v>
      </c>
      <c r="AA46" s="43">
        <v>0</v>
      </c>
      <c r="AB46" s="44">
        <f t="shared" si="30"/>
        <v>398.18488135593219</v>
      </c>
      <c r="AC46" s="44">
        <f t="shared" si="31"/>
        <v>0</v>
      </c>
      <c r="AD46" s="44">
        <f t="shared" si="32"/>
        <v>398.18488135593219</v>
      </c>
      <c r="AE46" s="44">
        <v>330.06290550447807</v>
      </c>
      <c r="AF46" s="43">
        <v>3095112.73</v>
      </c>
      <c r="AG46" s="43">
        <v>9203</v>
      </c>
      <c r="AH46" s="44">
        <f t="shared" si="33"/>
        <v>336.31562859936975</v>
      </c>
      <c r="AI46" s="45">
        <v>9</v>
      </c>
      <c r="AJ46" s="46">
        <v>12</v>
      </c>
      <c r="AK46" s="47">
        <f t="shared" si="34"/>
        <v>1</v>
      </c>
      <c r="AL46" s="44">
        <f t="shared" si="35"/>
        <v>330.06290550447807</v>
      </c>
      <c r="AM46" s="43">
        <f t="shared" si="36"/>
        <v>97368.557123821025</v>
      </c>
      <c r="AN46" s="48">
        <f t="shared" si="37"/>
        <v>-21922.890410377058</v>
      </c>
      <c r="AO46" s="90">
        <f t="shared" si="38"/>
        <v>3132.4868190761008</v>
      </c>
      <c r="AP46" s="97">
        <f t="shared" si="39"/>
        <v>19</v>
      </c>
      <c r="AQ46" s="165"/>
      <c r="AR46" s="164"/>
    </row>
    <row r="47" spans="1:44" s="3" customFormat="1" ht="12.75" customHeight="1" outlineLevel="2" x14ac:dyDescent="0.2">
      <c r="A47" s="10">
        <v>5150</v>
      </c>
      <c r="B47" s="11" t="s">
        <v>450</v>
      </c>
      <c r="C47" s="12">
        <v>80001</v>
      </c>
      <c r="D47" s="13" t="s">
        <v>23</v>
      </c>
      <c r="E47" s="14" t="s">
        <v>458</v>
      </c>
      <c r="F47" s="15" t="s">
        <v>46</v>
      </c>
      <c r="G47" s="42">
        <v>5962</v>
      </c>
      <c r="H47" s="43">
        <f t="shared" si="20"/>
        <v>474210.87060937949</v>
      </c>
      <c r="I47" s="43">
        <v>473891.67184446403</v>
      </c>
      <c r="J47" s="43">
        <v>319.19876491545483</v>
      </c>
      <c r="K47" s="44">
        <f t="shared" si="21"/>
        <v>79.485352540165053</v>
      </c>
      <c r="L47" s="44">
        <f t="shared" si="22"/>
        <v>5.3538873685919967E-2</v>
      </c>
      <c r="M47" s="44">
        <f t="shared" si="23"/>
        <v>79.538891413850976</v>
      </c>
      <c r="N47" s="44">
        <v>78.276136973273793</v>
      </c>
      <c r="O47" s="43">
        <v>9629344.568685567</v>
      </c>
      <c r="P47" s="43">
        <v>125909</v>
      </c>
      <c r="Q47" s="44">
        <f t="shared" si="24"/>
        <v>76.478604140177168</v>
      </c>
      <c r="R47" s="45">
        <v>8</v>
      </c>
      <c r="S47" s="46">
        <v>12</v>
      </c>
      <c r="T47" s="47">
        <f t="shared" si="25"/>
        <v>0.97703600480807629</v>
      </c>
      <c r="U47" s="44">
        <f t="shared" si="26"/>
        <v>76.478604140177168</v>
      </c>
      <c r="V47" s="43">
        <f t="shared" si="27"/>
        <v>455965.43788373627</v>
      </c>
      <c r="W47" s="48">
        <f t="shared" si="28"/>
        <v>-18245.432725643215</v>
      </c>
      <c r="X47" s="42">
        <v>5526</v>
      </c>
      <c r="Y47" s="43">
        <f t="shared" si="29"/>
        <v>434597.23575352831</v>
      </c>
      <c r="Z47" s="43">
        <v>434304.71294695925</v>
      </c>
      <c r="AA47" s="43">
        <v>292.52280656906294</v>
      </c>
      <c r="AB47" s="44">
        <f t="shared" si="30"/>
        <v>78.592962893043662</v>
      </c>
      <c r="AC47" s="44">
        <f t="shared" si="31"/>
        <v>5.2935723230015011E-2</v>
      </c>
      <c r="AD47" s="44">
        <f t="shared" si="32"/>
        <v>78.645898616273669</v>
      </c>
      <c r="AE47" s="44">
        <v>77.518449235135591</v>
      </c>
      <c r="AF47" s="43">
        <v>8798642.1794778984</v>
      </c>
      <c r="AG47" s="43">
        <v>116170</v>
      </c>
      <c r="AH47" s="44">
        <f t="shared" si="33"/>
        <v>75.739366269070317</v>
      </c>
      <c r="AI47" s="45">
        <v>8</v>
      </c>
      <c r="AJ47" s="46">
        <v>12</v>
      </c>
      <c r="AK47" s="47">
        <f t="shared" si="34"/>
        <v>0.97704955422071449</v>
      </c>
      <c r="AL47" s="44">
        <f t="shared" si="35"/>
        <v>75.739366269070317</v>
      </c>
      <c r="AM47" s="43">
        <f t="shared" si="36"/>
        <v>418535.73800288257</v>
      </c>
      <c r="AN47" s="48">
        <f t="shared" si="37"/>
        <v>-17521.63390979535</v>
      </c>
      <c r="AO47" s="90">
        <f t="shared" si="38"/>
        <v>-723.79881584786563</v>
      </c>
      <c r="AP47" s="97">
        <f t="shared" si="39"/>
        <v>436</v>
      </c>
      <c r="AQ47" s="165"/>
      <c r="AR47" s="164"/>
    </row>
    <row r="48" spans="1:44" s="3" customFormat="1" ht="12.75" customHeight="1" outlineLevel="2" x14ac:dyDescent="0.2">
      <c r="A48" s="10">
        <v>5150</v>
      </c>
      <c r="B48" s="11" t="s">
        <v>450</v>
      </c>
      <c r="C48" s="12">
        <v>80989</v>
      </c>
      <c r="D48" s="13" t="s">
        <v>23</v>
      </c>
      <c r="E48" s="14" t="s">
        <v>647</v>
      </c>
      <c r="F48" s="15" t="s">
        <v>430</v>
      </c>
      <c r="G48" s="42">
        <v>454</v>
      </c>
      <c r="H48" s="43">
        <f t="shared" si="20"/>
        <v>38179.130000000005</v>
      </c>
      <c r="I48" s="43">
        <v>38179.130000000005</v>
      </c>
      <c r="J48" s="43">
        <v>0</v>
      </c>
      <c r="K48" s="44">
        <f t="shared" si="21"/>
        <v>84.095000000000013</v>
      </c>
      <c r="L48" s="44">
        <f t="shared" si="22"/>
        <v>0</v>
      </c>
      <c r="M48" s="44">
        <f t="shared" si="23"/>
        <v>84.095000000000013</v>
      </c>
      <c r="N48" s="44">
        <v>68.561872396485654</v>
      </c>
      <c r="O48" s="43">
        <v>305961.65000000002</v>
      </c>
      <c r="P48" s="43">
        <v>6391</v>
      </c>
      <c r="Q48" s="44">
        <f t="shared" si="24"/>
        <v>47.873830386480989</v>
      </c>
      <c r="R48" s="45">
        <v>10</v>
      </c>
      <c r="S48" s="46">
        <v>12</v>
      </c>
      <c r="T48" s="47">
        <f t="shared" si="25"/>
        <v>0.69825733622955877</v>
      </c>
      <c r="U48" s="44">
        <f t="shared" si="26"/>
        <v>47.873830386480989</v>
      </c>
      <c r="V48" s="43">
        <f t="shared" si="27"/>
        <v>21734.718995462368</v>
      </c>
      <c r="W48" s="48">
        <f t="shared" si="28"/>
        <v>-16444.411004537636</v>
      </c>
      <c r="X48" s="42">
        <v>114</v>
      </c>
      <c r="Y48" s="43">
        <f t="shared" si="29"/>
        <v>23199.400000000005</v>
      </c>
      <c r="Z48" s="43">
        <v>23199.400000000005</v>
      </c>
      <c r="AA48" s="43">
        <v>0</v>
      </c>
      <c r="AB48" s="44">
        <f t="shared" si="30"/>
        <v>203.50350877192986</v>
      </c>
      <c r="AC48" s="44">
        <f t="shared" si="31"/>
        <v>0</v>
      </c>
      <c r="AD48" s="44">
        <f t="shared" si="32"/>
        <v>203.50350877192986</v>
      </c>
      <c r="AE48" s="44">
        <v>-92.622585194730803</v>
      </c>
      <c r="AF48" s="43">
        <v>-171834.24999999997</v>
      </c>
      <c r="AG48" s="43">
        <v>3458</v>
      </c>
      <c r="AH48" s="44">
        <f t="shared" si="33"/>
        <v>-49.691801619433193</v>
      </c>
      <c r="AI48" s="45">
        <v>12</v>
      </c>
      <c r="AJ48" s="46">
        <v>12</v>
      </c>
      <c r="AK48" s="47">
        <f t="shared" si="34"/>
        <v>0.53649767510764867</v>
      </c>
      <c r="AL48" s="44">
        <f t="shared" si="35"/>
        <v>-49.6918016194332</v>
      </c>
      <c r="AM48" s="43">
        <f t="shared" si="36"/>
        <v>0</v>
      </c>
      <c r="AN48" s="48">
        <f t="shared" si="37"/>
        <v>-25308.436363636367</v>
      </c>
      <c r="AO48" s="90">
        <f t="shared" si="38"/>
        <v>8864.0253590987304</v>
      </c>
      <c r="AP48" s="97">
        <f t="shared" si="39"/>
        <v>340</v>
      </c>
      <c r="AQ48" s="165"/>
      <c r="AR48" s="164"/>
    </row>
    <row r="49" spans="1:44" s="3" customFormat="1" ht="12.75" customHeight="1" outlineLevel="2" x14ac:dyDescent="0.2">
      <c r="A49" s="10">
        <v>5150</v>
      </c>
      <c r="B49" s="11" t="s">
        <v>450</v>
      </c>
      <c r="C49" s="12">
        <v>79078</v>
      </c>
      <c r="D49" s="13" t="s">
        <v>23</v>
      </c>
      <c r="E49" s="14" t="s">
        <v>474</v>
      </c>
      <c r="F49" s="15" t="s">
        <v>402</v>
      </c>
      <c r="G49" s="42">
        <v>242</v>
      </c>
      <c r="H49" s="43">
        <f t="shared" si="20"/>
        <v>349774.34</v>
      </c>
      <c r="I49" s="43">
        <v>349774.34</v>
      </c>
      <c r="J49" s="43">
        <v>0</v>
      </c>
      <c r="K49" s="44">
        <f t="shared" si="21"/>
        <v>1445.3485123966943</v>
      </c>
      <c r="L49" s="44">
        <f t="shared" si="22"/>
        <v>0</v>
      </c>
      <c r="M49" s="44">
        <f t="shared" si="23"/>
        <v>1445.3485123966943</v>
      </c>
      <c r="N49" s="44">
        <v>1391.0018424085279</v>
      </c>
      <c r="O49" s="43">
        <v>4841511.58</v>
      </c>
      <c r="P49" s="43">
        <v>3487</v>
      </c>
      <c r="Q49" s="44">
        <f t="shared" si="24"/>
        <v>1388.4461084026384</v>
      </c>
      <c r="R49" s="45">
        <v>8</v>
      </c>
      <c r="S49" s="46">
        <v>12</v>
      </c>
      <c r="T49" s="47">
        <f t="shared" si="25"/>
        <v>0.99816266669966147</v>
      </c>
      <c r="U49" s="44">
        <f t="shared" si="26"/>
        <v>1388.4461084026384</v>
      </c>
      <c r="V49" s="43">
        <f t="shared" si="27"/>
        <v>336003.95823343849</v>
      </c>
      <c r="W49" s="48">
        <f t="shared" si="28"/>
        <v>-13770.381766561535</v>
      </c>
      <c r="X49" s="42">
        <v>227</v>
      </c>
      <c r="Y49" s="43">
        <f t="shared" si="29"/>
        <v>337527.38000000006</v>
      </c>
      <c r="Z49" s="43">
        <v>337527.38000000006</v>
      </c>
      <c r="AA49" s="43">
        <v>0</v>
      </c>
      <c r="AB49" s="44">
        <f t="shared" si="30"/>
        <v>1486.9047577092513</v>
      </c>
      <c r="AC49" s="44">
        <f t="shared" si="31"/>
        <v>0</v>
      </c>
      <c r="AD49" s="44">
        <f t="shared" si="32"/>
        <v>1486.9047577092513</v>
      </c>
      <c r="AE49" s="44">
        <v>1415.864476284585</v>
      </c>
      <c r="AF49" s="43">
        <v>4489886.46</v>
      </c>
      <c r="AG49" s="43">
        <v>3136</v>
      </c>
      <c r="AH49" s="44">
        <f t="shared" si="33"/>
        <v>1431.7239987244898</v>
      </c>
      <c r="AI49" s="45">
        <v>9</v>
      </c>
      <c r="AJ49" s="46">
        <v>12</v>
      </c>
      <c r="AK49" s="47">
        <f t="shared" si="34"/>
        <v>1</v>
      </c>
      <c r="AL49" s="44">
        <f t="shared" si="35"/>
        <v>1415.864476284585</v>
      </c>
      <c r="AM49" s="43">
        <f t="shared" si="36"/>
        <v>321401.2361166008</v>
      </c>
      <c r="AN49" s="48">
        <f t="shared" si="37"/>
        <v>-17592.156963708283</v>
      </c>
      <c r="AO49" s="90">
        <f t="shared" si="38"/>
        <v>3821.7751971467478</v>
      </c>
      <c r="AP49" s="97">
        <f t="shared" si="39"/>
        <v>15</v>
      </c>
      <c r="AQ49" s="165"/>
      <c r="AR49" s="164"/>
    </row>
    <row r="50" spans="1:44" s="3" customFormat="1" ht="12.75" customHeight="1" outlineLevel="2" x14ac:dyDescent="0.2">
      <c r="A50" s="10">
        <v>5150</v>
      </c>
      <c r="B50" s="11" t="s">
        <v>450</v>
      </c>
      <c r="C50" s="12">
        <v>80906</v>
      </c>
      <c r="D50" s="13" t="s">
        <v>23</v>
      </c>
      <c r="E50" s="14" t="s">
        <v>464</v>
      </c>
      <c r="F50" s="15" t="s">
        <v>402</v>
      </c>
      <c r="G50" s="42">
        <v>120</v>
      </c>
      <c r="H50" s="43">
        <f t="shared" si="20"/>
        <v>62690.97</v>
      </c>
      <c r="I50" s="43">
        <v>62690.97</v>
      </c>
      <c r="J50" s="43">
        <v>0</v>
      </c>
      <c r="K50" s="44">
        <f t="shared" si="21"/>
        <v>522.42475000000002</v>
      </c>
      <c r="L50" s="44">
        <f t="shared" si="22"/>
        <v>0</v>
      </c>
      <c r="M50" s="44">
        <f t="shared" si="23"/>
        <v>522.42475000000002</v>
      </c>
      <c r="N50" s="44">
        <v>433.20715951010766</v>
      </c>
      <c r="O50" s="43">
        <v>1687853.8899999997</v>
      </c>
      <c r="P50" s="43">
        <v>4110</v>
      </c>
      <c r="Q50" s="44">
        <f t="shared" si="24"/>
        <v>410.67004622871036</v>
      </c>
      <c r="R50" s="45">
        <v>10</v>
      </c>
      <c r="S50" s="46">
        <v>12</v>
      </c>
      <c r="T50" s="47">
        <f t="shared" si="25"/>
        <v>0.94797612923368257</v>
      </c>
      <c r="U50" s="44">
        <f t="shared" si="26"/>
        <v>410.67004622871036</v>
      </c>
      <c r="V50" s="43">
        <f t="shared" si="27"/>
        <v>49280.405547445247</v>
      </c>
      <c r="W50" s="48">
        <f t="shared" si="28"/>
        <v>-13410.564452554754</v>
      </c>
      <c r="X50" s="42">
        <v>103</v>
      </c>
      <c r="Y50" s="43">
        <f t="shared" si="29"/>
        <v>58888.75</v>
      </c>
      <c r="Z50" s="43">
        <v>58888.75</v>
      </c>
      <c r="AA50" s="43">
        <v>0</v>
      </c>
      <c r="AB50" s="44">
        <f t="shared" si="30"/>
        <v>571.73543689320388</v>
      </c>
      <c r="AC50" s="44">
        <f t="shared" si="31"/>
        <v>0</v>
      </c>
      <c r="AD50" s="44">
        <f t="shared" si="32"/>
        <v>571.73543689320388</v>
      </c>
      <c r="AE50" s="44">
        <v>444.24512816820277</v>
      </c>
      <c r="AF50" s="43">
        <v>1584025.01</v>
      </c>
      <c r="AG50" s="43">
        <v>3682</v>
      </c>
      <c r="AH50" s="44">
        <f t="shared" si="33"/>
        <v>430.20777023356874</v>
      </c>
      <c r="AI50" s="45">
        <v>12</v>
      </c>
      <c r="AJ50" s="46">
        <v>12</v>
      </c>
      <c r="AK50" s="47">
        <f t="shared" si="34"/>
        <v>0.96840177405542838</v>
      </c>
      <c r="AL50" s="44">
        <f t="shared" si="35"/>
        <v>430.20777023356874</v>
      </c>
      <c r="AM50" s="43">
        <f t="shared" si="36"/>
        <v>44311.40033405758</v>
      </c>
      <c r="AN50" s="48">
        <f t="shared" si="37"/>
        <v>-15902.563271937186</v>
      </c>
      <c r="AO50" s="90">
        <f t="shared" si="38"/>
        <v>2491.998819382432</v>
      </c>
      <c r="AP50" s="97">
        <f t="shared" si="39"/>
        <v>17</v>
      </c>
      <c r="AQ50" s="165"/>
      <c r="AR50" s="164"/>
    </row>
    <row r="51" spans="1:44" s="3" customFormat="1" ht="12.75" customHeight="1" outlineLevel="2" x14ac:dyDescent="0.2">
      <c r="A51" s="10">
        <v>5150</v>
      </c>
      <c r="B51" s="11" t="s">
        <v>450</v>
      </c>
      <c r="C51" s="12">
        <v>79726</v>
      </c>
      <c r="D51" s="13" t="s">
        <v>23</v>
      </c>
      <c r="E51" s="14" t="s">
        <v>460</v>
      </c>
      <c r="F51" s="15" t="s">
        <v>402</v>
      </c>
      <c r="G51" s="42">
        <v>80</v>
      </c>
      <c r="H51" s="43">
        <f t="shared" si="20"/>
        <v>150104.41999999998</v>
      </c>
      <c r="I51" s="43">
        <v>150104.41999999998</v>
      </c>
      <c r="J51" s="43">
        <v>0</v>
      </c>
      <c r="K51" s="44">
        <f t="shared" si="21"/>
        <v>1876.3052499999999</v>
      </c>
      <c r="L51" s="44">
        <f t="shared" si="22"/>
        <v>0</v>
      </c>
      <c r="M51" s="44">
        <f t="shared" si="23"/>
        <v>1876.3052499999999</v>
      </c>
      <c r="N51" s="44">
        <v>1863.7745044326241</v>
      </c>
      <c r="O51" s="43">
        <v>2387823.39</v>
      </c>
      <c r="P51" s="43">
        <v>1300</v>
      </c>
      <c r="Q51" s="44">
        <f t="shared" si="24"/>
        <v>1836.7872230769233</v>
      </c>
      <c r="R51" s="45">
        <v>7</v>
      </c>
      <c r="S51" s="46">
        <v>12</v>
      </c>
      <c r="T51" s="47">
        <f t="shared" si="25"/>
        <v>0.98552009307375066</v>
      </c>
      <c r="U51" s="44">
        <f t="shared" si="26"/>
        <v>1836.7872230769233</v>
      </c>
      <c r="V51" s="43">
        <f t="shared" si="27"/>
        <v>146942.97784615387</v>
      </c>
      <c r="W51" s="48">
        <f t="shared" si="28"/>
        <v>-3161.4421538461174</v>
      </c>
      <c r="X51" s="42">
        <v>59</v>
      </c>
      <c r="Y51" s="43">
        <f t="shared" si="29"/>
        <v>130612.27</v>
      </c>
      <c r="Z51" s="43">
        <v>130612.27</v>
      </c>
      <c r="AA51" s="43">
        <v>0</v>
      </c>
      <c r="AB51" s="44">
        <f t="shared" si="30"/>
        <v>2213.7672881355934</v>
      </c>
      <c r="AC51" s="44">
        <f t="shared" si="31"/>
        <v>0</v>
      </c>
      <c r="AD51" s="44">
        <f t="shared" si="32"/>
        <v>2213.7672881355934</v>
      </c>
      <c r="AE51" s="44">
        <v>1915.6032368421052</v>
      </c>
      <c r="AF51" s="43">
        <v>2167733.79</v>
      </c>
      <c r="AG51" s="43">
        <v>1155</v>
      </c>
      <c r="AH51" s="44">
        <f t="shared" si="33"/>
        <v>1876.8257922077923</v>
      </c>
      <c r="AI51" s="45">
        <v>9</v>
      </c>
      <c r="AJ51" s="46">
        <v>12</v>
      </c>
      <c r="AK51" s="47">
        <f t="shared" si="34"/>
        <v>0.979757058304914</v>
      </c>
      <c r="AL51" s="44">
        <f t="shared" si="35"/>
        <v>1876.8257922077923</v>
      </c>
      <c r="AM51" s="43">
        <f t="shared" si="36"/>
        <v>110732.72174025975</v>
      </c>
      <c r="AN51" s="48">
        <f t="shared" si="37"/>
        <v>-21686.779919716646</v>
      </c>
      <c r="AO51" s="90">
        <f t="shared" si="38"/>
        <v>18525.337765870529</v>
      </c>
      <c r="AP51" s="97">
        <f t="shared" si="39"/>
        <v>21</v>
      </c>
      <c r="AQ51" s="165"/>
      <c r="AR51" s="164"/>
    </row>
    <row r="52" spans="1:44" s="3" customFormat="1" ht="12.75" customHeight="1" outlineLevel="2" x14ac:dyDescent="0.2">
      <c r="A52" s="10">
        <v>5150</v>
      </c>
      <c r="B52" s="11" t="s">
        <v>450</v>
      </c>
      <c r="C52" s="12">
        <v>80990</v>
      </c>
      <c r="D52" s="13" t="s">
        <v>23</v>
      </c>
      <c r="E52" s="14" t="s">
        <v>506</v>
      </c>
      <c r="F52" s="15" t="s">
        <v>430</v>
      </c>
      <c r="G52" s="42">
        <v>3135</v>
      </c>
      <c r="H52" s="43">
        <f t="shared" si="20"/>
        <v>64758.029999999992</v>
      </c>
      <c r="I52" s="43">
        <v>64758.029999999992</v>
      </c>
      <c r="J52" s="43">
        <v>0</v>
      </c>
      <c r="K52" s="44">
        <f t="shared" si="21"/>
        <v>20.656468899521528</v>
      </c>
      <c r="L52" s="44">
        <f t="shared" si="22"/>
        <v>0</v>
      </c>
      <c r="M52" s="44">
        <f t="shared" si="23"/>
        <v>20.656468899521528</v>
      </c>
      <c r="N52" s="44">
        <v>19.776859170860607</v>
      </c>
      <c r="O52" s="43">
        <v>1384562.0799999998</v>
      </c>
      <c r="P52" s="43">
        <v>70038</v>
      </c>
      <c r="Q52" s="44">
        <f t="shared" si="24"/>
        <v>19.76872669122476</v>
      </c>
      <c r="R52" s="45">
        <v>10</v>
      </c>
      <c r="S52" s="46">
        <v>12</v>
      </c>
      <c r="T52" s="47">
        <f t="shared" si="25"/>
        <v>0.99958878811010443</v>
      </c>
      <c r="U52" s="44">
        <f t="shared" si="26"/>
        <v>19.76872669122476</v>
      </c>
      <c r="V52" s="43">
        <f t="shared" si="27"/>
        <v>61974.958176989625</v>
      </c>
      <c r="W52" s="48">
        <f t="shared" si="28"/>
        <v>-2783.0718230103666</v>
      </c>
      <c r="X52" s="42">
        <v>2880</v>
      </c>
      <c r="Y52" s="43">
        <f t="shared" si="29"/>
        <v>57103.189999999995</v>
      </c>
      <c r="Z52" s="43">
        <v>57103.189999999995</v>
      </c>
      <c r="AA52" s="43">
        <v>0</v>
      </c>
      <c r="AB52" s="44">
        <f t="shared" si="30"/>
        <v>19.827496527777775</v>
      </c>
      <c r="AC52" s="44">
        <f t="shared" si="31"/>
        <v>0</v>
      </c>
      <c r="AD52" s="44">
        <f t="shared" si="32"/>
        <v>19.827496527777775</v>
      </c>
      <c r="AE52" s="44">
        <v>18.494320738627145</v>
      </c>
      <c r="AF52" s="43">
        <v>1129902.57</v>
      </c>
      <c r="AG52" s="43">
        <v>62066</v>
      </c>
      <c r="AH52" s="44">
        <f t="shared" si="33"/>
        <v>18.20485563754713</v>
      </c>
      <c r="AI52" s="45">
        <v>11</v>
      </c>
      <c r="AJ52" s="46">
        <v>12</v>
      </c>
      <c r="AK52" s="47">
        <f t="shared" si="34"/>
        <v>0.9843484329502602</v>
      </c>
      <c r="AL52" s="44">
        <f t="shared" si="35"/>
        <v>18.20485563754713</v>
      </c>
      <c r="AM52" s="43">
        <f t="shared" si="36"/>
        <v>52429.984236135737</v>
      </c>
      <c r="AN52" s="48">
        <f t="shared" si="37"/>
        <v>-5098.042651488282</v>
      </c>
      <c r="AO52" s="90">
        <f t="shared" si="38"/>
        <v>2314.9708284779153</v>
      </c>
      <c r="AP52" s="97">
        <f t="shared" si="39"/>
        <v>255</v>
      </c>
      <c r="AQ52" s="165"/>
      <c r="AR52" s="164"/>
    </row>
    <row r="53" spans="1:44" s="3" customFormat="1" ht="12.75" customHeight="1" outlineLevel="2" x14ac:dyDescent="0.2">
      <c r="A53" s="10">
        <v>5150</v>
      </c>
      <c r="B53" s="11" t="s">
        <v>450</v>
      </c>
      <c r="C53" s="12">
        <v>80914</v>
      </c>
      <c r="D53" s="13" t="s">
        <v>23</v>
      </c>
      <c r="E53" s="14" t="s">
        <v>455</v>
      </c>
      <c r="F53" s="15" t="s">
        <v>402</v>
      </c>
      <c r="G53" s="42">
        <v>487</v>
      </c>
      <c r="H53" s="43">
        <f t="shared" si="20"/>
        <v>802530.66</v>
      </c>
      <c r="I53" s="43">
        <v>802530.66</v>
      </c>
      <c r="J53" s="43">
        <v>0</v>
      </c>
      <c r="K53" s="44">
        <f t="shared" si="21"/>
        <v>1647.9068993839837</v>
      </c>
      <c r="L53" s="44">
        <f t="shared" si="22"/>
        <v>0</v>
      </c>
      <c r="M53" s="44">
        <f t="shared" si="23"/>
        <v>1647.9068993839837</v>
      </c>
      <c r="N53" s="44">
        <v>1645.9924609914269</v>
      </c>
      <c r="O53" s="43">
        <v>11766260.17</v>
      </c>
      <c r="P53" s="43">
        <v>6829</v>
      </c>
      <c r="Q53" s="44">
        <f t="shared" si="24"/>
        <v>1722.9843564211451</v>
      </c>
      <c r="R53" s="45">
        <v>7</v>
      </c>
      <c r="S53" s="46">
        <v>12</v>
      </c>
      <c r="T53" s="47">
        <f t="shared" si="25"/>
        <v>1</v>
      </c>
      <c r="U53" s="44">
        <f t="shared" si="26"/>
        <v>1645.9924609914269</v>
      </c>
      <c r="V53" s="43">
        <f t="shared" si="27"/>
        <v>801598.32850282488</v>
      </c>
      <c r="W53" s="48">
        <f t="shared" si="28"/>
        <v>-932.33149717515334</v>
      </c>
      <c r="X53" s="42">
        <v>436</v>
      </c>
      <c r="Y53" s="43">
        <f t="shared" si="29"/>
        <v>802632.04</v>
      </c>
      <c r="Z53" s="43">
        <v>802632.04</v>
      </c>
      <c r="AA53" s="43">
        <v>0</v>
      </c>
      <c r="AB53" s="44">
        <f t="shared" si="30"/>
        <v>1840.8991743119268</v>
      </c>
      <c r="AC53" s="44">
        <f t="shared" si="31"/>
        <v>0</v>
      </c>
      <c r="AD53" s="44">
        <f t="shared" si="32"/>
        <v>1840.8991743119268</v>
      </c>
      <c r="AE53" s="44">
        <v>1866.908903265386</v>
      </c>
      <c r="AF53" s="43">
        <v>11343707.610000001</v>
      </c>
      <c r="AG53" s="43">
        <v>6077</v>
      </c>
      <c r="AH53" s="44">
        <f t="shared" si="33"/>
        <v>1866.6624337666615</v>
      </c>
      <c r="AI53" s="45">
        <v>6</v>
      </c>
      <c r="AJ53" s="46">
        <v>12</v>
      </c>
      <c r="AK53" s="47">
        <f t="shared" si="34"/>
        <v>0.99986797990073673</v>
      </c>
      <c r="AL53" s="44">
        <f t="shared" si="35"/>
        <v>1866.6624337666615</v>
      </c>
      <c r="AM53" s="43">
        <f t="shared" si="36"/>
        <v>813864.82112226437</v>
      </c>
      <c r="AN53" s="48">
        <f t="shared" si="37"/>
        <v>12253.943042470184</v>
      </c>
      <c r="AO53" s="90">
        <f t="shared" si="38"/>
        <v>-13186.274539645337</v>
      </c>
      <c r="AP53" s="97">
        <f t="shared" si="39"/>
        <v>51</v>
      </c>
      <c r="AQ53" s="165"/>
      <c r="AR53" s="164"/>
    </row>
    <row r="54" spans="1:44" s="3" customFormat="1" ht="12.75" customHeight="1" outlineLevel="2" x14ac:dyDescent="0.2">
      <c r="A54" s="10">
        <v>5150</v>
      </c>
      <c r="B54" s="11" t="s">
        <v>450</v>
      </c>
      <c r="C54" s="12">
        <v>80415</v>
      </c>
      <c r="D54" s="13" t="s">
        <v>23</v>
      </c>
      <c r="E54" s="14" t="s">
        <v>469</v>
      </c>
      <c r="F54" s="15" t="s">
        <v>470</v>
      </c>
      <c r="G54" s="42">
        <v>7</v>
      </c>
      <c r="H54" s="43">
        <f t="shared" si="20"/>
        <v>900.25</v>
      </c>
      <c r="I54" s="43">
        <v>900.25</v>
      </c>
      <c r="J54" s="43">
        <v>0</v>
      </c>
      <c r="K54" s="44">
        <f t="shared" si="21"/>
        <v>128.60714285714286</v>
      </c>
      <c r="L54" s="44">
        <f t="shared" si="22"/>
        <v>0</v>
      </c>
      <c r="M54" s="44">
        <f t="shared" si="23"/>
        <v>128.60714285714286</v>
      </c>
      <c r="N54" s="44">
        <v>-149.8438888888889</v>
      </c>
      <c r="O54" s="43">
        <v>-15476.159999999998</v>
      </c>
      <c r="P54" s="43">
        <v>123</v>
      </c>
      <c r="Q54" s="44">
        <f t="shared" si="24"/>
        <v>-125.82243902439023</v>
      </c>
      <c r="R54" s="45">
        <v>11</v>
      </c>
      <c r="S54" s="46">
        <v>12</v>
      </c>
      <c r="T54" s="47">
        <f t="shared" si="25"/>
        <v>0.8396901599216311</v>
      </c>
      <c r="U54" s="44">
        <f t="shared" si="26"/>
        <v>-125.82243902439023</v>
      </c>
      <c r="V54" s="43">
        <f t="shared" si="27"/>
        <v>0</v>
      </c>
      <c r="W54" s="48">
        <f t="shared" si="28"/>
        <v>-900.25</v>
      </c>
      <c r="X54" s="42">
        <v>9</v>
      </c>
      <c r="Y54" s="43">
        <f t="shared" si="29"/>
        <v>900.25</v>
      </c>
      <c r="Z54" s="43">
        <v>900.25</v>
      </c>
      <c r="AA54" s="43">
        <v>0</v>
      </c>
      <c r="AB54" s="44">
        <f t="shared" si="30"/>
        <v>100.02777777777777</v>
      </c>
      <c r="AC54" s="44">
        <f t="shared" si="31"/>
        <v>0</v>
      </c>
      <c r="AD54" s="44">
        <f t="shared" si="32"/>
        <v>100.02777777777777</v>
      </c>
      <c r="AE54" s="44">
        <v>-140.14622222222221</v>
      </c>
      <c r="AF54" s="43">
        <v>-15293.659999999998</v>
      </c>
      <c r="AG54" s="43">
        <v>112</v>
      </c>
      <c r="AH54" s="44">
        <f t="shared" si="33"/>
        <v>-136.5505357142857</v>
      </c>
      <c r="AI54" s="45">
        <v>10</v>
      </c>
      <c r="AJ54" s="46">
        <v>12</v>
      </c>
      <c r="AK54" s="47">
        <f t="shared" si="34"/>
        <v>0.97434332191819606</v>
      </c>
      <c r="AL54" s="44">
        <f t="shared" si="35"/>
        <v>-136.5505357142857</v>
      </c>
      <c r="AM54" s="43">
        <f t="shared" si="36"/>
        <v>0</v>
      </c>
      <c r="AN54" s="48">
        <f t="shared" si="37"/>
        <v>-982.09090909090912</v>
      </c>
      <c r="AO54" s="90">
        <f t="shared" si="38"/>
        <v>81.840909090909122</v>
      </c>
      <c r="AP54" s="97">
        <f t="shared" si="39"/>
        <v>-2</v>
      </c>
      <c r="AQ54" s="165"/>
      <c r="AR54" s="164"/>
    </row>
    <row r="55" spans="1:44" s="3" customFormat="1" ht="12.75" customHeight="1" outlineLevel="2" x14ac:dyDescent="0.2">
      <c r="A55" s="10">
        <v>5150</v>
      </c>
      <c r="B55" s="11" t="s">
        <v>450</v>
      </c>
      <c r="C55" s="12">
        <v>80909</v>
      </c>
      <c r="D55" s="13" t="s">
        <v>23</v>
      </c>
      <c r="E55" s="14" t="s">
        <v>475</v>
      </c>
      <c r="F55" s="15" t="s">
        <v>402</v>
      </c>
      <c r="G55" s="42">
        <v>71</v>
      </c>
      <c r="H55" s="43">
        <f t="shared" si="20"/>
        <v>110576.77999999998</v>
      </c>
      <c r="I55" s="43">
        <v>110576.77999999998</v>
      </c>
      <c r="J55" s="43">
        <v>0</v>
      </c>
      <c r="K55" s="44">
        <f t="shared" si="21"/>
        <v>1557.419436619718</v>
      </c>
      <c r="L55" s="44">
        <f t="shared" si="22"/>
        <v>0</v>
      </c>
      <c r="M55" s="44">
        <f t="shared" si="23"/>
        <v>1557.419436619718</v>
      </c>
      <c r="N55" s="44">
        <v>1544.8246155701331</v>
      </c>
      <c r="O55" s="43">
        <v>2320945.58</v>
      </c>
      <c r="P55" s="43">
        <v>1292</v>
      </c>
      <c r="Q55" s="44">
        <f t="shared" si="24"/>
        <v>1796.3975077399382</v>
      </c>
      <c r="R55" s="45">
        <v>7</v>
      </c>
      <c r="S55" s="46">
        <v>12</v>
      </c>
      <c r="T55" s="47">
        <f t="shared" si="25"/>
        <v>1</v>
      </c>
      <c r="U55" s="44">
        <f t="shared" si="26"/>
        <v>1544.8246155701331</v>
      </c>
      <c r="V55" s="43">
        <f t="shared" si="27"/>
        <v>109682.54770547945</v>
      </c>
      <c r="W55" s="48">
        <f t="shared" si="28"/>
        <v>-894.23229452053783</v>
      </c>
      <c r="X55" s="42">
        <v>63</v>
      </c>
      <c r="Y55" s="43">
        <f t="shared" si="29"/>
        <v>105229.72</v>
      </c>
      <c r="Z55" s="43">
        <v>105229.72</v>
      </c>
      <c r="AA55" s="43">
        <v>0</v>
      </c>
      <c r="AB55" s="44">
        <f t="shared" si="30"/>
        <v>1670.313015873016</v>
      </c>
      <c r="AC55" s="44">
        <f t="shared" si="31"/>
        <v>0</v>
      </c>
      <c r="AD55" s="44">
        <f t="shared" si="32"/>
        <v>1670.313015873016</v>
      </c>
      <c r="AE55" s="44">
        <v>1637.3173033910534</v>
      </c>
      <c r="AF55" s="43">
        <v>2237194.5</v>
      </c>
      <c r="AG55" s="43">
        <v>1154</v>
      </c>
      <c r="AH55" s="44">
        <f t="shared" si="33"/>
        <v>1938.6434142114385</v>
      </c>
      <c r="AI55" s="45">
        <v>7</v>
      </c>
      <c r="AJ55" s="46">
        <v>12</v>
      </c>
      <c r="AK55" s="47">
        <f t="shared" si="34"/>
        <v>1</v>
      </c>
      <c r="AL55" s="44">
        <f t="shared" si="35"/>
        <v>1637.3173033910534</v>
      </c>
      <c r="AM55" s="43">
        <f t="shared" si="36"/>
        <v>103150.99011363636</v>
      </c>
      <c r="AN55" s="48">
        <f t="shared" si="37"/>
        <v>-2267.7053305785153</v>
      </c>
      <c r="AO55" s="90">
        <f t="shared" si="38"/>
        <v>1373.4730360579774</v>
      </c>
      <c r="AP55" s="97">
        <f t="shared" si="39"/>
        <v>8</v>
      </c>
      <c r="AQ55" s="165"/>
      <c r="AR55" s="164"/>
    </row>
    <row r="56" spans="1:44" s="3" customFormat="1" ht="12.75" customHeight="1" outlineLevel="2" x14ac:dyDescent="0.2">
      <c r="A56" s="10">
        <v>5150</v>
      </c>
      <c r="B56" s="11" t="s">
        <v>450</v>
      </c>
      <c r="C56" s="12">
        <v>80417</v>
      </c>
      <c r="D56" s="13" t="s">
        <v>23</v>
      </c>
      <c r="E56" s="14" t="s">
        <v>466</v>
      </c>
      <c r="F56" s="15" t="s">
        <v>430</v>
      </c>
      <c r="G56" s="42">
        <v>102</v>
      </c>
      <c r="H56" s="43">
        <f t="shared" si="20"/>
        <v>1750</v>
      </c>
      <c r="I56" s="43">
        <v>1750</v>
      </c>
      <c r="J56" s="43">
        <v>0</v>
      </c>
      <c r="K56" s="44">
        <f t="shared" si="21"/>
        <v>17.156862745098039</v>
      </c>
      <c r="L56" s="44">
        <f t="shared" si="22"/>
        <v>0</v>
      </c>
      <c r="M56" s="44">
        <f t="shared" si="23"/>
        <v>17.156862745098039</v>
      </c>
      <c r="N56" s="44">
        <v>16.187222222222221</v>
      </c>
      <c r="O56" s="43">
        <v>22842.17</v>
      </c>
      <c r="P56" s="43">
        <v>1481</v>
      </c>
      <c r="Q56" s="44">
        <f t="shared" si="24"/>
        <v>15.423477380148547</v>
      </c>
      <c r="R56" s="45">
        <v>8</v>
      </c>
      <c r="S56" s="46">
        <v>12</v>
      </c>
      <c r="T56" s="47">
        <f t="shared" si="25"/>
        <v>0.95281804181169605</v>
      </c>
      <c r="U56" s="44">
        <f t="shared" si="26"/>
        <v>15.423477380148547</v>
      </c>
      <c r="V56" s="43">
        <f t="shared" si="27"/>
        <v>1573.1946927751519</v>
      </c>
      <c r="W56" s="48">
        <f t="shared" si="28"/>
        <v>-176.80530722484809</v>
      </c>
      <c r="X56" s="42">
        <v>92</v>
      </c>
      <c r="Y56" s="43">
        <f t="shared" si="29"/>
        <v>1630</v>
      </c>
      <c r="Z56" s="43">
        <v>1630</v>
      </c>
      <c r="AA56" s="43">
        <v>0</v>
      </c>
      <c r="AB56" s="44">
        <f t="shared" si="30"/>
        <v>17.717391304347824</v>
      </c>
      <c r="AC56" s="44">
        <f t="shared" si="31"/>
        <v>0</v>
      </c>
      <c r="AD56" s="44">
        <f t="shared" si="32"/>
        <v>17.717391304347824</v>
      </c>
      <c r="AE56" s="44">
        <v>17.127621904024764</v>
      </c>
      <c r="AF56" s="43">
        <v>20829.259999999998</v>
      </c>
      <c r="AG56" s="43">
        <v>1338</v>
      </c>
      <c r="AH56" s="44">
        <f t="shared" si="33"/>
        <v>15.567458893871448</v>
      </c>
      <c r="AI56" s="45">
        <v>8</v>
      </c>
      <c r="AJ56" s="46">
        <v>12</v>
      </c>
      <c r="AK56" s="47">
        <f t="shared" si="34"/>
        <v>0.90890953695172949</v>
      </c>
      <c r="AL56" s="44">
        <f t="shared" si="35"/>
        <v>15.567458893871448</v>
      </c>
      <c r="AM56" s="43">
        <f t="shared" si="36"/>
        <v>1432.2062182361733</v>
      </c>
      <c r="AN56" s="48">
        <f t="shared" si="37"/>
        <v>-215.7750346514473</v>
      </c>
      <c r="AO56" s="90">
        <f t="shared" si="38"/>
        <v>38.969727426599206</v>
      </c>
      <c r="AP56" s="97">
        <f t="shared" si="39"/>
        <v>10</v>
      </c>
      <c r="AQ56" s="165"/>
      <c r="AR56" s="164"/>
    </row>
    <row r="57" spans="1:44" s="3" customFormat="1" ht="12.75" customHeight="1" outlineLevel="2" x14ac:dyDescent="0.2">
      <c r="A57" s="10">
        <v>5150</v>
      </c>
      <c r="B57" s="11" t="s">
        <v>450</v>
      </c>
      <c r="C57" s="12">
        <v>80416</v>
      </c>
      <c r="D57" s="13" t="s">
        <v>23</v>
      </c>
      <c r="E57" s="14" t="s">
        <v>734</v>
      </c>
      <c r="F57" s="15" t="s">
        <v>430</v>
      </c>
      <c r="G57" s="42">
        <v>2</v>
      </c>
      <c r="H57" s="43">
        <f t="shared" si="20"/>
        <v>200</v>
      </c>
      <c r="I57" s="43">
        <v>200</v>
      </c>
      <c r="J57" s="43">
        <v>0</v>
      </c>
      <c r="K57" s="44">
        <f t="shared" si="21"/>
        <v>100</v>
      </c>
      <c r="L57" s="44">
        <f t="shared" si="22"/>
        <v>0</v>
      </c>
      <c r="M57" s="44">
        <f t="shared" si="23"/>
        <v>100</v>
      </c>
      <c r="N57" s="44">
        <v>189.25</v>
      </c>
      <c r="O57" s="43">
        <v>1002.46</v>
      </c>
      <c r="P57" s="43">
        <v>5</v>
      </c>
      <c r="Q57" s="44">
        <f t="shared" si="24"/>
        <v>200.49200000000002</v>
      </c>
      <c r="R57" s="45">
        <v>2</v>
      </c>
      <c r="S57" s="46">
        <v>4</v>
      </c>
      <c r="T57" s="47">
        <f t="shared" si="25"/>
        <v>1</v>
      </c>
      <c r="U57" s="44">
        <f t="shared" si="26"/>
        <v>189.25</v>
      </c>
      <c r="V57" s="43">
        <f t="shared" si="27"/>
        <v>378.5</v>
      </c>
      <c r="W57" s="48">
        <f t="shared" si="28"/>
        <v>178.5</v>
      </c>
      <c r="X57" s="42">
        <v>2</v>
      </c>
      <c r="Y57" s="43">
        <f t="shared" si="29"/>
        <v>200</v>
      </c>
      <c r="Z57" s="43">
        <v>200</v>
      </c>
      <c r="AA57" s="43">
        <v>0</v>
      </c>
      <c r="AB57" s="44">
        <f t="shared" si="30"/>
        <v>100</v>
      </c>
      <c r="AC57" s="44">
        <f t="shared" si="31"/>
        <v>0</v>
      </c>
      <c r="AD57" s="44">
        <f t="shared" si="32"/>
        <v>100</v>
      </c>
      <c r="AE57" s="44">
        <v>132.80000000000001</v>
      </c>
      <c r="AF57" s="43">
        <v>830.9</v>
      </c>
      <c r="AG57" s="43">
        <v>8</v>
      </c>
      <c r="AH57" s="44">
        <f t="shared" si="33"/>
        <v>103.8625</v>
      </c>
      <c r="AI57" s="45">
        <v>2</v>
      </c>
      <c r="AJ57" s="46">
        <v>4</v>
      </c>
      <c r="AK57" s="47">
        <f t="shared" si="34"/>
        <v>0.78209713855421681</v>
      </c>
      <c r="AL57" s="44">
        <f t="shared" si="35"/>
        <v>103.8625</v>
      </c>
      <c r="AM57" s="43">
        <f t="shared" si="36"/>
        <v>207.72499999999999</v>
      </c>
      <c r="AN57" s="48">
        <f t="shared" si="37"/>
        <v>8.4272727272727206</v>
      </c>
      <c r="AO57" s="90">
        <f t="shared" si="38"/>
        <v>170.07272727272729</v>
      </c>
      <c r="AP57" s="97">
        <f t="shared" si="39"/>
        <v>0</v>
      </c>
      <c r="AQ57" s="165"/>
      <c r="AR57" s="164"/>
    </row>
    <row r="58" spans="1:44" s="3" customFormat="1" ht="12.75" customHeight="1" outlineLevel="2" x14ac:dyDescent="0.2">
      <c r="A58" s="10">
        <v>5150</v>
      </c>
      <c r="B58" s="11" t="s">
        <v>450</v>
      </c>
      <c r="C58" s="12">
        <v>80681</v>
      </c>
      <c r="D58" s="13" t="s">
        <v>23</v>
      </c>
      <c r="E58" s="14" t="s">
        <v>461</v>
      </c>
      <c r="F58" s="15" t="s">
        <v>462</v>
      </c>
      <c r="G58" s="42">
        <v>1566</v>
      </c>
      <c r="H58" s="43">
        <f t="shared" si="20"/>
        <v>19963.182018759053</v>
      </c>
      <c r="I58" s="43">
        <v>19282.243688928142</v>
      </c>
      <c r="J58" s="43">
        <v>680.93832983090977</v>
      </c>
      <c r="K58" s="44">
        <f t="shared" si="21"/>
        <v>12.313054718344919</v>
      </c>
      <c r="L58" s="44">
        <f t="shared" si="22"/>
        <v>0.43482651968768182</v>
      </c>
      <c r="M58" s="44">
        <f t="shared" si="23"/>
        <v>12.747881238032601</v>
      </c>
      <c r="N58" s="44">
        <v>13.629019789872943</v>
      </c>
      <c r="O58" s="43">
        <v>2940091.4289044123</v>
      </c>
      <c r="P58" s="43">
        <v>204861</v>
      </c>
      <c r="Q58" s="44">
        <f t="shared" si="24"/>
        <v>14.351640521643516</v>
      </c>
      <c r="R58" s="45">
        <v>3</v>
      </c>
      <c r="S58" s="46">
        <v>9</v>
      </c>
      <c r="T58" s="47">
        <f t="shared" si="25"/>
        <v>1</v>
      </c>
      <c r="U58" s="44">
        <f t="shared" si="26"/>
        <v>13.629019789872943</v>
      </c>
      <c r="V58" s="43">
        <f t="shared" si="27"/>
        <v>21343.044990941031</v>
      </c>
      <c r="W58" s="48">
        <f t="shared" si="28"/>
        <v>1379.862972181978</v>
      </c>
      <c r="X58" s="42">
        <v>1450</v>
      </c>
      <c r="Y58" s="43">
        <f t="shared" si="29"/>
        <v>17372.809907056664</v>
      </c>
      <c r="Z58" s="43">
        <v>16734.125893918539</v>
      </c>
      <c r="AA58" s="43">
        <v>638.68401313812592</v>
      </c>
      <c r="AB58" s="44">
        <f t="shared" si="30"/>
        <v>11.54077647856451</v>
      </c>
      <c r="AC58" s="44">
        <f t="shared" si="31"/>
        <v>0.44047173319870753</v>
      </c>
      <c r="AD58" s="44">
        <f t="shared" si="32"/>
        <v>11.981248211763216</v>
      </c>
      <c r="AE58" s="44">
        <v>14.152531305060352</v>
      </c>
      <c r="AF58" s="43">
        <v>2670217.7608841714</v>
      </c>
      <c r="AG58" s="43">
        <v>185575</v>
      </c>
      <c r="AH58" s="44">
        <f t="shared" si="33"/>
        <v>14.388887301005909</v>
      </c>
      <c r="AI58" s="45">
        <v>3</v>
      </c>
      <c r="AJ58" s="46">
        <v>9</v>
      </c>
      <c r="AK58" s="47">
        <f t="shared" si="34"/>
        <v>1</v>
      </c>
      <c r="AL58" s="44">
        <f t="shared" si="35"/>
        <v>14.152531305060352</v>
      </c>
      <c r="AM58" s="43">
        <f t="shared" si="36"/>
        <v>20521.17039233751</v>
      </c>
      <c r="AN58" s="48">
        <f t="shared" si="37"/>
        <v>3434.5750748518317</v>
      </c>
      <c r="AO58" s="90">
        <f t="shared" si="38"/>
        <v>-2054.7121026698537</v>
      </c>
      <c r="AP58" s="97">
        <f t="shared" si="39"/>
        <v>116</v>
      </c>
      <c r="AQ58" s="165"/>
      <c r="AR58" s="164"/>
    </row>
    <row r="59" spans="1:44" s="3" customFormat="1" ht="12.75" customHeight="1" outlineLevel="2" x14ac:dyDescent="0.2">
      <c r="A59" s="10">
        <v>5150</v>
      </c>
      <c r="B59" s="11" t="s">
        <v>450</v>
      </c>
      <c r="C59" s="12">
        <v>80384</v>
      </c>
      <c r="D59" s="13" t="s">
        <v>23</v>
      </c>
      <c r="E59" s="14" t="s">
        <v>465</v>
      </c>
      <c r="F59" s="15" t="s">
        <v>462</v>
      </c>
      <c r="G59" s="42">
        <v>1128</v>
      </c>
      <c r="H59" s="43">
        <f t="shared" si="20"/>
        <v>11951.026128138574</v>
      </c>
      <c r="I59" s="43">
        <v>10972.85303339221</v>
      </c>
      <c r="J59" s="43">
        <v>978.17309474636454</v>
      </c>
      <c r="K59" s="44">
        <f t="shared" si="21"/>
        <v>9.7277065898867114</v>
      </c>
      <c r="L59" s="44">
        <f t="shared" si="22"/>
        <v>0.86717472938507489</v>
      </c>
      <c r="M59" s="44">
        <f t="shared" si="23"/>
        <v>10.594881319271785</v>
      </c>
      <c r="N59" s="44">
        <v>14.924274404086587</v>
      </c>
      <c r="O59" s="43">
        <v>7991549.9144960931</v>
      </c>
      <c r="P59" s="43">
        <v>509068</v>
      </c>
      <c r="Q59" s="44">
        <f t="shared" si="24"/>
        <v>15.698393759765086</v>
      </c>
      <c r="R59" s="45">
        <v>2</v>
      </c>
      <c r="S59" s="46">
        <v>12</v>
      </c>
      <c r="T59" s="47">
        <f t="shared" si="25"/>
        <v>1</v>
      </c>
      <c r="U59" s="44">
        <f t="shared" si="26"/>
        <v>14.924274404086587</v>
      </c>
      <c r="V59" s="43">
        <f t="shared" si="27"/>
        <v>16834.581527809671</v>
      </c>
      <c r="W59" s="48">
        <f t="shared" si="28"/>
        <v>4883.5553996710969</v>
      </c>
      <c r="X59" s="42">
        <v>1042</v>
      </c>
      <c r="Y59" s="43">
        <f t="shared" si="29"/>
        <v>10959.519160584998</v>
      </c>
      <c r="Z59" s="43">
        <v>10050.276340877808</v>
      </c>
      <c r="AA59" s="43">
        <v>909.24281970718891</v>
      </c>
      <c r="AB59" s="44">
        <f t="shared" si="30"/>
        <v>9.6451788300170911</v>
      </c>
      <c r="AC59" s="44">
        <f t="shared" si="31"/>
        <v>0.87259387687830026</v>
      </c>
      <c r="AD59" s="44">
        <f t="shared" si="32"/>
        <v>10.517772706895391</v>
      </c>
      <c r="AE59" s="44">
        <v>14.572860019260256</v>
      </c>
      <c r="AF59" s="43">
        <v>7100403.2838315656</v>
      </c>
      <c r="AG59" s="43">
        <v>465110</v>
      </c>
      <c r="AH59" s="44">
        <f t="shared" si="33"/>
        <v>15.266073152225422</v>
      </c>
      <c r="AI59" s="45">
        <v>2</v>
      </c>
      <c r="AJ59" s="46">
        <v>12</v>
      </c>
      <c r="AK59" s="47">
        <f t="shared" si="34"/>
        <v>1</v>
      </c>
      <c r="AL59" s="44">
        <f t="shared" si="35"/>
        <v>14.572860019260256</v>
      </c>
      <c r="AM59" s="43">
        <f t="shared" si="36"/>
        <v>15184.920140069187</v>
      </c>
      <c r="AN59" s="48">
        <f t="shared" si="37"/>
        <v>4609.5283412554791</v>
      </c>
      <c r="AO59" s="90">
        <f t="shared" si="38"/>
        <v>274.02705841561783</v>
      </c>
      <c r="AP59" s="97">
        <f t="shared" si="39"/>
        <v>86</v>
      </c>
      <c r="AQ59" s="165"/>
      <c r="AR59" s="164"/>
    </row>
    <row r="60" spans="1:44" s="3" customFormat="1" ht="12.75" customHeight="1" outlineLevel="2" x14ac:dyDescent="0.2">
      <c r="A60" s="10">
        <v>5150</v>
      </c>
      <c r="B60" s="11" t="s">
        <v>450</v>
      </c>
      <c r="C60" s="12">
        <v>80907</v>
      </c>
      <c r="D60" s="13" t="s">
        <v>23</v>
      </c>
      <c r="E60" s="14" t="s">
        <v>468</v>
      </c>
      <c r="F60" s="15" t="s">
        <v>402</v>
      </c>
      <c r="G60" s="42">
        <v>369</v>
      </c>
      <c r="H60" s="43">
        <f t="shared" si="20"/>
        <v>277788.86000000004</v>
      </c>
      <c r="I60" s="43">
        <v>277788.86000000004</v>
      </c>
      <c r="J60" s="43">
        <v>0</v>
      </c>
      <c r="K60" s="44">
        <f t="shared" si="21"/>
        <v>752.81533875338766</v>
      </c>
      <c r="L60" s="44">
        <f t="shared" si="22"/>
        <v>0</v>
      </c>
      <c r="M60" s="44">
        <f t="shared" si="23"/>
        <v>752.81533875338766</v>
      </c>
      <c r="N60" s="44">
        <v>797.13941450706159</v>
      </c>
      <c r="O60" s="43">
        <v>7515070.0700000012</v>
      </c>
      <c r="P60" s="43">
        <v>9167</v>
      </c>
      <c r="Q60" s="44">
        <f t="shared" si="24"/>
        <v>819.79601505399819</v>
      </c>
      <c r="R60" s="45">
        <v>3</v>
      </c>
      <c r="S60" s="46">
        <v>12</v>
      </c>
      <c r="T60" s="47">
        <f t="shared" si="25"/>
        <v>1</v>
      </c>
      <c r="U60" s="44">
        <f t="shared" si="26"/>
        <v>797.13941450706159</v>
      </c>
      <c r="V60" s="43">
        <f t="shared" si="27"/>
        <v>294144.44395310571</v>
      </c>
      <c r="W60" s="48">
        <f t="shared" si="28"/>
        <v>16355.58395310567</v>
      </c>
      <c r="X60" s="42">
        <v>320</v>
      </c>
      <c r="Y60" s="43">
        <f t="shared" si="29"/>
        <v>252299.71000000002</v>
      </c>
      <c r="Z60" s="43">
        <v>252299.71000000002</v>
      </c>
      <c r="AA60" s="43">
        <v>0</v>
      </c>
      <c r="AB60" s="44">
        <f t="shared" si="30"/>
        <v>788.43659375000004</v>
      </c>
      <c r="AC60" s="44">
        <f t="shared" si="31"/>
        <v>0</v>
      </c>
      <c r="AD60" s="44">
        <f t="shared" si="32"/>
        <v>788.43659375000004</v>
      </c>
      <c r="AE60" s="44">
        <v>842.83515122148185</v>
      </c>
      <c r="AF60" s="43">
        <v>6965252.0300000003</v>
      </c>
      <c r="AG60" s="43">
        <v>8200</v>
      </c>
      <c r="AH60" s="44">
        <f t="shared" si="33"/>
        <v>849.42097926829274</v>
      </c>
      <c r="AI60" s="45">
        <v>3</v>
      </c>
      <c r="AJ60" s="46">
        <v>12</v>
      </c>
      <c r="AK60" s="47">
        <f t="shared" si="34"/>
        <v>1</v>
      </c>
      <c r="AL60" s="44">
        <f t="shared" si="35"/>
        <v>842.83515122148185</v>
      </c>
      <c r="AM60" s="43">
        <f t="shared" si="36"/>
        <v>269707.24839087419</v>
      </c>
      <c r="AN60" s="48">
        <f t="shared" si="37"/>
        <v>18990.041880953635</v>
      </c>
      <c r="AO60" s="90">
        <f t="shared" si="38"/>
        <v>-2634.457927847965</v>
      </c>
      <c r="AP60" s="97">
        <f t="shared" si="39"/>
        <v>49</v>
      </c>
      <c r="AQ60" s="165"/>
      <c r="AR60" s="164"/>
    </row>
    <row r="61" spans="1:44" s="3" customFormat="1" ht="12.75" customHeight="1" outlineLevel="2" x14ac:dyDescent="0.2">
      <c r="A61" s="10">
        <v>5150</v>
      </c>
      <c r="B61" s="11" t="s">
        <v>450</v>
      </c>
      <c r="C61" s="12">
        <v>80917</v>
      </c>
      <c r="D61" s="13" t="s">
        <v>23</v>
      </c>
      <c r="E61" s="14" t="s">
        <v>463</v>
      </c>
      <c r="F61" s="15" t="s">
        <v>402</v>
      </c>
      <c r="G61" s="42">
        <v>204</v>
      </c>
      <c r="H61" s="43">
        <f t="shared" si="20"/>
        <v>200663.66</v>
      </c>
      <c r="I61" s="43">
        <v>200663.66</v>
      </c>
      <c r="J61" s="43">
        <v>0</v>
      </c>
      <c r="K61" s="44">
        <f t="shared" si="21"/>
        <v>983.64539215686273</v>
      </c>
      <c r="L61" s="44">
        <f t="shared" si="22"/>
        <v>0</v>
      </c>
      <c r="M61" s="44">
        <f t="shared" si="23"/>
        <v>983.64539215686273</v>
      </c>
      <c r="N61" s="44">
        <v>1120.419990131579</v>
      </c>
      <c r="O61" s="43">
        <v>3266380.08</v>
      </c>
      <c r="P61" s="43">
        <v>2762</v>
      </c>
      <c r="Q61" s="44">
        <f t="shared" si="24"/>
        <v>1182.6140767559739</v>
      </c>
      <c r="R61" s="45">
        <v>1</v>
      </c>
      <c r="S61" s="46">
        <v>12</v>
      </c>
      <c r="T61" s="47">
        <f t="shared" si="25"/>
        <v>1</v>
      </c>
      <c r="U61" s="44">
        <f t="shared" si="26"/>
        <v>1120.419990131579</v>
      </c>
      <c r="V61" s="43">
        <f t="shared" si="27"/>
        <v>228565.67798684211</v>
      </c>
      <c r="W61" s="48">
        <f t="shared" si="28"/>
        <v>27902.017986842111</v>
      </c>
      <c r="X61" s="42">
        <v>154</v>
      </c>
      <c r="Y61" s="43">
        <f t="shared" si="29"/>
        <v>178563.94999999998</v>
      </c>
      <c r="Z61" s="43">
        <v>178563.94999999998</v>
      </c>
      <c r="AA61" s="43">
        <v>0</v>
      </c>
      <c r="AB61" s="44">
        <f t="shared" si="30"/>
        <v>1159.5061688311687</v>
      </c>
      <c r="AC61" s="44">
        <f t="shared" si="31"/>
        <v>0</v>
      </c>
      <c r="AD61" s="44">
        <f t="shared" si="32"/>
        <v>1159.5061688311687</v>
      </c>
      <c r="AE61" s="44">
        <v>1233.1470645215636</v>
      </c>
      <c r="AF61" s="43">
        <v>2974370.8499999996</v>
      </c>
      <c r="AG61" s="43">
        <v>2407</v>
      </c>
      <c r="AH61" s="44">
        <f t="shared" si="33"/>
        <v>1235.7170128791024</v>
      </c>
      <c r="AI61" s="45">
        <v>5</v>
      </c>
      <c r="AJ61" s="46">
        <v>12</v>
      </c>
      <c r="AK61" s="47">
        <f t="shared" si="34"/>
        <v>1</v>
      </c>
      <c r="AL61" s="44">
        <f t="shared" si="35"/>
        <v>1233.1470645215636</v>
      </c>
      <c r="AM61" s="43">
        <f t="shared" si="36"/>
        <v>189904.64793632081</v>
      </c>
      <c r="AN61" s="48">
        <f t="shared" si="37"/>
        <v>12371.670475986351</v>
      </c>
      <c r="AO61" s="90">
        <f t="shared" si="38"/>
        <v>15530.34751085576</v>
      </c>
      <c r="AP61" s="97">
        <f t="shared" si="39"/>
        <v>50</v>
      </c>
      <c r="AQ61" s="165"/>
      <c r="AR61" s="164"/>
    </row>
    <row r="62" spans="1:44" s="3" customFormat="1" ht="12.75" customHeight="1" outlineLevel="2" x14ac:dyDescent="0.2">
      <c r="A62" s="10">
        <v>5150</v>
      </c>
      <c r="B62" s="11" t="s">
        <v>450</v>
      </c>
      <c r="C62" s="12">
        <v>80920</v>
      </c>
      <c r="D62" s="13" t="s">
        <v>23</v>
      </c>
      <c r="E62" s="14" t="s">
        <v>473</v>
      </c>
      <c r="F62" s="15" t="s">
        <v>402</v>
      </c>
      <c r="G62" s="42">
        <v>442</v>
      </c>
      <c r="H62" s="43">
        <f t="shared" si="20"/>
        <v>850233.1100000001</v>
      </c>
      <c r="I62" s="43">
        <v>850233.1100000001</v>
      </c>
      <c r="J62" s="43">
        <v>0</v>
      </c>
      <c r="K62" s="44">
        <f t="shared" si="21"/>
        <v>1923.6043212669686</v>
      </c>
      <c r="L62" s="44">
        <f t="shared" si="22"/>
        <v>0</v>
      </c>
      <c r="M62" s="44">
        <f t="shared" si="23"/>
        <v>1923.6043212669686</v>
      </c>
      <c r="N62" s="44">
        <v>1998.913175204425</v>
      </c>
      <c r="O62" s="43">
        <v>9094677.4400000013</v>
      </c>
      <c r="P62" s="43">
        <v>4531</v>
      </c>
      <c r="Q62" s="44">
        <f t="shared" si="24"/>
        <v>2007.2119708673586</v>
      </c>
      <c r="R62" s="45">
        <v>4</v>
      </c>
      <c r="S62" s="46">
        <v>12</v>
      </c>
      <c r="T62" s="47">
        <f t="shared" si="25"/>
        <v>1</v>
      </c>
      <c r="U62" s="44">
        <f t="shared" si="26"/>
        <v>1998.913175204425</v>
      </c>
      <c r="V62" s="43">
        <f t="shared" si="27"/>
        <v>883519.62344035588</v>
      </c>
      <c r="W62" s="48">
        <f t="shared" si="28"/>
        <v>33286.513440355775</v>
      </c>
      <c r="X62" s="42">
        <v>397</v>
      </c>
      <c r="Y62" s="43">
        <f t="shared" si="29"/>
        <v>768291.29</v>
      </c>
      <c r="Z62" s="43">
        <v>768291.29</v>
      </c>
      <c r="AA62" s="43">
        <v>0</v>
      </c>
      <c r="AB62" s="44">
        <f t="shared" si="30"/>
        <v>1935.2425440806046</v>
      </c>
      <c r="AC62" s="44">
        <f t="shared" si="31"/>
        <v>0</v>
      </c>
      <c r="AD62" s="44">
        <f t="shared" si="32"/>
        <v>1935.2425440806046</v>
      </c>
      <c r="AE62" s="44">
        <v>2022.6385746580604</v>
      </c>
      <c r="AF62" s="43">
        <v>8176619.4799999995</v>
      </c>
      <c r="AG62" s="43">
        <v>4008</v>
      </c>
      <c r="AH62" s="44">
        <f t="shared" si="33"/>
        <v>2040.0747205588821</v>
      </c>
      <c r="AI62" s="45">
        <v>4</v>
      </c>
      <c r="AJ62" s="46">
        <v>12</v>
      </c>
      <c r="AK62" s="47">
        <f t="shared" si="34"/>
        <v>1</v>
      </c>
      <c r="AL62" s="44">
        <f t="shared" si="35"/>
        <v>2022.6385746580604</v>
      </c>
      <c r="AM62" s="43">
        <f t="shared" si="36"/>
        <v>802987.51413925004</v>
      </c>
      <c r="AN62" s="48">
        <f t="shared" si="37"/>
        <v>37850.426333727271</v>
      </c>
      <c r="AO62" s="90">
        <f t="shared" si="38"/>
        <v>-4563.9128933714965</v>
      </c>
      <c r="AP62" s="97">
        <f t="shared" si="39"/>
        <v>45</v>
      </c>
      <c r="AQ62" s="165"/>
      <c r="AR62" s="164"/>
    </row>
    <row r="63" spans="1:44" s="3" customFormat="1" ht="12.75" customHeight="1" outlineLevel="2" x14ac:dyDescent="0.2">
      <c r="A63" s="10">
        <v>5150</v>
      </c>
      <c r="B63" s="11" t="s">
        <v>450</v>
      </c>
      <c r="C63" s="12">
        <v>80910</v>
      </c>
      <c r="D63" s="13" t="s">
        <v>23</v>
      </c>
      <c r="E63" s="14" t="s">
        <v>459</v>
      </c>
      <c r="F63" s="15" t="s">
        <v>402</v>
      </c>
      <c r="G63" s="42">
        <v>50</v>
      </c>
      <c r="H63" s="43">
        <f t="shared" si="20"/>
        <v>51974.79</v>
      </c>
      <c r="I63" s="43">
        <v>51974.79</v>
      </c>
      <c r="J63" s="43">
        <v>0</v>
      </c>
      <c r="K63" s="44">
        <f t="shared" si="21"/>
        <v>1039.4957999999999</v>
      </c>
      <c r="L63" s="44">
        <f t="shared" si="22"/>
        <v>0</v>
      </c>
      <c r="M63" s="44">
        <f t="shared" si="23"/>
        <v>1039.4957999999999</v>
      </c>
      <c r="N63" s="44">
        <v>1802</v>
      </c>
      <c r="O63" s="43">
        <v>900020.0399999998</v>
      </c>
      <c r="P63" s="43">
        <v>438</v>
      </c>
      <c r="Q63" s="44">
        <f t="shared" si="24"/>
        <v>2054.8402739726025</v>
      </c>
      <c r="R63" s="45">
        <v>1</v>
      </c>
      <c r="S63" s="46">
        <v>11</v>
      </c>
      <c r="T63" s="47">
        <f t="shared" si="25"/>
        <v>1</v>
      </c>
      <c r="U63" s="44">
        <f t="shared" si="26"/>
        <v>1802</v>
      </c>
      <c r="V63" s="43">
        <f t="shared" si="27"/>
        <v>90100</v>
      </c>
      <c r="W63" s="48">
        <f t="shared" si="28"/>
        <v>38125.21</v>
      </c>
      <c r="X63" s="42">
        <v>39</v>
      </c>
      <c r="Y63" s="43">
        <f t="shared" si="29"/>
        <v>53068.08</v>
      </c>
      <c r="Z63" s="43">
        <v>53068.08</v>
      </c>
      <c r="AA63" s="43">
        <v>0</v>
      </c>
      <c r="AB63" s="44">
        <f t="shared" si="30"/>
        <v>1360.72</v>
      </c>
      <c r="AC63" s="44">
        <f t="shared" si="31"/>
        <v>0</v>
      </c>
      <c r="AD63" s="44">
        <f t="shared" si="32"/>
        <v>1360.72</v>
      </c>
      <c r="AE63" s="44">
        <v>1849.2367857142858</v>
      </c>
      <c r="AF63" s="43">
        <v>852198.40000000002</v>
      </c>
      <c r="AG63" s="43">
        <v>404</v>
      </c>
      <c r="AH63" s="44">
        <f t="shared" si="33"/>
        <v>2109.4019801980198</v>
      </c>
      <c r="AI63" s="45">
        <v>2</v>
      </c>
      <c r="AJ63" s="46">
        <v>11</v>
      </c>
      <c r="AK63" s="47">
        <f t="shared" si="34"/>
        <v>1</v>
      </c>
      <c r="AL63" s="44">
        <f t="shared" si="35"/>
        <v>1849.2367857142858</v>
      </c>
      <c r="AM63" s="43">
        <f t="shared" si="36"/>
        <v>72120.234642857147</v>
      </c>
      <c r="AN63" s="48">
        <f t="shared" si="37"/>
        <v>20784.168701298706</v>
      </c>
      <c r="AO63" s="90">
        <f t="shared" si="38"/>
        <v>17341.041298701293</v>
      </c>
      <c r="AP63" s="97">
        <f t="shared" si="39"/>
        <v>11</v>
      </c>
      <c r="AQ63" s="165"/>
      <c r="AR63" s="164"/>
    </row>
    <row r="64" spans="1:44" s="3" customFormat="1" ht="12.75" customHeight="1" outlineLevel="2" x14ac:dyDescent="0.2">
      <c r="A64" s="10">
        <v>5150</v>
      </c>
      <c r="B64" s="11" t="s">
        <v>450</v>
      </c>
      <c r="C64" s="12">
        <v>80912</v>
      </c>
      <c r="D64" s="13" t="s">
        <v>23</v>
      </c>
      <c r="E64" s="14" t="s">
        <v>477</v>
      </c>
      <c r="F64" s="15" t="s">
        <v>402</v>
      </c>
      <c r="G64" s="42">
        <v>787</v>
      </c>
      <c r="H64" s="43">
        <f t="shared" si="20"/>
        <v>309511.3</v>
      </c>
      <c r="I64" s="43">
        <v>309511.3</v>
      </c>
      <c r="J64" s="43">
        <v>0</v>
      </c>
      <c r="K64" s="44">
        <f t="shared" si="21"/>
        <v>393.27992376111814</v>
      </c>
      <c r="L64" s="44">
        <f t="shared" si="22"/>
        <v>0</v>
      </c>
      <c r="M64" s="44">
        <f t="shared" si="23"/>
        <v>393.27992376111814</v>
      </c>
      <c r="N64" s="44">
        <v>492.43842854972922</v>
      </c>
      <c r="O64" s="43">
        <v>8227987.1799999997</v>
      </c>
      <c r="P64" s="43">
        <v>16878</v>
      </c>
      <c r="Q64" s="44">
        <f t="shared" si="24"/>
        <v>487.49775921317689</v>
      </c>
      <c r="R64" s="45">
        <v>3</v>
      </c>
      <c r="S64" s="46">
        <v>12</v>
      </c>
      <c r="T64" s="47">
        <f t="shared" si="25"/>
        <v>0.98996692977210776</v>
      </c>
      <c r="U64" s="44">
        <f t="shared" si="26"/>
        <v>487.49775921317689</v>
      </c>
      <c r="V64" s="43">
        <f t="shared" si="27"/>
        <v>383660.7365007702</v>
      </c>
      <c r="W64" s="48">
        <f t="shared" si="28"/>
        <v>74149.436500770214</v>
      </c>
      <c r="X64" s="42">
        <v>716</v>
      </c>
      <c r="Y64" s="43">
        <f t="shared" si="29"/>
        <v>291217.03000000003</v>
      </c>
      <c r="Z64" s="43">
        <v>291217.03000000003</v>
      </c>
      <c r="AA64" s="43">
        <v>0</v>
      </c>
      <c r="AB64" s="44">
        <f t="shared" si="30"/>
        <v>406.72769553072629</v>
      </c>
      <c r="AC64" s="44">
        <f t="shared" si="31"/>
        <v>0</v>
      </c>
      <c r="AD64" s="44">
        <f t="shared" si="32"/>
        <v>406.72769553072629</v>
      </c>
      <c r="AE64" s="44">
        <v>523.35444761923293</v>
      </c>
      <c r="AF64" s="43">
        <v>7610586.5199999996</v>
      </c>
      <c r="AG64" s="43">
        <v>14977</v>
      </c>
      <c r="AH64" s="44">
        <f t="shared" si="33"/>
        <v>508.15160045402951</v>
      </c>
      <c r="AI64" s="45">
        <v>3</v>
      </c>
      <c r="AJ64" s="46">
        <v>12</v>
      </c>
      <c r="AK64" s="47">
        <f t="shared" si="34"/>
        <v>0.9709511455680524</v>
      </c>
      <c r="AL64" s="44">
        <f t="shared" si="35"/>
        <v>508.15160045402951</v>
      </c>
      <c r="AM64" s="43">
        <f t="shared" si="36"/>
        <v>363836.54592508514</v>
      </c>
      <c r="AN64" s="48">
        <f t="shared" si="37"/>
        <v>79221.290100092854</v>
      </c>
      <c r="AO64" s="90">
        <f t="shared" si="38"/>
        <v>-5071.8535993226396</v>
      </c>
      <c r="AP64" s="97">
        <f t="shared" si="39"/>
        <v>71</v>
      </c>
      <c r="AQ64" s="165"/>
      <c r="AR64" s="164"/>
    </row>
    <row r="65" spans="1:44" s="3" customFormat="1" ht="12.75" customHeight="1" outlineLevel="2" x14ac:dyDescent="0.2">
      <c r="A65" s="10">
        <v>5150</v>
      </c>
      <c r="B65" s="11" t="s">
        <v>450</v>
      </c>
      <c r="C65" s="12">
        <v>80918</v>
      </c>
      <c r="D65" s="13" t="s">
        <v>23</v>
      </c>
      <c r="E65" s="14" t="s">
        <v>472</v>
      </c>
      <c r="F65" s="15" t="s">
        <v>402</v>
      </c>
      <c r="G65" s="42">
        <v>797</v>
      </c>
      <c r="H65" s="43">
        <f t="shared" si="20"/>
        <v>965521.57</v>
      </c>
      <c r="I65" s="43">
        <v>965521.57</v>
      </c>
      <c r="J65" s="43">
        <v>0</v>
      </c>
      <c r="K65" s="44">
        <f t="shared" si="21"/>
        <v>1211.4448808030113</v>
      </c>
      <c r="L65" s="44">
        <f t="shared" si="22"/>
        <v>0</v>
      </c>
      <c r="M65" s="44">
        <f t="shared" si="23"/>
        <v>1211.4448808030113</v>
      </c>
      <c r="N65" s="44">
        <v>1314.6406777308353</v>
      </c>
      <c r="O65" s="43">
        <v>11686321.810000001</v>
      </c>
      <c r="P65" s="43">
        <v>8913</v>
      </c>
      <c r="Q65" s="44">
        <f t="shared" si="24"/>
        <v>1311.1546965107148</v>
      </c>
      <c r="R65" s="45">
        <v>4</v>
      </c>
      <c r="S65" s="46">
        <v>12</v>
      </c>
      <c r="T65" s="47">
        <f t="shared" si="25"/>
        <v>0.99734833914759313</v>
      </c>
      <c r="U65" s="44">
        <f t="shared" si="26"/>
        <v>1311.1546965107148</v>
      </c>
      <c r="V65" s="43">
        <f t="shared" si="27"/>
        <v>1044990.2931190396</v>
      </c>
      <c r="W65" s="48">
        <f t="shared" si="28"/>
        <v>79468.723119039671</v>
      </c>
      <c r="X65" s="42">
        <v>702</v>
      </c>
      <c r="Y65" s="43">
        <f t="shared" si="29"/>
        <v>871119.19</v>
      </c>
      <c r="Z65" s="43">
        <v>871119.19</v>
      </c>
      <c r="AA65" s="43">
        <v>0</v>
      </c>
      <c r="AB65" s="44">
        <f t="shared" si="30"/>
        <v>1240.910527065527</v>
      </c>
      <c r="AC65" s="44">
        <f t="shared" si="31"/>
        <v>0</v>
      </c>
      <c r="AD65" s="44">
        <f t="shared" si="32"/>
        <v>1240.910527065527</v>
      </c>
      <c r="AE65" s="44">
        <v>1371.0725068027209</v>
      </c>
      <c r="AF65" s="43">
        <v>10548503.33</v>
      </c>
      <c r="AG65" s="43">
        <v>7692</v>
      </c>
      <c r="AH65" s="44">
        <f t="shared" si="33"/>
        <v>1371.3602873114924</v>
      </c>
      <c r="AI65" s="45">
        <v>4</v>
      </c>
      <c r="AJ65" s="46">
        <v>12</v>
      </c>
      <c r="AK65" s="47">
        <f t="shared" si="34"/>
        <v>1</v>
      </c>
      <c r="AL65" s="44">
        <f t="shared" si="35"/>
        <v>1371.0725068027209</v>
      </c>
      <c r="AM65" s="43">
        <f t="shared" si="36"/>
        <v>962492.89977551007</v>
      </c>
      <c r="AN65" s="48">
        <f t="shared" si="37"/>
        <v>99680.410664192867</v>
      </c>
      <c r="AO65" s="90">
        <f t="shared" si="38"/>
        <v>-20211.687545153196</v>
      </c>
      <c r="AP65" s="97">
        <f t="shared" si="39"/>
        <v>95</v>
      </c>
      <c r="AQ65" s="165"/>
      <c r="AR65" s="164"/>
    </row>
    <row r="66" spans="1:44" s="3" customFormat="1" ht="17.25" customHeight="1" outlineLevel="1" x14ac:dyDescent="0.2">
      <c r="A66" s="49"/>
      <c r="B66" s="50" t="s">
        <v>703</v>
      </c>
      <c r="C66" s="51"/>
      <c r="D66" s="52"/>
      <c r="E66" s="53"/>
      <c r="F66" s="52"/>
      <c r="G66" s="54"/>
      <c r="H66" s="55"/>
      <c r="I66" s="55"/>
      <c r="J66" s="55"/>
      <c r="K66" s="56"/>
      <c r="L66" s="56"/>
      <c r="M66" s="56"/>
      <c r="N66" s="56"/>
      <c r="O66" s="55"/>
      <c r="P66" s="55"/>
      <c r="Q66" s="56"/>
      <c r="R66" s="57"/>
      <c r="S66" s="58"/>
      <c r="T66" s="59"/>
      <c r="U66" s="44"/>
      <c r="V66" s="44"/>
      <c r="W66" s="60">
        <f>SUBTOTAL(9,W38:W65)</f>
        <v>-368492.01237985084</v>
      </c>
      <c r="X66" s="54"/>
      <c r="Y66" s="55"/>
      <c r="Z66" s="55"/>
      <c r="AA66" s="55"/>
      <c r="AB66" s="56"/>
      <c r="AC66" s="56"/>
      <c r="AD66" s="56"/>
      <c r="AE66" s="56"/>
      <c r="AF66" s="55"/>
      <c r="AG66" s="55"/>
      <c r="AH66" s="56"/>
      <c r="AI66" s="57"/>
      <c r="AJ66" s="58"/>
      <c r="AK66" s="59"/>
      <c r="AL66" s="44"/>
      <c r="AM66" s="44"/>
      <c r="AN66" s="60">
        <f>SUBTOTAL(9,AN38:AN65)</f>
        <v>-418993.06025466428</v>
      </c>
      <c r="AO66" s="91">
        <f>SUBTOTAL(9,AO38:AO65)</f>
        <v>50501.047874813361</v>
      </c>
      <c r="AP66" s="98">
        <v>9.9999999999999995E-8</v>
      </c>
      <c r="AQ66" s="41"/>
    </row>
    <row r="67" spans="1:44" s="3" customFormat="1" ht="12.75" customHeight="1" outlineLevel="2" x14ac:dyDescent="0.2">
      <c r="A67" s="10">
        <v>5150</v>
      </c>
      <c r="B67" s="11" t="s">
        <v>478</v>
      </c>
      <c r="C67" s="12">
        <v>78767</v>
      </c>
      <c r="D67" s="13" t="s">
        <v>23</v>
      </c>
      <c r="E67" s="14" t="s">
        <v>480</v>
      </c>
      <c r="F67" s="15" t="s">
        <v>402</v>
      </c>
      <c r="G67" s="42">
        <v>4083</v>
      </c>
      <c r="H67" s="43">
        <f t="shared" ref="H67:H90" si="40">I67+J67</f>
        <v>10057192.880000003</v>
      </c>
      <c r="I67" s="43">
        <v>10057192.880000003</v>
      </c>
      <c r="J67" s="43">
        <v>0</v>
      </c>
      <c r="K67" s="44">
        <f t="shared" ref="K67:K90" si="41">I67/G67</f>
        <v>2463.1870879255457</v>
      </c>
      <c r="L67" s="44">
        <f t="shared" ref="L67:L90" si="42">J67/G67</f>
        <v>0</v>
      </c>
      <c r="M67" s="44">
        <f t="shared" ref="M67:M90" si="43">H67/G67</f>
        <v>2463.1870879255457</v>
      </c>
      <c r="N67" s="44">
        <v>1873.4946324659045</v>
      </c>
      <c r="O67" s="43">
        <v>128516910.94000001</v>
      </c>
      <c r="P67" s="43">
        <v>67300</v>
      </c>
      <c r="Q67" s="44">
        <f t="shared" ref="Q67:Q90" si="44">O67/P67</f>
        <v>1909.6123468053493</v>
      </c>
      <c r="R67" s="45">
        <v>12</v>
      </c>
      <c r="S67" s="46">
        <v>12</v>
      </c>
      <c r="T67" s="47">
        <f t="shared" ref="T67:T90" si="45">IF(N67=0,1,MIN(Q67/N67,1))</f>
        <v>1</v>
      </c>
      <c r="U67" s="44">
        <f t="shared" ref="U67:U90" si="46">T67*N67</f>
        <v>1873.4946324659045</v>
      </c>
      <c r="V67" s="43">
        <f t="shared" ref="V67:V90" si="47">IF(U67&lt;0,0,G67*U67)</f>
        <v>7649478.584358288</v>
      </c>
      <c r="W67" s="48">
        <f t="shared" ref="W67:W90" si="48">IF(G67=0,-H67*12/12,(V67-H67)*12/12)</f>
        <v>-2407714.2956417147</v>
      </c>
      <c r="X67" s="42">
        <v>3548</v>
      </c>
      <c r="Y67" s="43">
        <f t="shared" ref="Y67:Y90" si="49">Z67+AA67</f>
        <v>9140147.9700000025</v>
      </c>
      <c r="Z67" s="43">
        <v>9140147.9700000025</v>
      </c>
      <c r="AA67" s="43">
        <v>0</v>
      </c>
      <c r="AB67" s="44">
        <f t="shared" ref="AB67:AB90" si="50">Z67/X67</f>
        <v>2576.1409160090197</v>
      </c>
      <c r="AC67" s="44">
        <f t="shared" ref="AC67:AC90" si="51">AA67/X67</f>
        <v>0</v>
      </c>
      <c r="AD67" s="44">
        <f t="shared" ref="AD67:AD90" si="52">Y67/X67</f>
        <v>2576.1409160090197</v>
      </c>
      <c r="AE67" s="44">
        <v>1885.9868169277302</v>
      </c>
      <c r="AF67" s="43">
        <v>117336026.94000001</v>
      </c>
      <c r="AG67" s="43">
        <v>60379</v>
      </c>
      <c r="AH67" s="44">
        <f t="shared" ref="AH67:AH90" si="53">AF67/AG67</f>
        <v>1943.3251120422665</v>
      </c>
      <c r="AI67" s="45">
        <v>12</v>
      </c>
      <c r="AJ67" s="46">
        <v>12</v>
      </c>
      <c r="AK67" s="47">
        <f t="shared" ref="AK67:AK90" si="54">IF(AE67=0,1,MIN(AH67/AE67,1))</f>
        <v>1</v>
      </c>
      <c r="AL67" s="44">
        <f t="shared" ref="AL67:AL90" si="55">AK67*AE67</f>
        <v>1885.9868169277302</v>
      </c>
      <c r="AM67" s="43">
        <f t="shared" ref="AM67:AM90" si="56">IF(AL67&lt;0,0,X67*AL67)</f>
        <v>6691481.226459587</v>
      </c>
      <c r="AN67" s="48">
        <f t="shared" ref="AN67:AN90" si="57">IF(X67=0,-Y67*12/11,(AM67-Y67)*12/11)</f>
        <v>-2671272.8111349987</v>
      </c>
      <c r="AO67" s="90">
        <f t="shared" ref="AO67:AO90" si="58">W67-AN67</f>
        <v>263558.51549328398</v>
      </c>
      <c r="AP67" s="97">
        <f t="shared" ref="AP67:AP90" si="59">G67-X67</f>
        <v>535</v>
      </c>
      <c r="AQ67" s="165"/>
      <c r="AR67" s="164"/>
    </row>
    <row r="68" spans="1:44" s="3" customFormat="1" ht="12.75" customHeight="1" outlineLevel="2" x14ac:dyDescent="0.2">
      <c r="A68" s="10">
        <v>5150</v>
      </c>
      <c r="B68" s="11" t="s">
        <v>478</v>
      </c>
      <c r="C68" s="12">
        <v>80429</v>
      </c>
      <c r="D68" s="13" t="s">
        <v>23</v>
      </c>
      <c r="E68" s="14" t="s">
        <v>479</v>
      </c>
      <c r="F68" s="15" t="s">
        <v>402</v>
      </c>
      <c r="G68" s="42">
        <v>3563</v>
      </c>
      <c r="H68" s="43">
        <f t="shared" si="40"/>
        <v>24240581.740000002</v>
      </c>
      <c r="I68" s="43">
        <v>24240581.740000002</v>
      </c>
      <c r="J68" s="43">
        <v>0</v>
      </c>
      <c r="K68" s="44">
        <f t="shared" si="41"/>
        <v>6803.4189559360093</v>
      </c>
      <c r="L68" s="44">
        <f t="shared" si="42"/>
        <v>0</v>
      </c>
      <c r="M68" s="44">
        <f t="shared" si="43"/>
        <v>6803.4189559360093</v>
      </c>
      <c r="N68" s="44">
        <v>6735.9432031729775</v>
      </c>
      <c r="O68" s="43">
        <v>244437682.57000002</v>
      </c>
      <c r="P68" s="43">
        <v>37480</v>
      </c>
      <c r="Q68" s="44">
        <f t="shared" si="44"/>
        <v>6521.8165040021349</v>
      </c>
      <c r="R68" s="45">
        <v>7</v>
      </c>
      <c r="S68" s="46">
        <v>12</v>
      </c>
      <c r="T68" s="47">
        <f t="shared" si="45"/>
        <v>0.96821132650435981</v>
      </c>
      <c r="U68" s="44">
        <f t="shared" si="46"/>
        <v>6521.8165040021349</v>
      </c>
      <c r="V68" s="43">
        <f t="shared" si="47"/>
        <v>23237232.203759607</v>
      </c>
      <c r="W68" s="48">
        <f t="shared" si="48"/>
        <v>-1003349.5362403952</v>
      </c>
      <c r="X68" s="42">
        <v>3246</v>
      </c>
      <c r="Y68" s="43">
        <f t="shared" si="49"/>
        <v>22208288.030000001</v>
      </c>
      <c r="Z68" s="43">
        <v>22208288.030000001</v>
      </c>
      <c r="AA68" s="43">
        <v>0</v>
      </c>
      <c r="AB68" s="44">
        <f t="shared" si="50"/>
        <v>6841.7399969192857</v>
      </c>
      <c r="AC68" s="44">
        <f t="shared" si="51"/>
        <v>0</v>
      </c>
      <c r="AD68" s="44">
        <f t="shared" si="52"/>
        <v>6841.7399969192857</v>
      </c>
      <c r="AE68" s="44">
        <v>6762.2670923277046</v>
      </c>
      <c r="AF68" s="43">
        <v>223253329.44999999</v>
      </c>
      <c r="AG68" s="43">
        <v>34249</v>
      </c>
      <c r="AH68" s="44">
        <f t="shared" si="53"/>
        <v>6518.5357076119008</v>
      </c>
      <c r="AI68" s="45">
        <v>7</v>
      </c>
      <c r="AJ68" s="46">
        <v>12</v>
      </c>
      <c r="AK68" s="47">
        <f t="shared" si="54"/>
        <v>0.96395714907618257</v>
      </c>
      <c r="AL68" s="44">
        <f t="shared" si="55"/>
        <v>6518.5357076119008</v>
      </c>
      <c r="AM68" s="43">
        <f t="shared" si="56"/>
        <v>21159166.906908229</v>
      </c>
      <c r="AN68" s="48">
        <f t="shared" si="57"/>
        <v>-1144495.7706455698</v>
      </c>
      <c r="AO68" s="90">
        <f t="shared" si="58"/>
        <v>141146.23440517462</v>
      </c>
      <c r="AP68" s="97">
        <f t="shared" si="59"/>
        <v>317</v>
      </c>
      <c r="AQ68" s="165"/>
      <c r="AR68" s="164"/>
    </row>
    <row r="69" spans="1:44" s="3" customFormat="1" ht="12.75" customHeight="1" outlineLevel="2" x14ac:dyDescent="0.2">
      <c r="A69" s="10">
        <v>5150</v>
      </c>
      <c r="B69" s="11" t="s">
        <v>478</v>
      </c>
      <c r="C69" s="12">
        <v>80954</v>
      </c>
      <c r="D69" s="13" t="s">
        <v>23</v>
      </c>
      <c r="E69" s="14" t="s">
        <v>484</v>
      </c>
      <c r="F69" s="15" t="s">
        <v>402</v>
      </c>
      <c r="G69" s="42">
        <v>2696</v>
      </c>
      <c r="H69" s="43">
        <f t="shared" si="40"/>
        <v>9138683.1699999999</v>
      </c>
      <c r="I69" s="43">
        <v>9138683.1699999999</v>
      </c>
      <c r="J69" s="43">
        <v>0</v>
      </c>
      <c r="K69" s="44">
        <f t="shared" si="41"/>
        <v>3389.7192767062315</v>
      </c>
      <c r="L69" s="44">
        <f t="shared" si="42"/>
        <v>0</v>
      </c>
      <c r="M69" s="44">
        <f t="shared" si="43"/>
        <v>3389.7192767062315</v>
      </c>
      <c r="N69" s="44">
        <v>3131.5119851207064</v>
      </c>
      <c r="O69" s="43">
        <v>99355477.960000008</v>
      </c>
      <c r="P69" s="43">
        <v>31899</v>
      </c>
      <c r="Q69" s="44">
        <f t="shared" si="44"/>
        <v>3114.6894247468576</v>
      </c>
      <c r="R69" s="45">
        <v>11</v>
      </c>
      <c r="S69" s="46">
        <v>12</v>
      </c>
      <c r="T69" s="47">
        <f t="shared" si="45"/>
        <v>0.99462797509516787</v>
      </c>
      <c r="U69" s="44">
        <f t="shared" si="46"/>
        <v>3114.6894247468576</v>
      </c>
      <c r="V69" s="43">
        <f t="shared" si="47"/>
        <v>8397202.6891175285</v>
      </c>
      <c r="W69" s="48">
        <f t="shared" si="48"/>
        <v>-741480.48088247143</v>
      </c>
      <c r="X69" s="42">
        <v>2447</v>
      </c>
      <c r="Y69" s="43">
        <f t="shared" si="49"/>
        <v>8320299.5200000005</v>
      </c>
      <c r="Z69" s="43">
        <v>8320299.5200000005</v>
      </c>
      <c r="AA69" s="43">
        <v>0</v>
      </c>
      <c r="AB69" s="44">
        <f t="shared" si="50"/>
        <v>3400.2041356763384</v>
      </c>
      <c r="AC69" s="44">
        <f t="shared" si="51"/>
        <v>0</v>
      </c>
      <c r="AD69" s="44">
        <f t="shared" si="52"/>
        <v>3400.2041356763384</v>
      </c>
      <c r="AE69" s="44">
        <v>3129.2723431071472</v>
      </c>
      <c r="AF69" s="43">
        <v>89900022.170000002</v>
      </c>
      <c r="AG69" s="43">
        <v>28918</v>
      </c>
      <c r="AH69" s="44">
        <f t="shared" si="53"/>
        <v>3108.7911394287294</v>
      </c>
      <c r="AI69" s="45">
        <v>12</v>
      </c>
      <c r="AJ69" s="46">
        <v>12</v>
      </c>
      <c r="AK69" s="47">
        <f t="shared" si="54"/>
        <v>0.99345496286907342</v>
      </c>
      <c r="AL69" s="44">
        <f t="shared" si="55"/>
        <v>3108.7911394287294</v>
      </c>
      <c r="AM69" s="43">
        <f t="shared" si="56"/>
        <v>7607211.9181821011</v>
      </c>
      <c r="AN69" s="48">
        <f t="shared" si="57"/>
        <v>-777913.74743770843</v>
      </c>
      <c r="AO69" s="90">
        <f t="shared" si="58"/>
        <v>36433.266555237002</v>
      </c>
      <c r="AP69" s="97">
        <f t="shared" si="59"/>
        <v>249</v>
      </c>
      <c r="AQ69" s="165"/>
      <c r="AR69" s="164"/>
    </row>
    <row r="70" spans="1:44" s="3" customFormat="1" ht="12.75" customHeight="1" outlineLevel="2" x14ac:dyDescent="0.2">
      <c r="A70" s="10">
        <v>5150</v>
      </c>
      <c r="B70" s="11" t="s">
        <v>478</v>
      </c>
      <c r="C70" s="12">
        <v>78757</v>
      </c>
      <c r="D70" s="13" t="s">
        <v>23</v>
      </c>
      <c r="E70" s="14" t="s">
        <v>481</v>
      </c>
      <c r="F70" s="15" t="s">
        <v>402</v>
      </c>
      <c r="G70" s="42">
        <v>7564</v>
      </c>
      <c r="H70" s="43">
        <f t="shared" si="40"/>
        <v>12563578.379999999</v>
      </c>
      <c r="I70" s="43">
        <v>12563578.379999999</v>
      </c>
      <c r="J70" s="43">
        <v>0</v>
      </c>
      <c r="K70" s="44">
        <f t="shared" si="41"/>
        <v>1660.970171866737</v>
      </c>
      <c r="L70" s="44">
        <f t="shared" si="42"/>
        <v>0</v>
      </c>
      <c r="M70" s="44">
        <f t="shared" si="43"/>
        <v>1660.970171866737</v>
      </c>
      <c r="N70" s="44">
        <v>1564.1480312278868</v>
      </c>
      <c r="O70" s="43">
        <v>215927573.32999998</v>
      </c>
      <c r="P70" s="43">
        <v>136516</v>
      </c>
      <c r="Q70" s="44">
        <f t="shared" si="44"/>
        <v>1581.7015831843885</v>
      </c>
      <c r="R70" s="45">
        <v>10</v>
      </c>
      <c r="S70" s="46">
        <v>12</v>
      </c>
      <c r="T70" s="47">
        <f t="shared" si="45"/>
        <v>1</v>
      </c>
      <c r="U70" s="44">
        <f t="shared" si="46"/>
        <v>1564.1480312278868</v>
      </c>
      <c r="V70" s="43">
        <f t="shared" si="47"/>
        <v>11831215.708207736</v>
      </c>
      <c r="W70" s="48">
        <f t="shared" si="48"/>
        <v>-732362.67179226317</v>
      </c>
      <c r="X70" s="42">
        <v>6620</v>
      </c>
      <c r="Y70" s="43">
        <f t="shared" si="49"/>
        <v>11370216.919999998</v>
      </c>
      <c r="Z70" s="43">
        <v>11370216.919999998</v>
      </c>
      <c r="AA70" s="43">
        <v>0</v>
      </c>
      <c r="AB70" s="44">
        <f t="shared" si="50"/>
        <v>1717.5554259818728</v>
      </c>
      <c r="AC70" s="44">
        <f t="shared" si="51"/>
        <v>0</v>
      </c>
      <c r="AD70" s="44">
        <f t="shared" si="52"/>
        <v>1717.5554259818728</v>
      </c>
      <c r="AE70" s="44">
        <v>1604.4324810566318</v>
      </c>
      <c r="AF70" s="43">
        <v>196767244.17999998</v>
      </c>
      <c r="AG70" s="43">
        <v>121356</v>
      </c>
      <c r="AH70" s="44">
        <f t="shared" si="53"/>
        <v>1621.4051565641582</v>
      </c>
      <c r="AI70" s="45">
        <v>10</v>
      </c>
      <c r="AJ70" s="46">
        <v>12</v>
      </c>
      <c r="AK70" s="47">
        <f t="shared" si="54"/>
        <v>1</v>
      </c>
      <c r="AL70" s="44">
        <f t="shared" si="55"/>
        <v>1604.4324810566318</v>
      </c>
      <c r="AM70" s="43">
        <f t="shared" si="56"/>
        <v>10621343.024594903</v>
      </c>
      <c r="AN70" s="48">
        <f t="shared" si="57"/>
        <v>-816953.34044192184</v>
      </c>
      <c r="AO70" s="90">
        <f t="shared" si="58"/>
        <v>84590.668649658677</v>
      </c>
      <c r="AP70" s="97">
        <f t="shared" si="59"/>
        <v>944</v>
      </c>
      <c r="AQ70" s="165"/>
      <c r="AR70" s="164"/>
    </row>
    <row r="71" spans="1:44" s="3" customFormat="1" ht="12.75" customHeight="1" outlineLevel="2" x14ac:dyDescent="0.2">
      <c r="A71" s="10">
        <v>5150</v>
      </c>
      <c r="B71" s="11" t="s">
        <v>478</v>
      </c>
      <c r="C71" s="12">
        <v>78765</v>
      </c>
      <c r="D71" s="13" t="s">
        <v>23</v>
      </c>
      <c r="E71" s="14" t="s">
        <v>487</v>
      </c>
      <c r="F71" s="15" t="s">
        <v>402</v>
      </c>
      <c r="G71" s="42">
        <v>4928</v>
      </c>
      <c r="H71" s="43">
        <f t="shared" si="40"/>
        <v>8354999.7500000019</v>
      </c>
      <c r="I71" s="43">
        <v>8354999.7500000019</v>
      </c>
      <c r="J71" s="43">
        <v>0</v>
      </c>
      <c r="K71" s="44">
        <f t="shared" si="41"/>
        <v>1695.4139103084419</v>
      </c>
      <c r="L71" s="44">
        <f t="shared" si="42"/>
        <v>0</v>
      </c>
      <c r="M71" s="44">
        <f t="shared" si="43"/>
        <v>1695.4139103084419</v>
      </c>
      <c r="N71" s="44">
        <v>1568.3577578211198</v>
      </c>
      <c r="O71" s="43">
        <v>113709170.22</v>
      </c>
      <c r="P71" s="43">
        <v>72933</v>
      </c>
      <c r="Q71" s="44">
        <f t="shared" si="44"/>
        <v>1559.0908123894533</v>
      </c>
      <c r="R71" s="45">
        <v>11</v>
      </c>
      <c r="S71" s="46">
        <v>12</v>
      </c>
      <c r="T71" s="47">
        <f t="shared" si="45"/>
        <v>0.9940913064092336</v>
      </c>
      <c r="U71" s="44">
        <f t="shared" si="46"/>
        <v>1559.0908123894533</v>
      </c>
      <c r="V71" s="43">
        <f t="shared" si="47"/>
        <v>7683199.5234552259</v>
      </c>
      <c r="W71" s="48">
        <f t="shared" si="48"/>
        <v>-671800.226544776</v>
      </c>
      <c r="X71" s="42">
        <v>4469</v>
      </c>
      <c r="Y71" s="43">
        <f t="shared" si="49"/>
        <v>7446204.9900000002</v>
      </c>
      <c r="Z71" s="43">
        <v>7446204.9900000002</v>
      </c>
      <c r="AA71" s="43">
        <v>0</v>
      </c>
      <c r="AB71" s="44">
        <f t="shared" si="50"/>
        <v>1666.1904206757665</v>
      </c>
      <c r="AC71" s="44">
        <f t="shared" si="51"/>
        <v>0</v>
      </c>
      <c r="AD71" s="44">
        <f t="shared" si="52"/>
        <v>1666.1904206757665</v>
      </c>
      <c r="AE71" s="44">
        <v>1549.3787449159677</v>
      </c>
      <c r="AF71" s="43">
        <v>102375720.47999999</v>
      </c>
      <c r="AG71" s="43">
        <v>66561</v>
      </c>
      <c r="AH71" s="44">
        <f t="shared" si="53"/>
        <v>1538.073653941497</v>
      </c>
      <c r="AI71" s="45">
        <v>11</v>
      </c>
      <c r="AJ71" s="46">
        <v>12</v>
      </c>
      <c r="AK71" s="47">
        <f t="shared" si="54"/>
        <v>0.9927034683988234</v>
      </c>
      <c r="AL71" s="44">
        <f t="shared" si="55"/>
        <v>1538.073653941497</v>
      </c>
      <c r="AM71" s="43">
        <f t="shared" si="56"/>
        <v>6873651.1594645502</v>
      </c>
      <c r="AN71" s="48">
        <f t="shared" si="57"/>
        <v>-624604.17876594549</v>
      </c>
      <c r="AO71" s="90">
        <f t="shared" si="58"/>
        <v>-47196.047778830514</v>
      </c>
      <c r="AP71" s="97">
        <f t="shared" si="59"/>
        <v>459</v>
      </c>
      <c r="AQ71" s="165"/>
      <c r="AR71" s="164"/>
    </row>
    <row r="72" spans="1:44" s="3" customFormat="1" ht="12.75" customHeight="1" outlineLevel="2" x14ac:dyDescent="0.2">
      <c r="A72" s="10">
        <v>5150</v>
      </c>
      <c r="B72" s="11" t="s">
        <v>478</v>
      </c>
      <c r="C72" s="12">
        <v>78747</v>
      </c>
      <c r="D72" s="13" t="s">
        <v>23</v>
      </c>
      <c r="E72" s="14" t="s">
        <v>499</v>
      </c>
      <c r="F72" s="15" t="s">
        <v>402</v>
      </c>
      <c r="G72" s="42">
        <v>517</v>
      </c>
      <c r="H72" s="43">
        <f t="shared" si="40"/>
        <v>2527975.5200000005</v>
      </c>
      <c r="I72" s="43">
        <v>2527975.5200000005</v>
      </c>
      <c r="J72" s="43">
        <v>0</v>
      </c>
      <c r="K72" s="44">
        <f t="shared" si="41"/>
        <v>4889.7011992263069</v>
      </c>
      <c r="L72" s="44">
        <f t="shared" si="42"/>
        <v>0</v>
      </c>
      <c r="M72" s="44">
        <f t="shared" si="43"/>
        <v>4889.7011992263069</v>
      </c>
      <c r="N72" s="44">
        <v>4252.7774226237889</v>
      </c>
      <c r="O72" s="43">
        <v>19566577.919999998</v>
      </c>
      <c r="P72" s="43">
        <v>4594</v>
      </c>
      <c r="Q72" s="44">
        <f t="shared" si="44"/>
        <v>4259.1593208532868</v>
      </c>
      <c r="R72" s="45">
        <v>9</v>
      </c>
      <c r="S72" s="46">
        <v>12</v>
      </c>
      <c r="T72" s="47">
        <f t="shared" si="45"/>
        <v>1</v>
      </c>
      <c r="U72" s="44">
        <f t="shared" si="46"/>
        <v>4252.7774226237889</v>
      </c>
      <c r="V72" s="43">
        <f t="shared" si="47"/>
        <v>2198685.9274964989</v>
      </c>
      <c r="W72" s="48">
        <f t="shared" si="48"/>
        <v>-329289.59250350157</v>
      </c>
      <c r="X72" s="42">
        <v>490</v>
      </c>
      <c r="Y72" s="43">
        <f t="shared" si="49"/>
        <v>2365960.44</v>
      </c>
      <c r="Z72" s="43">
        <v>2365960.44</v>
      </c>
      <c r="AA72" s="43">
        <v>0</v>
      </c>
      <c r="AB72" s="44">
        <f t="shared" si="50"/>
        <v>4828.4906938775512</v>
      </c>
      <c r="AC72" s="44">
        <f t="shared" si="51"/>
        <v>0</v>
      </c>
      <c r="AD72" s="44">
        <f t="shared" si="52"/>
        <v>4828.4906938775512</v>
      </c>
      <c r="AE72" s="44">
        <v>4496.1744207207212</v>
      </c>
      <c r="AF72" s="43">
        <v>17818676.990000002</v>
      </c>
      <c r="AG72" s="43">
        <v>4156</v>
      </c>
      <c r="AH72" s="44">
        <f t="shared" si="53"/>
        <v>4287.4583710298366</v>
      </c>
      <c r="AI72" s="45">
        <v>8</v>
      </c>
      <c r="AJ72" s="46">
        <v>12</v>
      </c>
      <c r="AK72" s="47">
        <f t="shared" si="54"/>
        <v>0.95357919196172369</v>
      </c>
      <c r="AL72" s="44">
        <f t="shared" si="55"/>
        <v>4287.4583710298366</v>
      </c>
      <c r="AM72" s="43">
        <f t="shared" si="56"/>
        <v>2100854.6018046201</v>
      </c>
      <c r="AN72" s="48">
        <f t="shared" si="57"/>
        <v>-289206.36894041434</v>
      </c>
      <c r="AO72" s="90">
        <f t="shared" si="58"/>
        <v>-40083.223563087231</v>
      </c>
      <c r="AP72" s="97">
        <f t="shared" si="59"/>
        <v>27</v>
      </c>
      <c r="AQ72" s="165"/>
      <c r="AR72" s="164"/>
    </row>
    <row r="73" spans="1:44" s="3" customFormat="1" ht="12.75" customHeight="1" outlineLevel="2" x14ac:dyDescent="0.2">
      <c r="A73" s="10">
        <v>5150</v>
      </c>
      <c r="B73" s="11" t="s">
        <v>478</v>
      </c>
      <c r="C73" s="12">
        <v>78768</v>
      </c>
      <c r="D73" s="13" t="s">
        <v>23</v>
      </c>
      <c r="E73" s="14" t="s">
        <v>489</v>
      </c>
      <c r="F73" s="15" t="s">
        <v>402</v>
      </c>
      <c r="G73" s="42">
        <v>242</v>
      </c>
      <c r="H73" s="43">
        <f t="shared" si="40"/>
        <v>386929.05999999994</v>
      </c>
      <c r="I73" s="43">
        <v>386929.05999999994</v>
      </c>
      <c r="J73" s="43">
        <v>0</v>
      </c>
      <c r="K73" s="44">
        <f t="shared" si="41"/>
        <v>1598.8804132231403</v>
      </c>
      <c r="L73" s="44">
        <f t="shared" si="42"/>
        <v>0</v>
      </c>
      <c r="M73" s="44">
        <f t="shared" si="43"/>
        <v>1598.8804132231403</v>
      </c>
      <c r="N73" s="44">
        <v>1090.9312012670566</v>
      </c>
      <c r="O73" s="43">
        <v>3520470.5599999996</v>
      </c>
      <c r="P73" s="43">
        <v>3050</v>
      </c>
      <c r="Q73" s="44">
        <f t="shared" si="44"/>
        <v>1154.2526426229506</v>
      </c>
      <c r="R73" s="45">
        <v>11</v>
      </c>
      <c r="S73" s="46">
        <v>12</v>
      </c>
      <c r="T73" s="47">
        <f t="shared" si="45"/>
        <v>1</v>
      </c>
      <c r="U73" s="44">
        <f t="shared" si="46"/>
        <v>1090.9312012670566</v>
      </c>
      <c r="V73" s="43">
        <f t="shared" si="47"/>
        <v>264005.35070662771</v>
      </c>
      <c r="W73" s="48">
        <f t="shared" si="48"/>
        <v>-122923.70929337223</v>
      </c>
      <c r="X73" s="42">
        <v>196</v>
      </c>
      <c r="Y73" s="43">
        <f t="shared" si="49"/>
        <v>367697.83999999997</v>
      </c>
      <c r="Z73" s="43">
        <v>367697.83999999997</v>
      </c>
      <c r="AA73" s="43">
        <v>0</v>
      </c>
      <c r="AB73" s="44">
        <f t="shared" si="50"/>
        <v>1876.0093877551019</v>
      </c>
      <c r="AC73" s="44">
        <f t="shared" si="51"/>
        <v>0</v>
      </c>
      <c r="AD73" s="44">
        <f t="shared" si="52"/>
        <v>1876.0093877551019</v>
      </c>
      <c r="AE73" s="44">
        <v>1150.4030743099788</v>
      </c>
      <c r="AF73" s="43">
        <v>3241895.0500000003</v>
      </c>
      <c r="AG73" s="43">
        <v>2716</v>
      </c>
      <c r="AH73" s="44">
        <f t="shared" si="53"/>
        <v>1193.6285162002946</v>
      </c>
      <c r="AI73" s="45">
        <v>12</v>
      </c>
      <c r="AJ73" s="46">
        <v>12</v>
      </c>
      <c r="AK73" s="47">
        <f t="shared" si="54"/>
        <v>1</v>
      </c>
      <c r="AL73" s="44">
        <f t="shared" si="55"/>
        <v>1150.4030743099788</v>
      </c>
      <c r="AM73" s="43">
        <f t="shared" si="56"/>
        <v>225479.00256475585</v>
      </c>
      <c r="AN73" s="48">
        <f t="shared" si="57"/>
        <v>-155147.82265662996</v>
      </c>
      <c r="AO73" s="90">
        <f t="shared" si="58"/>
        <v>32224.113363257726</v>
      </c>
      <c r="AP73" s="97">
        <f t="shared" si="59"/>
        <v>46</v>
      </c>
      <c r="AQ73" s="165"/>
      <c r="AR73" s="164"/>
    </row>
    <row r="74" spans="1:44" s="3" customFormat="1" ht="12.75" customHeight="1" outlineLevel="2" x14ac:dyDescent="0.2">
      <c r="A74" s="10">
        <v>5150</v>
      </c>
      <c r="B74" s="11" t="s">
        <v>478</v>
      </c>
      <c r="C74" s="12">
        <v>80483</v>
      </c>
      <c r="D74" s="13" t="s">
        <v>23</v>
      </c>
      <c r="E74" s="14" t="s">
        <v>494</v>
      </c>
      <c r="F74" s="15" t="s">
        <v>495</v>
      </c>
      <c r="G74" s="42">
        <v>62</v>
      </c>
      <c r="H74" s="43">
        <f t="shared" si="40"/>
        <v>499881.40000000008</v>
      </c>
      <c r="I74" s="43">
        <v>499881.40000000008</v>
      </c>
      <c r="J74" s="43">
        <v>0</v>
      </c>
      <c r="K74" s="44">
        <f t="shared" si="41"/>
        <v>8062.6032258064533</v>
      </c>
      <c r="L74" s="44">
        <f t="shared" si="42"/>
        <v>0</v>
      </c>
      <c r="M74" s="44">
        <f t="shared" si="43"/>
        <v>8062.6032258064533</v>
      </c>
      <c r="N74" s="44">
        <v>6172.8354802955673</v>
      </c>
      <c r="O74" s="43">
        <v>4118241.71</v>
      </c>
      <c r="P74" s="43">
        <v>622</v>
      </c>
      <c r="Q74" s="44">
        <f t="shared" si="44"/>
        <v>6620.9673794212222</v>
      </c>
      <c r="R74" s="45">
        <v>10</v>
      </c>
      <c r="S74" s="46">
        <v>12</v>
      </c>
      <c r="T74" s="47">
        <f t="shared" si="45"/>
        <v>1</v>
      </c>
      <c r="U74" s="44">
        <f t="shared" si="46"/>
        <v>6172.8354802955673</v>
      </c>
      <c r="V74" s="43">
        <f t="shared" si="47"/>
        <v>382715.79977832519</v>
      </c>
      <c r="W74" s="48">
        <f t="shared" si="48"/>
        <v>-117165.60022167489</v>
      </c>
      <c r="X74" s="42">
        <v>47</v>
      </c>
      <c r="Y74" s="43">
        <f t="shared" si="49"/>
        <v>320625.94</v>
      </c>
      <c r="Z74" s="43">
        <v>320625.94</v>
      </c>
      <c r="AA74" s="43">
        <v>0</v>
      </c>
      <c r="AB74" s="44">
        <f t="shared" si="50"/>
        <v>6821.8285106382982</v>
      </c>
      <c r="AC74" s="44">
        <f t="shared" si="51"/>
        <v>0</v>
      </c>
      <c r="AD74" s="44">
        <f t="shared" si="52"/>
        <v>6821.8285106382982</v>
      </c>
      <c r="AE74" s="44">
        <v>6493.0052785923763</v>
      </c>
      <c r="AF74" s="43">
        <v>3665520.53</v>
      </c>
      <c r="AG74" s="43">
        <v>532</v>
      </c>
      <c r="AH74" s="44">
        <f t="shared" si="53"/>
        <v>6890.0761842105258</v>
      </c>
      <c r="AI74" s="45">
        <v>8</v>
      </c>
      <c r="AJ74" s="46">
        <v>12</v>
      </c>
      <c r="AK74" s="47">
        <f t="shared" si="54"/>
        <v>1</v>
      </c>
      <c r="AL74" s="44">
        <f t="shared" si="55"/>
        <v>6493.0052785923763</v>
      </c>
      <c r="AM74" s="43">
        <f t="shared" si="56"/>
        <v>305171.24809384171</v>
      </c>
      <c r="AN74" s="48">
        <f t="shared" si="57"/>
        <v>-16859.663897627222</v>
      </c>
      <c r="AO74" s="90">
        <f t="shared" si="58"/>
        <v>-100305.93632404767</v>
      </c>
      <c r="AP74" s="97">
        <f t="shared" si="59"/>
        <v>15</v>
      </c>
      <c r="AQ74" s="165"/>
      <c r="AR74" s="164"/>
    </row>
    <row r="75" spans="1:44" s="3" customFormat="1" ht="12.75" customHeight="1" outlineLevel="2" x14ac:dyDescent="0.2">
      <c r="A75" s="10">
        <v>5150</v>
      </c>
      <c r="B75" s="11" t="s">
        <v>478</v>
      </c>
      <c r="C75" s="12">
        <v>78769</v>
      </c>
      <c r="D75" s="13" t="s">
        <v>23</v>
      </c>
      <c r="E75" s="14" t="s">
        <v>660</v>
      </c>
      <c r="F75" s="15" t="s">
        <v>402</v>
      </c>
      <c r="G75" s="42">
        <v>10</v>
      </c>
      <c r="H75" s="43">
        <f t="shared" si="40"/>
        <v>51247.57</v>
      </c>
      <c r="I75" s="43">
        <v>51247.57</v>
      </c>
      <c r="J75" s="43">
        <v>0</v>
      </c>
      <c r="K75" s="44">
        <f t="shared" si="41"/>
        <v>5124.7569999999996</v>
      </c>
      <c r="L75" s="44">
        <f t="shared" si="42"/>
        <v>0</v>
      </c>
      <c r="M75" s="44">
        <f t="shared" si="43"/>
        <v>5124.7569999999996</v>
      </c>
      <c r="N75" s="44">
        <v>909.23096153846154</v>
      </c>
      <c r="O75" s="43">
        <v>123485.83</v>
      </c>
      <c r="P75" s="43">
        <v>110</v>
      </c>
      <c r="Q75" s="44">
        <f t="shared" si="44"/>
        <v>1122.5984545454546</v>
      </c>
      <c r="R75" s="45">
        <v>12</v>
      </c>
      <c r="S75" s="46">
        <v>12</v>
      </c>
      <c r="T75" s="47">
        <f t="shared" si="45"/>
        <v>1</v>
      </c>
      <c r="U75" s="44">
        <f t="shared" si="46"/>
        <v>909.23096153846154</v>
      </c>
      <c r="V75" s="43">
        <f t="shared" si="47"/>
        <v>9092.3096153846163</v>
      </c>
      <c r="W75" s="48">
        <f t="shared" si="48"/>
        <v>-42155.26038461538</v>
      </c>
      <c r="X75" s="42">
        <v>6</v>
      </c>
      <c r="Y75" s="43">
        <f t="shared" si="49"/>
        <v>46765.73</v>
      </c>
      <c r="Z75" s="43">
        <v>46765.73</v>
      </c>
      <c r="AA75" s="43">
        <v>0</v>
      </c>
      <c r="AB75" s="44">
        <f t="shared" si="50"/>
        <v>7794.2883333333339</v>
      </c>
      <c r="AC75" s="44">
        <f t="shared" si="51"/>
        <v>0</v>
      </c>
      <c r="AD75" s="44">
        <f t="shared" si="52"/>
        <v>7794.2883333333339</v>
      </c>
      <c r="AE75" s="44">
        <v>1285.3579166666668</v>
      </c>
      <c r="AF75" s="43">
        <v>118624.99</v>
      </c>
      <c r="AG75" s="43">
        <v>85</v>
      </c>
      <c r="AH75" s="44">
        <f t="shared" si="53"/>
        <v>1395.5881176470589</v>
      </c>
      <c r="AI75" s="45">
        <v>11</v>
      </c>
      <c r="AJ75" s="46">
        <v>12</v>
      </c>
      <c r="AK75" s="47">
        <f t="shared" si="54"/>
        <v>1</v>
      </c>
      <c r="AL75" s="44">
        <f t="shared" si="55"/>
        <v>1285.3579166666668</v>
      </c>
      <c r="AM75" s="43">
        <f t="shared" si="56"/>
        <v>7712.1475000000009</v>
      </c>
      <c r="AN75" s="48">
        <f t="shared" si="57"/>
        <v>-42603.908181818188</v>
      </c>
      <c r="AO75" s="90">
        <f t="shared" si="58"/>
        <v>448.64779720280785</v>
      </c>
      <c r="AP75" s="97">
        <f t="shared" si="59"/>
        <v>4</v>
      </c>
      <c r="AQ75" s="165"/>
      <c r="AR75" s="164"/>
    </row>
    <row r="76" spans="1:44" s="3" customFormat="1" ht="12.75" customHeight="1" outlineLevel="2" x14ac:dyDescent="0.2">
      <c r="A76" s="10">
        <v>5150</v>
      </c>
      <c r="B76" s="11" t="s">
        <v>478</v>
      </c>
      <c r="C76" s="12">
        <v>78754</v>
      </c>
      <c r="D76" s="13" t="s">
        <v>23</v>
      </c>
      <c r="E76" s="14" t="s">
        <v>493</v>
      </c>
      <c r="F76" s="15" t="s">
        <v>402</v>
      </c>
      <c r="G76" s="42">
        <v>1077</v>
      </c>
      <c r="H76" s="43">
        <f t="shared" si="40"/>
        <v>1468146.32</v>
      </c>
      <c r="I76" s="43">
        <v>1468146.32</v>
      </c>
      <c r="J76" s="43">
        <v>0</v>
      </c>
      <c r="K76" s="44">
        <f t="shared" si="41"/>
        <v>1363.1813556174559</v>
      </c>
      <c r="L76" s="44">
        <f t="shared" si="42"/>
        <v>0</v>
      </c>
      <c r="M76" s="44">
        <f t="shared" si="43"/>
        <v>1363.1813556174559</v>
      </c>
      <c r="N76" s="44">
        <v>1344.208755506837</v>
      </c>
      <c r="O76" s="43">
        <v>21725888.300000001</v>
      </c>
      <c r="P76" s="43">
        <v>16182</v>
      </c>
      <c r="Q76" s="44">
        <f t="shared" si="44"/>
        <v>1342.595989370906</v>
      </c>
      <c r="R76" s="45">
        <v>9</v>
      </c>
      <c r="S76" s="46">
        <v>12</v>
      </c>
      <c r="T76" s="47">
        <f t="shared" si="45"/>
        <v>0.99880021155246612</v>
      </c>
      <c r="U76" s="44">
        <f t="shared" si="46"/>
        <v>1342.595989370906</v>
      </c>
      <c r="V76" s="43">
        <f t="shared" si="47"/>
        <v>1445975.8805524658</v>
      </c>
      <c r="W76" s="48">
        <f t="shared" si="48"/>
        <v>-22170.439447534271</v>
      </c>
      <c r="X76" s="42">
        <v>984</v>
      </c>
      <c r="Y76" s="43">
        <f t="shared" si="49"/>
        <v>1329034.1600000001</v>
      </c>
      <c r="Z76" s="43">
        <v>1329034.1600000001</v>
      </c>
      <c r="AA76" s="43">
        <v>0</v>
      </c>
      <c r="AB76" s="44">
        <f t="shared" si="50"/>
        <v>1350.6444715447155</v>
      </c>
      <c r="AC76" s="44">
        <f t="shared" si="51"/>
        <v>0</v>
      </c>
      <c r="AD76" s="44">
        <f t="shared" si="52"/>
        <v>1350.6444715447155</v>
      </c>
      <c r="AE76" s="44">
        <v>1323.6012150896963</v>
      </c>
      <c r="AF76" s="43">
        <v>19721239.919999998</v>
      </c>
      <c r="AG76" s="43">
        <v>14807</v>
      </c>
      <c r="AH76" s="44">
        <f t="shared" si="53"/>
        <v>1331.8862646045789</v>
      </c>
      <c r="AI76" s="45">
        <v>8</v>
      </c>
      <c r="AJ76" s="46">
        <v>12</v>
      </c>
      <c r="AK76" s="47">
        <f t="shared" si="54"/>
        <v>1</v>
      </c>
      <c r="AL76" s="44">
        <f t="shared" si="55"/>
        <v>1323.6012150896963</v>
      </c>
      <c r="AM76" s="43">
        <f t="shared" si="56"/>
        <v>1302423.5956482613</v>
      </c>
      <c r="AN76" s="48">
        <f t="shared" si="57"/>
        <v>-29029.706565533343</v>
      </c>
      <c r="AO76" s="90">
        <f t="shared" si="58"/>
        <v>6859.2671179990721</v>
      </c>
      <c r="AP76" s="97">
        <f t="shared" si="59"/>
        <v>93</v>
      </c>
      <c r="AQ76" s="165"/>
      <c r="AR76" s="164"/>
    </row>
    <row r="77" spans="1:44" s="3" customFormat="1" ht="12.75" customHeight="1" outlineLevel="2" x14ac:dyDescent="0.2">
      <c r="A77" s="10">
        <v>5150</v>
      </c>
      <c r="B77" s="11" t="s">
        <v>478</v>
      </c>
      <c r="C77" s="12">
        <v>78759</v>
      </c>
      <c r="D77" s="13" t="s">
        <v>23</v>
      </c>
      <c r="E77" s="14" t="s">
        <v>486</v>
      </c>
      <c r="F77" s="15" t="s">
        <v>402</v>
      </c>
      <c r="G77" s="42">
        <v>0</v>
      </c>
      <c r="H77" s="43">
        <f t="shared" si="40"/>
        <v>12375.870000000003</v>
      </c>
      <c r="I77" s="43">
        <v>12375.870000000003</v>
      </c>
      <c r="J77" s="43">
        <v>0</v>
      </c>
      <c r="K77" s="44" t="e">
        <f t="shared" si="41"/>
        <v>#DIV/0!</v>
      </c>
      <c r="L77" s="44" t="e">
        <f t="shared" si="42"/>
        <v>#DIV/0!</v>
      </c>
      <c r="M77" s="44" t="e">
        <f t="shared" si="43"/>
        <v>#DIV/0!</v>
      </c>
      <c r="N77" s="44">
        <v>1110.6560416666666</v>
      </c>
      <c r="O77" s="43">
        <v>127436.30999999998</v>
      </c>
      <c r="P77" s="43">
        <v>67</v>
      </c>
      <c r="Q77" s="44">
        <f t="shared" si="44"/>
        <v>1902.03447761194</v>
      </c>
      <c r="R77" s="45" t="e">
        <v>#N/A</v>
      </c>
      <c r="S77" s="46">
        <v>6</v>
      </c>
      <c r="T77" s="47">
        <f t="shared" si="45"/>
        <v>1</v>
      </c>
      <c r="U77" s="44">
        <f t="shared" si="46"/>
        <v>1110.6560416666666</v>
      </c>
      <c r="V77" s="43">
        <f t="shared" si="47"/>
        <v>0</v>
      </c>
      <c r="W77" s="48">
        <f t="shared" si="48"/>
        <v>-12375.870000000003</v>
      </c>
      <c r="X77" s="42">
        <v>0</v>
      </c>
      <c r="Y77" s="43">
        <f t="shared" si="49"/>
        <v>8616.0499999999993</v>
      </c>
      <c r="Z77" s="43">
        <v>8616.0499999999993</v>
      </c>
      <c r="AA77" s="43">
        <v>0</v>
      </c>
      <c r="AB77" s="44" t="e">
        <f t="shared" si="50"/>
        <v>#DIV/0!</v>
      </c>
      <c r="AC77" s="44" t="e">
        <f t="shared" si="51"/>
        <v>#DIV/0!</v>
      </c>
      <c r="AD77" s="44" t="e">
        <f t="shared" si="52"/>
        <v>#DIV/0!</v>
      </c>
      <c r="AE77" s="44">
        <v>992.85050000000001</v>
      </c>
      <c r="AF77" s="43">
        <v>112865.65999999999</v>
      </c>
      <c r="AG77" s="43">
        <v>67</v>
      </c>
      <c r="AH77" s="44">
        <f t="shared" si="53"/>
        <v>1684.5620895522386</v>
      </c>
      <c r="AI77" s="45" t="e">
        <v>#N/A</v>
      </c>
      <c r="AJ77" s="46">
        <v>6</v>
      </c>
      <c r="AK77" s="47">
        <f t="shared" si="54"/>
        <v>1</v>
      </c>
      <c r="AL77" s="44">
        <f t="shared" si="55"/>
        <v>992.85050000000001</v>
      </c>
      <c r="AM77" s="43">
        <f t="shared" si="56"/>
        <v>0</v>
      </c>
      <c r="AN77" s="48">
        <f t="shared" si="57"/>
        <v>-9399.3272727272724</v>
      </c>
      <c r="AO77" s="90">
        <f t="shared" si="58"/>
        <v>-2976.5427272727302</v>
      </c>
      <c r="AP77" s="97">
        <f t="shared" si="59"/>
        <v>0</v>
      </c>
      <c r="AQ77" s="165"/>
      <c r="AR77" s="164"/>
    </row>
    <row r="78" spans="1:44" s="3" customFormat="1" ht="12.75" customHeight="1" outlineLevel="2" x14ac:dyDescent="0.2">
      <c r="A78" s="10">
        <v>5150</v>
      </c>
      <c r="B78" s="11" t="s">
        <v>478</v>
      </c>
      <c r="C78" s="12">
        <v>78760</v>
      </c>
      <c r="D78" s="13" t="s">
        <v>23</v>
      </c>
      <c r="E78" s="14" t="s">
        <v>488</v>
      </c>
      <c r="F78" s="15" t="s">
        <v>402</v>
      </c>
      <c r="G78" s="42">
        <v>276</v>
      </c>
      <c r="H78" s="43">
        <f t="shared" si="40"/>
        <v>218704.81</v>
      </c>
      <c r="I78" s="43">
        <v>218704.81</v>
      </c>
      <c r="J78" s="43">
        <v>0</v>
      </c>
      <c r="K78" s="44">
        <f t="shared" si="41"/>
        <v>792.40873188405794</v>
      </c>
      <c r="L78" s="44">
        <f t="shared" si="42"/>
        <v>0</v>
      </c>
      <c r="M78" s="44">
        <f t="shared" si="43"/>
        <v>792.40873188405794</v>
      </c>
      <c r="N78" s="44">
        <v>766.42148403928786</v>
      </c>
      <c r="O78" s="43">
        <v>3754087.0300000007</v>
      </c>
      <c r="P78" s="43">
        <v>4993</v>
      </c>
      <c r="Q78" s="44">
        <f t="shared" si="44"/>
        <v>751.87002403364727</v>
      </c>
      <c r="R78" s="45">
        <v>8</v>
      </c>
      <c r="S78" s="46">
        <v>12</v>
      </c>
      <c r="T78" s="47">
        <f t="shared" si="45"/>
        <v>0.98101376291156439</v>
      </c>
      <c r="U78" s="44">
        <f t="shared" si="46"/>
        <v>751.87002403364727</v>
      </c>
      <c r="V78" s="43">
        <f t="shared" si="47"/>
        <v>207516.12663328665</v>
      </c>
      <c r="W78" s="48">
        <f t="shared" si="48"/>
        <v>-11188.683366713347</v>
      </c>
      <c r="X78" s="42">
        <v>226</v>
      </c>
      <c r="Y78" s="43">
        <f t="shared" si="49"/>
        <v>202663.75999999998</v>
      </c>
      <c r="Z78" s="43">
        <v>202663.75999999998</v>
      </c>
      <c r="AA78" s="43">
        <v>0</v>
      </c>
      <c r="AB78" s="44">
        <f t="shared" si="50"/>
        <v>896.74230088495563</v>
      </c>
      <c r="AC78" s="44">
        <f t="shared" si="51"/>
        <v>0</v>
      </c>
      <c r="AD78" s="44">
        <f t="shared" si="52"/>
        <v>896.74230088495563</v>
      </c>
      <c r="AE78" s="44">
        <v>793.87622495151902</v>
      </c>
      <c r="AF78" s="43">
        <v>3541561.2299999995</v>
      </c>
      <c r="AG78" s="43">
        <v>4479</v>
      </c>
      <c r="AH78" s="44">
        <f t="shared" si="53"/>
        <v>790.70355659745474</v>
      </c>
      <c r="AI78" s="45">
        <v>10</v>
      </c>
      <c r="AJ78" s="46">
        <v>12</v>
      </c>
      <c r="AK78" s="47">
        <f t="shared" si="54"/>
        <v>0.99600357303273812</v>
      </c>
      <c r="AL78" s="44">
        <f t="shared" si="55"/>
        <v>790.70355659745474</v>
      </c>
      <c r="AM78" s="43">
        <f t="shared" si="56"/>
        <v>178699.00379102476</v>
      </c>
      <c r="AN78" s="48">
        <f t="shared" si="57"/>
        <v>-26143.370409791147</v>
      </c>
      <c r="AO78" s="90">
        <f t="shared" si="58"/>
        <v>14954.6870430778</v>
      </c>
      <c r="AP78" s="97">
        <f t="shared" si="59"/>
        <v>50</v>
      </c>
      <c r="AQ78" s="165"/>
      <c r="AR78" s="164"/>
    </row>
    <row r="79" spans="1:44" s="3" customFormat="1" ht="12.75" customHeight="1" outlineLevel="2" x14ac:dyDescent="0.2">
      <c r="A79" s="10">
        <v>5150</v>
      </c>
      <c r="B79" s="11" t="s">
        <v>478</v>
      </c>
      <c r="C79" s="12">
        <v>80680</v>
      </c>
      <c r="D79" s="13" t="s">
        <v>23</v>
      </c>
      <c r="E79" s="14" t="s">
        <v>497</v>
      </c>
      <c r="F79" s="15" t="s">
        <v>402</v>
      </c>
      <c r="G79" s="42">
        <v>0</v>
      </c>
      <c r="H79" s="43">
        <f t="shared" si="40"/>
        <v>10292.870000000001</v>
      </c>
      <c r="I79" s="43">
        <v>10292.870000000001</v>
      </c>
      <c r="J79" s="43">
        <v>0</v>
      </c>
      <c r="K79" s="44" t="e">
        <f t="shared" si="41"/>
        <v>#DIV/0!</v>
      </c>
      <c r="L79" s="44" t="e">
        <f t="shared" si="42"/>
        <v>#DIV/0!</v>
      </c>
      <c r="M79" s="44" t="e">
        <f t="shared" si="43"/>
        <v>#DIV/0!</v>
      </c>
      <c r="N79" s="44">
        <v>0</v>
      </c>
      <c r="O79" s="43">
        <v>10292.870000000001</v>
      </c>
      <c r="P79" s="43">
        <v>0</v>
      </c>
      <c r="Q79" s="44" t="e">
        <f t="shared" si="44"/>
        <v>#DIV/0!</v>
      </c>
      <c r="R79" s="45" t="e">
        <v>#N/A</v>
      </c>
      <c r="S79" s="46">
        <v>0</v>
      </c>
      <c r="T79" s="47">
        <f t="shared" si="45"/>
        <v>1</v>
      </c>
      <c r="U79" s="44">
        <f t="shared" si="46"/>
        <v>0</v>
      </c>
      <c r="V79" s="43">
        <f t="shared" si="47"/>
        <v>0</v>
      </c>
      <c r="W79" s="48">
        <f t="shared" si="48"/>
        <v>-10292.870000000001</v>
      </c>
      <c r="X79" s="42">
        <v>0</v>
      </c>
      <c r="Y79" s="43">
        <f t="shared" si="49"/>
        <v>10200.470000000001</v>
      </c>
      <c r="Z79" s="43">
        <v>10200.470000000001</v>
      </c>
      <c r="AA79" s="43">
        <v>0</v>
      </c>
      <c r="AB79" s="44" t="e">
        <f t="shared" si="50"/>
        <v>#DIV/0!</v>
      </c>
      <c r="AC79" s="44" t="e">
        <f t="shared" si="51"/>
        <v>#DIV/0!</v>
      </c>
      <c r="AD79" s="44" t="e">
        <f t="shared" si="52"/>
        <v>#DIV/0!</v>
      </c>
      <c r="AE79" s="44">
        <v>0</v>
      </c>
      <c r="AF79" s="43">
        <v>10200.470000000001</v>
      </c>
      <c r="AG79" s="43">
        <v>0</v>
      </c>
      <c r="AH79" s="44" t="e">
        <f t="shared" si="53"/>
        <v>#DIV/0!</v>
      </c>
      <c r="AI79" s="45" t="e">
        <v>#N/A</v>
      </c>
      <c r="AJ79" s="46">
        <v>0</v>
      </c>
      <c r="AK79" s="47">
        <f t="shared" si="54"/>
        <v>1</v>
      </c>
      <c r="AL79" s="44">
        <f t="shared" si="55"/>
        <v>0</v>
      </c>
      <c r="AM79" s="43">
        <f t="shared" si="56"/>
        <v>0</v>
      </c>
      <c r="AN79" s="48">
        <f t="shared" si="57"/>
        <v>-11127.785454545456</v>
      </c>
      <c r="AO79" s="90">
        <f t="shared" si="58"/>
        <v>834.91545454545485</v>
      </c>
      <c r="AP79" s="97">
        <f t="shared" si="59"/>
        <v>0</v>
      </c>
      <c r="AQ79" s="165"/>
      <c r="AR79" s="164"/>
    </row>
    <row r="80" spans="1:44" s="3" customFormat="1" ht="12.75" customHeight="1" outlineLevel="2" x14ac:dyDescent="0.2">
      <c r="A80" s="10">
        <v>5150</v>
      </c>
      <c r="B80" s="11" t="s">
        <v>478</v>
      </c>
      <c r="C80" s="12">
        <v>78753</v>
      </c>
      <c r="D80" s="13" t="s">
        <v>23</v>
      </c>
      <c r="E80" s="14" t="s">
        <v>485</v>
      </c>
      <c r="F80" s="15" t="s">
        <v>402</v>
      </c>
      <c r="G80" s="42">
        <v>0</v>
      </c>
      <c r="H80" s="43">
        <f t="shared" si="40"/>
        <v>8854.65</v>
      </c>
      <c r="I80" s="43">
        <v>8854.65</v>
      </c>
      <c r="J80" s="43">
        <v>0</v>
      </c>
      <c r="K80" s="44" t="e">
        <f t="shared" si="41"/>
        <v>#DIV/0!</v>
      </c>
      <c r="L80" s="44" t="e">
        <f t="shared" si="42"/>
        <v>#DIV/0!</v>
      </c>
      <c r="M80" s="44" t="e">
        <f t="shared" si="43"/>
        <v>#DIV/0!</v>
      </c>
      <c r="N80" s="44">
        <v>0</v>
      </c>
      <c r="O80" s="43">
        <v>15368.96</v>
      </c>
      <c r="P80" s="43">
        <v>0</v>
      </c>
      <c r="Q80" s="44" t="e">
        <f t="shared" si="44"/>
        <v>#DIV/0!</v>
      </c>
      <c r="R80" s="45" t="e">
        <v>#N/A</v>
      </c>
      <c r="S80" s="46">
        <v>0</v>
      </c>
      <c r="T80" s="47">
        <f t="shared" si="45"/>
        <v>1</v>
      </c>
      <c r="U80" s="44">
        <f t="shared" si="46"/>
        <v>0</v>
      </c>
      <c r="V80" s="43">
        <f t="shared" si="47"/>
        <v>0</v>
      </c>
      <c r="W80" s="48">
        <f t="shared" si="48"/>
        <v>-8854.65</v>
      </c>
      <c r="X80" s="42">
        <v>0</v>
      </c>
      <c r="Y80" s="43">
        <f t="shared" si="49"/>
        <v>8854.65</v>
      </c>
      <c r="Z80" s="43">
        <v>8854.65</v>
      </c>
      <c r="AA80" s="43">
        <v>0</v>
      </c>
      <c r="AB80" s="44" t="e">
        <f t="shared" si="50"/>
        <v>#DIV/0!</v>
      </c>
      <c r="AC80" s="44" t="e">
        <f t="shared" si="51"/>
        <v>#DIV/0!</v>
      </c>
      <c r="AD80" s="44" t="e">
        <f t="shared" si="52"/>
        <v>#DIV/0!</v>
      </c>
      <c r="AE80" s="44">
        <v>0</v>
      </c>
      <c r="AF80" s="43">
        <v>15307.73</v>
      </c>
      <c r="AG80" s="43">
        <v>0</v>
      </c>
      <c r="AH80" s="44" t="e">
        <f t="shared" si="53"/>
        <v>#DIV/0!</v>
      </c>
      <c r="AI80" s="45" t="e">
        <v>#N/A</v>
      </c>
      <c r="AJ80" s="46">
        <v>0</v>
      </c>
      <c r="AK80" s="47">
        <f t="shared" si="54"/>
        <v>1</v>
      </c>
      <c r="AL80" s="44">
        <f t="shared" si="55"/>
        <v>0</v>
      </c>
      <c r="AM80" s="43">
        <f t="shared" si="56"/>
        <v>0</v>
      </c>
      <c r="AN80" s="48">
        <f t="shared" si="57"/>
        <v>-9659.6181818181813</v>
      </c>
      <c r="AO80" s="90">
        <f t="shared" si="58"/>
        <v>804.96818181818162</v>
      </c>
      <c r="AP80" s="97">
        <f t="shared" si="59"/>
        <v>0</v>
      </c>
      <c r="AQ80" s="165"/>
      <c r="AR80" s="164"/>
    </row>
    <row r="81" spans="1:44" s="3" customFormat="1" ht="12.75" customHeight="1" outlineLevel="2" x14ac:dyDescent="0.2">
      <c r="A81" s="10">
        <v>5150</v>
      </c>
      <c r="B81" s="11" t="s">
        <v>478</v>
      </c>
      <c r="C81" s="12">
        <v>78764</v>
      </c>
      <c r="D81" s="13" t="s">
        <v>23</v>
      </c>
      <c r="E81" s="14" t="s">
        <v>482</v>
      </c>
      <c r="F81" s="15" t="s">
        <v>402</v>
      </c>
      <c r="G81" s="42">
        <v>0</v>
      </c>
      <c r="H81" s="43">
        <f t="shared" si="40"/>
        <v>7598.9500000000007</v>
      </c>
      <c r="I81" s="43">
        <v>7598.9500000000007</v>
      </c>
      <c r="J81" s="43">
        <v>0</v>
      </c>
      <c r="K81" s="44" t="e">
        <f t="shared" si="41"/>
        <v>#DIV/0!</v>
      </c>
      <c r="L81" s="44" t="e">
        <f t="shared" si="42"/>
        <v>#DIV/0!</v>
      </c>
      <c r="M81" s="44" t="e">
        <f t="shared" si="43"/>
        <v>#DIV/0!</v>
      </c>
      <c r="N81" s="44">
        <v>0</v>
      </c>
      <c r="O81" s="43">
        <v>17003.16</v>
      </c>
      <c r="P81" s="43">
        <v>0</v>
      </c>
      <c r="Q81" s="44" t="e">
        <f t="shared" si="44"/>
        <v>#DIV/0!</v>
      </c>
      <c r="R81" s="45" t="e">
        <v>#N/A</v>
      </c>
      <c r="S81" s="46">
        <v>0</v>
      </c>
      <c r="T81" s="47">
        <f t="shared" si="45"/>
        <v>1</v>
      </c>
      <c r="U81" s="44">
        <f t="shared" si="46"/>
        <v>0</v>
      </c>
      <c r="V81" s="43">
        <f t="shared" si="47"/>
        <v>0</v>
      </c>
      <c r="W81" s="48">
        <f t="shared" si="48"/>
        <v>-7598.9500000000007</v>
      </c>
      <c r="X81" s="42">
        <v>0</v>
      </c>
      <c r="Y81" s="43">
        <f t="shared" si="49"/>
        <v>7928.9500000000007</v>
      </c>
      <c r="Z81" s="43">
        <v>7928.9500000000007</v>
      </c>
      <c r="AA81" s="43">
        <v>0</v>
      </c>
      <c r="AB81" s="44" t="e">
        <f t="shared" si="50"/>
        <v>#DIV/0!</v>
      </c>
      <c r="AC81" s="44" t="e">
        <f t="shared" si="51"/>
        <v>#DIV/0!</v>
      </c>
      <c r="AD81" s="44" t="e">
        <f t="shared" si="52"/>
        <v>#DIV/0!</v>
      </c>
      <c r="AE81" s="44">
        <v>0</v>
      </c>
      <c r="AF81" s="43">
        <v>17333.16</v>
      </c>
      <c r="AG81" s="43">
        <v>0</v>
      </c>
      <c r="AH81" s="44" t="e">
        <f t="shared" si="53"/>
        <v>#DIV/0!</v>
      </c>
      <c r="AI81" s="45" t="e">
        <v>#N/A</v>
      </c>
      <c r="AJ81" s="46">
        <v>0</v>
      </c>
      <c r="AK81" s="47">
        <f t="shared" si="54"/>
        <v>1</v>
      </c>
      <c r="AL81" s="44">
        <f t="shared" si="55"/>
        <v>0</v>
      </c>
      <c r="AM81" s="43">
        <f t="shared" si="56"/>
        <v>0</v>
      </c>
      <c r="AN81" s="48">
        <f t="shared" si="57"/>
        <v>-8649.7636363636375</v>
      </c>
      <c r="AO81" s="90">
        <f t="shared" si="58"/>
        <v>1050.8136363636368</v>
      </c>
      <c r="AP81" s="97">
        <f t="shared" si="59"/>
        <v>0</v>
      </c>
      <c r="AQ81" s="165"/>
      <c r="AR81" s="164"/>
    </row>
    <row r="82" spans="1:44" s="3" customFormat="1" ht="12.75" customHeight="1" outlineLevel="2" x14ac:dyDescent="0.2">
      <c r="A82" s="10">
        <v>5150</v>
      </c>
      <c r="B82" s="11" t="s">
        <v>478</v>
      </c>
      <c r="C82" s="12">
        <v>78748</v>
      </c>
      <c r="D82" s="13" t="s">
        <v>23</v>
      </c>
      <c r="E82" s="14" t="s">
        <v>501</v>
      </c>
      <c r="F82" s="15" t="s">
        <v>402</v>
      </c>
      <c r="G82" s="42">
        <v>0</v>
      </c>
      <c r="H82" s="43">
        <f t="shared" si="40"/>
        <v>4125.74</v>
      </c>
      <c r="I82" s="43">
        <v>4125.74</v>
      </c>
      <c r="J82" s="43">
        <v>0</v>
      </c>
      <c r="K82" s="44" t="e">
        <f t="shared" si="41"/>
        <v>#DIV/0!</v>
      </c>
      <c r="L82" s="44" t="e">
        <f t="shared" si="42"/>
        <v>#DIV/0!</v>
      </c>
      <c r="M82" s="44" t="e">
        <f t="shared" si="43"/>
        <v>#DIV/0!</v>
      </c>
      <c r="N82" s="44">
        <v>0</v>
      </c>
      <c r="O82" s="43">
        <v>4298.8500000000004</v>
      </c>
      <c r="P82" s="43">
        <v>0</v>
      </c>
      <c r="Q82" s="44" t="e">
        <f t="shared" si="44"/>
        <v>#DIV/0!</v>
      </c>
      <c r="R82" s="45" t="e">
        <v>#N/A</v>
      </c>
      <c r="S82" s="46">
        <v>0</v>
      </c>
      <c r="T82" s="47">
        <f t="shared" si="45"/>
        <v>1</v>
      </c>
      <c r="U82" s="44">
        <f t="shared" si="46"/>
        <v>0</v>
      </c>
      <c r="V82" s="43">
        <f t="shared" si="47"/>
        <v>0</v>
      </c>
      <c r="W82" s="48">
        <f t="shared" si="48"/>
        <v>-4125.74</v>
      </c>
      <c r="X82" s="42">
        <v>0</v>
      </c>
      <c r="Y82" s="43">
        <f t="shared" si="49"/>
        <v>4125.74</v>
      </c>
      <c r="Z82" s="43">
        <v>4125.74</v>
      </c>
      <c r="AA82" s="43">
        <v>0</v>
      </c>
      <c r="AB82" s="44" t="e">
        <f t="shared" si="50"/>
        <v>#DIV/0!</v>
      </c>
      <c r="AC82" s="44" t="e">
        <f t="shared" si="51"/>
        <v>#DIV/0!</v>
      </c>
      <c r="AD82" s="44" t="e">
        <f t="shared" si="52"/>
        <v>#DIV/0!</v>
      </c>
      <c r="AE82" s="44">
        <v>0</v>
      </c>
      <c r="AF82" s="43">
        <v>4298.8500000000004</v>
      </c>
      <c r="AG82" s="43">
        <v>0</v>
      </c>
      <c r="AH82" s="44" t="e">
        <f t="shared" si="53"/>
        <v>#DIV/0!</v>
      </c>
      <c r="AI82" s="45" t="e">
        <v>#N/A</v>
      </c>
      <c r="AJ82" s="46">
        <v>0</v>
      </c>
      <c r="AK82" s="47">
        <f t="shared" si="54"/>
        <v>1</v>
      </c>
      <c r="AL82" s="44">
        <f t="shared" si="55"/>
        <v>0</v>
      </c>
      <c r="AM82" s="43">
        <f t="shared" si="56"/>
        <v>0</v>
      </c>
      <c r="AN82" s="48">
        <f t="shared" si="57"/>
        <v>-4500.8072727272729</v>
      </c>
      <c r="AO82" s="90">
        <f t="shared" si="58"/>
        <v>375.06727272727312</v>
      </c>
      <c r="AP82" s="97">
        <f t="shared" si="59"/>
        <v>0</v>
      </c>
      <c r="AQ82" s="165"/>
      <c r="AR82" s="164"/>
    </row>
    <row r="83" spans="1:44" s="3" customFormat="1" ht="12.75" customHeight="1" outlineLevel="2" x14ac:dyDescent="0.2">
      <c r="A83" s="10">
        <v>5150</v>
      </c>
      <c r="B83" s="11" t="s">
        <v>478</v>
      </c>
      <c r="C83" s="12">
        <v>80940</v>
      </c>
      <c r="D83" s="13" t="s">
        <v>23</v>
      </c>
      <c r="E83" s="14" t="s">
        <v>490</v>
      </c>
      <c r="F83" s="15" t="s">
        <v>402</v>
      </c>
      <c r="G83" s="42">
        <v>0</v>
      </c>
      <c r="H83" s="43">
        <f t="shared" si="40"/>
        <v>2959.56</v>
      </c>
      <c r="I83" s="43">
        <v>2959.56</v>
      </c>
      <c r="J83" s="43">
        <v>0</v>
      </c>
      <c r="K83" s="44" t="e">
        <f t="shared" si="41"/>
        <v>#DIV/0!</v>
      </c>
      <c r="L83" s="44" t="e">
        <f t="shared" si="42"/>
        <v>#DIV/0!</v>
      </c>
      <c r="M83" s="44" t="e">
        <f t="shared" si="43"/>
        <v>#DIV/0!</v>
      </c>
      <c r="N83" s="44">
        <v>0</v>
      </c>
      <c r="O83" s="43">
        <v>2959.56</v>
      </c>
      <c r="P83" s="43">
        <v>0</v>
      </c>
      <c r="Q83" s="44" t="e">
        <f t="shared" si="44"/>
        <v>#DIV/0!</v>
      </c>
      <c r="R83" s="45" t="e">
        <v>#N/A</v>
      </c>
      <c r="S83" s="46">
        <v>0</v>
      </c>
      <c r="T83" s="47">
        <f t="shared" si="45"/>
        <v>1</v>
      </c>
      <c r="U83" s="44">
        <f t="shared" si="46"/>
        <v>0</v>
      </c>
      <c r="V83" s="43">
        <f t="shared" si="47"/>
        <v>0</v>
      </c>
      <c r="W83" s="48">
        <f t="shared" si="48"/>
        <v>-2959.56</v>
      </c>
      <c r="X83" s="42">
        <v>0</v>
      </c>
      <c r="Y83" s="43">
        <f t="shared" si="49"/>
        <v>2959.56</v>
      </c>
      <c r="Z83" s="43">
        <v>2959.56</v>
      </c>
      <c r="AA83" s="43">
        <v>0</v>
      </c>
      <c r="AB83" s="44" t="e">
        <f t="shared" si="50"/>
        <v>#DIV/0!</v>
      </c>
      <c r="AC83" s="44" t="e">
        <f t="shared" si="51"/>
        <v>#DIV/0!</v>
      </c>
      <c r="AD83" s="44" t="e">
        <f t="shared" si="52"/>
        <v>#DIV/0!</v>
      </c>
      <c r="AE83" s="44">
        <v>0</v>
      </c>
      <c r="AF83" s="43">
        <v>2959.56</v>
      </c>
      <c r="AG83" s="43">
        <v>0</v>
      </c>
      <c r="AH83" s="44" t="e">
        <f t="shared" si="53"/>
        <v>#DIV/0!</v>
      </c>
      <c r="AI83" s="45" t="e">
        <v>#N/A</v>
      </c>
      <c r="AJ83" s="46">
        <v>0</v>
      </c>
      <c r="AK83" s="47">
        <f t="shared" si="54"/>
        <v>1</v>
      </c>
      <c r="AL83" s="44">
        <f t="shared" si="55"/>
        <v>0</v>
      </c>
      <c r="AM83" s="43">
        <f t="shared" si="56"/>
        <v>0</v>
      </c>
      <c r="AN83" s="48">
        <f t="shared" si="57"/>
        <v>-3228.610909090909</v>
      </c>
      <c r="AO83" s="90">
        <f t="shared" si="58"/>
        <v>269.05090909090904</v>
      </c>
      <c r="AP83" s="97">
        <f t="shared" si="59"/>
        <v>0</v>
      </c>
      <c r="AQ83" s="165"/>
      <c r="AR83" s="164"/>
    </row>
    <row r="84" spans="1:44" s="3" customFormat="1" ht="12.75" customHeight="1" outlineLevel="2" x14ac:dyDescent="0.2">
      <c r="A84" s="10">
        <v>5150</v>
      </c>
      <c r="B84" s="11" t="s">
        <v>478</v>
      </c>
      <c r="C84" s="12">
        <v>80431</v>
      </c>
      <c r="D84" s="13" t="s">
        <v>23</v>
      </c>
      <c r="E84" s="14" t="s">
        <v>500</v>
      </c>
      <c r="F84" s="15" t="s">
        <v>402</v>
      </c>
      <c r="G84" s="42">
        <v>0</v>
      </c>
      <c r="H84" s="43">
        <f t="shared" si="40"/>
        <v>2820.95</v>
      </c>
      <c r="I84" s="43">
        <v>2820.95</v>
      </c>
      <c r="J84" s="43">
        <v>0</v>
      </c>
      <c r="K84" s="44" t="e">
        <f t="shared" si="41"/>
        <v>#DIV/0!</v>
      </c>
      <c r="L84" s="44" t="e">
        <f t="shared" si="42"/>
        <v>#DIV/0!</v>
      </c>
      <c r="M84" s="44" t="e">
        <f t="shared" si="43"/>
        <v>#DIV/0!</v>
      </c>
      <c r="N84" s="44">
        <v>0</v>
      </c>
      <c r="O84" s="43">
        <v>7463.5199999999995</v>
      </c>
      <c r="P84" s="43">
        <v>0</v>
      </c>
      <c r="Q84" s="44" t="e">
        <f t="shared" si="44"/>
        <v>#DIV/0!</v>
      </c>
      <c r="R84" s="45" t="e">
        <v>#N/A</v>
      </c>
      <c r="S84" s="46">
        <v>0</v>
      </c>
      <c r="T84" s="47">
        <f t="shared" si="45"/>
        <v>1</v>
      </c>
      <c r="U84" s="44">
        <f t="shared" si="46"/>
        <v>0</v>
      </c>
      <c r="V84" s="43">
        <f t="shared" si="47"/>
        <v>0</v>
      </c>
      <c r="W84" s="48">
        <f t="shared" si="48"/>
        <v>-2820.9499999999994</v>
      </c>
      <c r="X84" s="42">
        <v>0</v>
      </c>
      <c r="Y84" s="43">
        <f t="shared" si="49"/>
        <v>2820.95</v>
      </c>
      <c r="Z84" s="43">
        <v>2820.95</v>
      </c>
      <c r="AA84" s="43">
        <v>0</v>
      </c>
      <c r="AB84" s="44" t="e">
        <f t="shared" si="50"/>
        <v>#DIV/0!</v>
      </c>
      <c r="AC84" s="44" t="e">
        <f t="shared" si="51"/>
        <v>#DIV/0!</v>
      </c>
      <c r="AD84" s="44" t="e">
        <f t="shared" si="52"/>
        <v>#DIV/0!</v>
      </c>
      <c r="AE84" s="44">
        <v>0</v>
      </c>
      <c r="AF84" s="43">
        <v>6918.32</v>
      </c>
      <c r="AG84" s="43">
        <v>0</v>
      </c>
      <c r="AH84" s="44" t="e">
        <f t="shared" si="53"/>
        <v>#DIV/0!</v>
      </c>
      <c r="AI84" s="45" t="e">
        <v>#N/A</v>
      </c>
      <c r="AJ84" s="46">
        <v>0</v>
      </c>
      <c r="AK84" s="47">
        <f t="shared" si="54"/>
        <v>1</v>
      </c>
      <c r="AL84" s="44">
        <f t="shared" si="55"/>
        <v>0</v>
      </c>
      <c r="AM84" s="43">
        <f t="shared" si="56"/>
        <v>0</v>
      </c>
      <c r="AN84" s="48">
        <f t="shared" si="57"/>
        <v>-3077.3999999999996</v>
      </c>
      <c r="AO84" s="90">
        <f t="shared" si="58"/>
        <v>256.45000000000027</v>
      </c>
      <c r="AP84" s="97">
        <f t="shared" si="59"/>
        <v>0</v>
      </c>
      <c r="AQ84" s="165"/>
      <c r="AR84" s="164"/>
    </row>
    <row r="85" spans="1:44" s="3" customFormat="1" ht="12.75" customHeight="1" outlineLevel="2" x14ac:dyDescent="0.2">
      <c r="A85" s="10">
        <v>5150</v>
      </c>
      <c r="B85" s="11" t="s">
        <v>478</v>
      </c>
      <c r="C85" s="12">
        <v>78763</v>
      </c>
      <c r="D85" s="13" t="s">
        <v>23</v>
      </c>
      <c r="E85" s="14" t="s">
        <v>491</v>
      </c>
      <c r="F85" s="15" t="s">
        <v>402</v>
      </c>
      <c r="G85" s="42">
        <v>12</v>
      </c>
      <c r="H85" s="43">
        <f t="shared" si="40"/>
        <v>8927.7899999999991</v>
      </c>
      <c r="I85" s="43">
        <v>8927.7899999999991</v>
      </c>
      <c r="J85" s="43">
        <v>0</v>
      </c>
      <c r="K85" s="44">
        <f t="shared" si="41"/>
        <v>743.98249999999996</v>
      </c>
      <c r="L85" s="44">
        <f t="shared" si="42"/>
        <v>0</v>
      </c>
      <c r="M85" s="44">
        <f t="shared" si="43"/>
        <v>743.98249999999996</v>
      </c>
      <c r="N85" s="44">
        <v>649.86199999999997</v>
      </c>
      <c r="O85" s="43">
        <v>108921.93</v>
      </c>
      <c r="P85" s="43">
        <v>172</v>
      </c>
      <c r="Q85" s="44">
        <f t="shared" si="44"/>
        <v>633.26703488372084</v>
      </c>
      <c r="R85" s="45">
        <v>6</v>
      </c>
      <c r="S85" s="46">
        <v>9</v>
      </c>
      <c r="T85" s="47">
        <f t="shared" si="45"/>
        <v>0.97446386291815934</v>
      </c>
      <c r="U85" s="44">
        <f t="shared" si="46"/>
        <v>633.26703488372084</v>
      </c>
      <c r="V85" s="43">
        <f t="shared" si="47"/>
        <v>7599.2044186046496</v>
      </c>
      <c r="W85" s="48">
        <f t="shared" si="48"/>
        <v>-1328.5855813953494</v>
      </c>
      <c r="X85" s="42">
        <v>11</v>
      </c>
      <c r="Y85" s="43">
        <f t="shared" si="49"/>
        <v>8927.7899999999991</v>
      </c>
      <c r="Z85" s="43">
        <v>8927.7899999999991</v>
      </c>
      <c r="AA85" s="43">
        <v>0</v>
      </c>
      <c r="AB85" s="44">
        <f t="shared" si="50"/>
        <v>811.61727272727262</v>
      </c>
      <c r="AC85" s="44">
        <f t="shared" si="51"/>
        <v>0</v>
      </c>
      <c r="AD85" s="44">
        <f t="shared" si="52"/>
        <v>811.61727272727262</v>
      </c>
      <c r="AE85" s="44">
        <v>697.47909005628514</v>
      </c>
      <c r="AF85" s="43">
        <v>89202.76</v>
      </c>
      <c r="AG85" s="43">
        <v>155</v>
      </c>
      <c r="AH85" s="44">
        <f t="shared" si="53"/>
        <v>575.50167741935479</v>
      </c>
      <c r="AI85" s="45">
        <v>7</v>
      </c>
      <c r="AJ85" s="46">
        <v>10</v>
      </c>
      <c r="AK85" s="47">
        <f t="shared" si="54"/>
        <v>0.82511674632842824</v>
      </c>
      <c r="AL85" s="44">
        <f t="shared" si="55"/>
        <v>575.50167741935479</v>
      </c>
      <c r="AM85" s="43">
        <f t="shared" si="56"/>
        <v>6330.5184516129029</v>
      </c>
      <c r="AN85" s="48">
        <f t="shared" si="57"/>
        <v>-2833.3871436950139</v>
      </c>
      <c r="AO85" s="90">
        <f t="shared" si="58"/>
        <v>1504.8015622996645</v>
      </c>
      <c r="AP85" s="97">
        <f t="shared" si="59"/>
        <v>1</v>
      </c>
      <c r="AQ85" s="165"/>
      <c r="AR85" s="164"/>
    </row>
    <row r="86" spans="1:44" s="3" customFormat="1" ht="12.75" customHeight="1" outlineLevel="2" x14ac:dyDescent="0.2">
      <c r="A86" s="10">
        <v>5150</v>
      </c>
      <c r="B86" s="11" t="s">
        <v>478</v>
      </c>
      <c r="C86" s="12">
        <v>78771</v>
      </c>
      <c r="D86" s="13" t="s">
        <v>23</v>
      </c>
      <c r="E86" s="14" t="s">
        <v>483</v>
      </c>
      <c r="F86" s="15" t="s">
        <v>402</v>
      </c>
      <c r="G86" s="42">
        <v>40</v>
      </c>
      <c r="H86" s="43">
        <f t="shared" si="40"/>
        <v>74824.850000000006</v>
      </c>
      <c r="I86" s="43">
        <v>74824.850000000006</v>
      </c>
      <c r="J86" s="43">
        <v>0</v>
      </c>
      <c r="K86" s="44">
        <f t="shared" si="41"/>
        <v>1870.6212500000001</v>
      </c>
      <c r="L86" s="44">
        <f t="shared" si="42"/>
        <v>0</v>
      </c>
      <c r="M86" s="44">
        <f t="shared" si="43"/>
        <v>1870.6212500000001</v>
      </c>
      <c r="N86" s="44">
        <v>1991.1344622093025</v>
      </c>
      <c r="O86" s="43">
        <v>1189850.52</v>
      </c>
      <c r="P86" s="43">
        <v>645</v>
      </c>
      <c r="Q86" s="44">
        <f t="shared" si="44"/>
        <v>1844.7294883720931</v>
      </c>
      <c r="R86" s="45">
        <v>6</v>
      </c>
      <c r="S86" s="46">
        <v>12</v>
      </c>
      <c r="T86" s="47">
        <f t="shared" si="45"/>
        <v>0.92647157858200957</v>
      </c>
      <c r="U86" s="44">
        <f t="shared" si="46"/>
        <v>1844.7294883720931</v>
      </c>
      <c r="V86" s="43">
        <f t="shared" si="47"/>
        <v>73789.179534883719</v>
      </c>
      <c r="W86" s="48">
        <f t="shared" si="48"/>
        <v>-1035.6704651162872</v>
      </c>
      <c r="X86" s="42">
        <v>28</v>
      </c>
      <c r="Y86" s="43">
        <f t="shared" si="49"/>
        <v>73636.37000000001</v>
      </c>
      <c r="Z86" s="43">
        <v>73636.37000000001</v>
      </c>
      <c r="AA86" s="43">
        <v>0</v>
      </c>
      <c r="AB86" s="44">
        <f t="shared" si="50"/>
        <v>2629.8703571428573</v>
      </c>
      <c r="AC86" s="44">
        <f t="shared" si="51"/>
        <v>0</v>
      </c>
      <c r="AD86" s="44">
        <f t="shared" si="52"/>
        <v>2629.8703571428573</v>
      </c>
      <c r="AE86" s="44">
        <v>2253.3752436111772</v>
      </c>
      <c r="AF86" s="43">
        <v>1076896.52</v>
      </c>
      <c r="AG86" s="43">
        <v>564</v>
      </c>
      <c r="AH86" s="44">
        <f t="shared" si="53"/>
        <v>1909.3909929078015</v>
      </c>
      <c r="AI86" s="45">
        <v>10</v>
      </c>
      <c r="AJ86" s="46">
        <v>12</v>
      </c>
      <c r="AK86" s="47">
        <f t="shared" si="54"/>
        <v>0.84734710666647828</v>
      </c>
      <c r="AL86" s="44">
        <f t="shared" si="55"/>
        <v>1909.3909929078015</v>
      </c>
      <c r="AM86" s="43">
        <f t="shared" si="56"/>
        <v>53462.947801418442</v>
      </c>
      <c r="AN86" s="48">
        <f t="shared" si="57"/>
        <v>-22007.369671179891</v>
      </c>
      <c r="AO86" s="90">
        <f t="shared" si="58"/>
        <v>20971.699206063604</v>
      </c>
      <c r="AP86" s="97">
        <f t="shared" si="59"/>
        <v>12</v>
      </c>
      <c r="AQ86" s="165"/>
      <c r="AR86" s="164"/>
    </row>
    <row r="87" spans="1:44" s="3" customFormat="1" ht="12.75" customHeight="1" outlineLevel="2" x14ac:dyDescent="0.2">
      <c r="A87" s="10">
        <v>5150</v>
      </c>
      <c r="B87" s="11" t="s">
        <v>478</v>
      </c>
      <c r="C87" s="12">
        <v>80928</v>
      </c>
      <c r="D87" s="13" t="s">
        <v>23</v>
      </c>
      <c r="E87" s="14" t="s">
        <v>502</v>
      </c>
      <c r="F87" s="15" t="s">
        <v>402</v>
      </c>
      <c r="G87" s="42">
        <v>0</v>
      </c>
      <c r="H87" s="43">
        <f t="shared" si="40"/>
        <v>236.6</v>
      </c>
      <c r="I87" s="43">
        <v>236.6</v>
      </c>
      <c r="J87" s="43">
        <v>0</v>
      </c>
      <c r="K87" s="44" t="e">
        <f t="shared" si="41"/>
        <v>#DIV/0!</v>
      </c>
      <c r="L87" s="44" t="e">
        <f t="shared" si="42"/>
        <v>#DIV/0!</v>
      </c>
      <c r="M87" s="44" t="e">
        <f t="shared" si="43"/>
        <v>#DIV/0!</v>
      </c>
      <c r="N87" s="44">
        <v>0</v>
      </c>
      <c r="O87" s="43">
        <v>29091.789999999994</v>
      </c>
      <c r="P87" s="43">
        <v>0</v>
      </c>
      <c r="Q87" s="44" t="e">
        <f t="shared" si="44"/>
        <v>#DIV/0!</v>
      </c>
      <c r="R87" s="45" t="e">
        <v>#N/A</v>
      </c>
      <c r="S87" s="46">
        <v>0</v>
      </c>
      <c r="T87" s="47">
        <f t="shared" si="45"/>
        <v>1</v>
      </c>
      <c r="U87" s="44">
        <f t="shared" si="46"/>
        <v>0</v>
      </c>
      <c r="V87" s="43">
        <f t="shared" si="47"/>
        <v>0</v>
      </c>
      <c r="W87" s="48">
        <f t="shared" si="48"/>
        <v>-236.6</v>
      </c>
      <c r="X87" s="42">
        <v>0</v>
      </c>
      <c r="Y87" s="43">
        <f t="shared" si="49"/>
        <v>236.6</v>
      </c>
      <c r="Z87" s="43">
        <v>236.6</v>
      </c>
      <c r="AA87" s="43">
        <v>0</v>
      </c>
      <c r="AB87" s="44" t="e">
        <f t="shared" si="50"/>
        <v>#DIV/0!</v>
      </c>
      <c r="AC87" s="44" t="e">
        <f t="shared" si="51"/>
        <v>#DIV/0!</v>
      </c>
      <c r="AD87" s="44" t="e">
        <f t="shared" si="52"/>
        <v>#DIV/0!</v>
      </c>
      <c r="AE87" s="44">
        <v>0</v>
      </c>
      <c r="AF87" s="43">
        <v>13465.74</v>
      </c>
      <c r="AG87" s="43">
        <v>0</v>
      </c>
      <c r="AH87" s="44" t="e">
        <f t="shared" si="53"/>
        <v>#DIV/0!</v>
      </c>
      <c r="AI87" s="45" t="e">
        <v>#N/A</v>
      </c>
      <c r="AJ87" s="46">
        <v>0</v>
      </c>
      <c r="AK87" s="47">
        <f t="shared" si="54"/>
        <v>1</v>
      </c>
      <c r="AL87" s="44">
        <f t="shared" si="55"/>
        <v>0</v>
      </c>
      <c r="AM87" s="43">
        <f t="shared" si="56"/>
        <v>0</v>
      </c>
      <c r="AN87" s="48">
        <f t="shared" si="57"/>
        <v>-258.10909090909087</v>
      </c>
      <c r="AO87" s="90">
        <f t="shared" si="58"/>
        <v>21.509090909090872</v>
      </c>
      <c r="AP87" s="97">
        <f t="shared" si="59"/>
        <v>0</v>
      </c>
      <c r="AQ87" s="165"/>
      <c r="AR87" s="164"/>
    </row>
    <row r="88" spans="1:44" s="3" customFormat="1" ht="12.75" customHeight="1" outlineLevel="2" x14ac:dyDescent="0.2">
      <c r="A88" s="10">
        <v>5150</v>
      </c>
      <c r="B88" s="11" t="s">
        <v>478</v>
      </c>
      <c r="C88" s="12">
        <v>80691</v>
      </c>
      <c r="D88" s="13" t="s">
        <v>23</v>
      </c>
      <c r="E88" s="14" t="s">
        <v>498</v>
      </c>
      <c r="F88" s="15" t="s">
        <v>402</v>
      </c>
      <c r="G88" s="42">
        <v>14</v>
      </c>
      <c r="H88" s="43">
        <f t="shared" si="40"/>
        <v>67647.17</v>
      </c>
      <c r="I88" s="43">
        <v>67647.17</v>
      </c>
      <c r="J88" s="43">
        <v>0</v>
      </c>
      <c r="K88" s="44">
        <f t="shared" si="41"/>
        <v>4831.9407142857144</v>
      </c>
      <c r="L88" s="44">
        <f t="shared" si="42"/>
        <v>0</v>
      </c>
      <c r="M88" s="44">
        <f t="shared" si="43"/>
        <v>4831.9407142857144</v>
      </c>
      <c r="N88" s="44">
        <v>4831.9407142857144</v>
      </c>
      <c r="O88" s="43">
        <v>852296.02</v>
      </c>
      <c r="P88" s="43">
        <v>173</v>
      </c>
      <c r="Q88" s="44">
        <f t="shared" si="44"/>
        <v>4926.5665895953762</v>
      </c>
      <c r="R88" s="45">
        <v>5</v>
      </c>
      <c r="S88" s="46">
        <v>9</v>
      </c>
      <c r="T88" s="47">
        <f t="shared" si="45"/>
        <v>1</v>
      </c>
      <c r="U88" s="44">
        <f t="shared" si="46"/>
        <v>4831.9407142857144</v>
      </c>
      <c r="V88" s="43">
        <f t="shared" si="47"/>
        <v>67647.17</v>
      </c>
      <c r="W88" s="48">
        <f t="shared" si="48"/>
        <v>0</v>
      </c>
      <c r="X88" s="42">
        <v>9</v>
      </c>
      <c r="Y88" s="43">
        <f t="shared" si="49"/>
        <v>64045.07</v>
      </c>
      <c r="Z88" s="43">
        <v>64045.07</v>
      </c>
      <c r="AA88" s="43">
        <v>0</v>
      </c>
      <c r="AB88" s="44">
        <f t="shared" si="50"/>
        <v>7116.1188888888892</v>
      </c>
      <c r="AC88" s="44">
        <f t="shared" si="51"/>
        <v>0</v>
      </c>
      <c r="AD88" s="44">
        <f t="shared" si="52"/>
        <v>7116.1188888888892</v>
      </c>
      <c r="AE88" s="44">
        <v>4756.903666666667</v>
      </c>
      <c r="AF88" s="43">
        <v>729195.41</v>
      </c>
      <c r="AG88" s="43">
        <v>135</v>
      </c>
      <c r="AH88" s="44">
        <f t="shared" si="53"/>
        <v>5401.4474814814821</v>
      </c>
      <c r="AI88" s="45">
        <v>6</v>
      </c>
      <c r="AJ88" s="46">
        <v>9</v>
      </c>
      <c r="AK88" s="47">
        <f t="shared" si="54"/>
        <v>1</v>
      </c>
      <c r="AL88" s="44">
        <f t="shared" si="55"/>
        <v>4756.903666666667</v>
      </c>
      <c r="AM88" s="43">
        <f t="shared" si="56"/>
        <v>42812.133000000002</v>
      </c>
      <c r="AN88" s="48">
        <f t="shared" si="57"/>
        <v>-23163.203999999998</v>
      </c>
      <c r="AO88" s="90">
        <f t="shared" si="58"/>
        <v>23163.203999999998</v>
      </c>
      <c r="AP88" s="97">
        <f t="shared" si="59"/>
        <v>5</v>
      </c>
      <c r="AQ88" s="165"/>
      <c r="AR88" s="164"/>
    </row>
    <row r="89" spans="1:44" s="3" customFormat="1" ht="12.75" customHeight="1" outlineLevel="2" x14ac:dyDescent="0.2">
      <c r="A89" s="10">
        <v>5150</v>
      </c>
      <c r="B89" s="11" t="s">
        <v>478</v>
      </c>
      <c r="C89" s="12">
        <v>80941</v>
      </c>
      <c r="D89" s="13" t="s">
        <v>23</v>
      </c>
      <c r="E89" s="14" t="s">
        <v>492</v>
      </c>
      <c r="F89" s="15" t="s">
        <v>402</v>
      </c>
      <c r="G89" s="42">
        <v>24</v>
      </c>
      <c r="H89" s="43">
        <f t="shared" si="40"/>
        <v>34776</v>
      </c>
      <c r="I89" s="43">
        <v>34776</v>
      </c>
      <c r="J89" s="43">
        <v>0</v>
      </c>
      <c r="K89" s="44">
        <f t="shared" si="41"/>
        <v>1449</v>
      </c>
      <c r="L89" s="44">
        <f t="shared" si="42"/>
        <v>0</v>
      </c>
      <c r="M89" s="44">
        <f t="shared" si="43"/>
        <v>1449</v>
      </c>
      <c r="N89" s="44">
        <v>1453.2741666666666</v>
      </c>
      <c r="O89" s="43">
        <v>450217.56000000006</v>
      </c>
      <c r="P89" s="43">
        <v>297</v>
      </c>
      <c r="Q89" s="44">
        <f t="shared" si="44"/>
        <v>1515.8840404040407</v>
      </c>
      <c r="R89" s="45">
        <v>5</v>
      </c>
      <c r="S89" s="46">
        <v>10</v>
      </c>
      <c r="T89" s="47">
        <f t="shared" si="45"/>
        <v>1</v>
      </c>
      <c r="U89" s="44">
        <f t="shared" si="46"/>
        <v>1453.2741666666666</v>
      </c>
      <c r="V89" s="43">
        <f t="shared" si="47"/>
        <v>34878.58</v>
      </c>
      <c r="W89" s="48">
        <f t="shared" si="48"/>
        <v>102.58000000000175</v>
      </c>
      <c r="X89" s="42">
        <v>22</v>
      </c>
      <c r="Y89" s="43">
        <f t="shared" si="49"/>
        <v>31878</v>
      </c>
      <c r="Z89" s="43">
        <v>31878</v>
      </c>
      <c r="AA89" s="43">
        <v>0</v>
      </c>
      <c r="AB89" s="44">
        <f t="shared" si="50"/>
        <v>1449</v>
      </c>
      <c r="AC89" s="44">
        <f t="shared" si="51"/>
        <v>0</v>
      </c>
      <c r="AD89" s="44">
        <f t="shared" si="52"/>
        <v>1449</v>
      </c>
      <c r="AE89" s="44">
        <v>1402.1787914230017</v>
      </c>
      <c r="AF89" s="43">
        <v>412952.70999999996</v>
      </c>
      <c r="AG89" s="43">
        <v>274</v>
      </c>
      <c r="AH89" s="44">
        <f t="shared" si="53"/>
        <v>1507.1266788321166</v>
      </c>
      <c r="AI89" s="45">
        <v>7</v>
      </c>
      <c r="AJ89" s="46">
        <v>10</v>
      </c>
      <c r="AK89" s="47">
        <f t="shared" si="54"/>
        <v>1</v>
      </c>
      <c r="AL89" s="44">
        <f t="shared" si="55"/>
        <v>1402.1787914230017</v>
      </c>
      <c r="AM89" s="43">
        <f t="shared" si="56"/>
        <v>30847.933411306039</v>
      </c>
      <c r="AN89" s="48">
        <f t="shared" si="57"/>
        <v>-1123.7090058479569</v>
      </c>
      <c r="AO89" s="90">
        <f t="shared" si="58"/>
        <v>1226.2890058479586</v>
      </c>
      <c r="AP89" s="97">
        <f t="shared" si="59"/>
        <v>2</v>
      </c>
      <c r="AQ89" s="165"/>
      <c r="AR89" s="164"/>
    </row>
    <row r="90" spans="1:44" s="3" customFormat="1" ht="12.75" customHeight="1" outlineLevel="2" x14ac:dyDescent="0.2">
      <c r="A90" s="10">
        <v>5150</v>
      </c>
      <c r="B90" s="11" t="s">
        <v>478</v>
      </c>
      <c r="C90" s="12">
        <v>78755</v>
      </c>
      <c r="D90" s="13" t="s">
        <v>23</v>
      </c>
      <c r="E90" s="14" t="s">
        <v>496</v>
      </c>
      <c r="F90" s="15" t="s">
        <v>402</v>
      </c>
      <c r="G90" s="42">
        <v>1038</v>
      </c>
      <c r="H90" s="43">
        <f t="shared" si="40"/>
        <v>1786792.35</v>
      </c>
      <c r="I90" s="43">
        <v>1786792.35</v>
      </c>
      <c r="J90" s="43">
        <v>0</v>
      </c>
      <c r="K90" s="44">
        <f t="shared" si="41"/>
        <v>1721.3799132947977</v>
      </c>
      <c r="L90" s="44">
        <f t="shared" si="42"/>
        <v>0</v>
      </c>
      <c r="M90" s="44">
        <f t="shared" si="43"/>
        <v>1721.3799132947977</v>
      </c>
      <c r="N90" s="44">
        <v>1932.4921740793452</v>
      </c>
      <c r="O90" s="43">
        <v>28543997.93</v>
      </c>
      <c r="P90" s="43">
        <v>15273</v>
      </c>
      <c r="Q90" s="44">
        <f t="shared" si="44"/>
        <v>1868.9188718653834</v>
      </c>
      <c r="R90" s="45">
        <v>4</v>
      </c>
      <c r="S90" s="46">
        <v>12</v>
      </c>
      <c r="T90" s="47">
        <f t="shared" si="45"/>
        <v>0.96710294454659373</v>
      </c>
      <c r="U90" s="44">
        <f t="shared" si="46"/>
        <v>1868.9188718653834</v>
      </c>
      <c r="V90" s="43">
        <f t="shared" si="47"/>
        <v>1939937.7889962681</v>
      </c>
      <c r="W90" s="48">
        <f t="shared" si="48"/>
        <v>153145.43899626797</v>
      </c>
      <c r="X90" s="42">
        <v>891</v>
      </c>
      <c r="Y90" s="43">
        <f t="shared" si="49"/>
        <v>1598150.67</v>
      </c>
      <c r="Z90" s="43">
        <v>1598150.67</v>
      </c>
      <c r="AA90" s="43">
        <v>0</v>
      </c>
      <c r="AB90" s="44">
        <f t="shared" si="50"/>
        <v>1793.6595622895622</v>
      </c>
      <c r="AC90" s="44">
        <f t="shared" si="51"/>
        <v>0</v>
      </c>
      <c r="AD90" s="44">
        <f t="shared" si="52"/>
        <v>1793.6595622895622</v>
      </c>
      <c r="AE90" s="44">
        <v>1976.1834440017424</v>
      </c>
      <c r="AF90" s="43">
        <v>26177315.749999996</v>
      </c>
      <c r="AG90" s="43">
        <v>13688</v>
      </c>
      <c r="AH90" s="44">
        <f t="shared" si="53"/>
        <v>1912.4280939509056</v>
      </c>
      <c r="AI90" s="45">
        <v>4</v>
      </c>
      <c r="AJ90" s="46">
        <v>12</v>
      </c>
      <c r="AK90" s="47">
        <f t="shared" si="54"/>
        <v>0.96773814179834783</v>
      </c>
      <c r="AL90" s="44">
        <f t="shared" si="55"/>
        <v>1912.4280939509056</v>
      </c>
      <c r="AM90" s="43">
        <f t="shared" si="56"/>
        <v>1703973.431710257</v>
      </c>
      <c r="AN90" s="48">
        <f t="shared" si="57"/>
        <v>115443.01277482585</v>
      </c>
      <c r="AO90" s="90">
        <f t="shared" si="58"/>
        <v>37702.426221442118</v>
      </c>
      <c r="AP90" s="97">
        <f t="shared" si="59"/>
        <v>147</v>
      </c>
      <c r="AQ90" s="165"/>
      <c r="AR90" s="164"/>
    </row>
    <row r="91" spans="1:44" s="3" customFormat="1" ht="17.25" customHeight="1" outlineLevel="1" x14ac:dyDescent="0.2">
      <c r="A91" s="49"/>
      <c r="B91" s="50" t="s">
        <v>704</v>
      </c>
      <c r="C91" s="51"/>
      <c r="D91" s="52"/>
      <c r="E91" s="53"/>
      <c r="F91" s="52"/>
      <c r="G91" s="54"/>
      <c r="H91" s="55"/>
      <c r="I91" s="55"/>
      <c r="J91" s="55"/>
      <c r="K91" s="56"/>
      <c r="L91" s="56"/>
      <c r="M91" s="56"/>
      <c r="N91" s="56"/>
      <c r="O91" s="55"/>
      <c r="P91" s="55"/>
      <c r="Q91" s="56"/>
      <c r="R91" s="57"/>
      <c r="S91" s="58"/>
      <c r="T91" s="59"/>
      <c r="U91" s="44"/>
      <c r="V91" s="44"/>
      <c r="W91" s="60">
        <f>SUBTOTAL(9,W67:W90)</f>
        <v>-6099981.9233692773</v>
      </c>
      <c r="X91" s="54"/>
      <c r="Y91" s="55"/>
      <c r="Z91" s="55"/>
      <c r="AA91" s="55"/>
      <c r="AB91" s="56"/>
      <c r="AC91" s="56"/>
      <c r="AD91" s="56"/>
      <c r="AE91" s="56"/>
      <c r="AF91" s="55"/>
      <c r="AG91" s="55"/>
      <c r="AH91" s="56"/>
      <c r="AI91" s="57"/>
      <c r="AJ91" s="58"/>
      <c r="AK91" s="59"/>
      <c r="AL91" s="44"/>
      <c r="AM91" s="44"/>
      <c r="AN91" s="60">
        <f>SUBTOTAL(9,AN67:AN90)</f>
        <v>-6577816.7679420365</v>
      </c>
      <c r="AO91" s="91">
        <f>SUBTOTAL(9,AO67:AO90)</f>
        <v>477834.84457276145</v>
      </c>
      <c r="AP91" s="98">
        <v>9.9999999999999995E-8</v>
      </c>
      <c r="AQ91" s="41"/>
    </row>
    <row r="92" spans="1:44" s="3" customFormat="1" ht="12.75" customHeight="1" outlineLevel="2" x14ac:dyDescent="0.2">
      <c r="A92" s="10">
        <v>5150</v>
      </c>
      <c r="B92" s="11" t="s">
        <v>503</v>
      </c>
      <c r="C92" s="12">
        <v>79724</v>
      </c>
      <c r="D92" s="13" t="s">
        <v>23</v>
      </c>
      <c r="E92" s="14" t="s">
        <v>504</v>
      </c>
      <c r="F92" s="15" t="s">
        <v>402</v>
      </c>
      <c r="G92" s="42">
        <v>2222</v>
      </c>
      <c r="H92" s="43">
        <f t="shared" ref="H92:H100" si="60">I92+J92</f>
        <v>3002549.14</v>
      </c>
      <c r="I92" s="43">
        <v>3002549.14</v>
      </c>
      <c r="J92" s="43">
        <v>0</v>
      </c>
      <c r="K92" s="44">
        <f t="shared" ref="K92:K100" si="61">I92/G92</f>
        <v>1351.2822412241226</v>
      </c>
      <c r="L92" s="44">
        <f t="shared" ref="L92:L100" si="62">J92/G92</f>
        <v>0</v>
      </c>
      <c r="M92" s="44">
        <f t="shared" ref="M92:M100" si="63">H92/G92</f>
        <v>1351.2822412241226</v>
      </c>
      <c r="N92" s="44">
        <v>1049.0442946917976</v>
      </c>
      <c r="O92" s="43">
        <v>59858844.769999996</v>
      </c>
      <c r="P92" s="43">
        <v>55702</v>
      </c>
      <c r="Q92" s="44">
        <f t="shared" ref="Q92:Q100" si="64">O92/P92</f>
        <v>1074.6264904312231</v>
      </c>
      <c r="R92" s="45">
        <v>12</v>
      </c>
      <c r="S92" s="46">
        <v>12</v>
      </c>
      <c r="T92" s="47">
        <f t="shared" ref="T92:T100" si="65">IF(N92=0,1,MIN(Q92/N92,1))</f>
        <v>1</v>
      </c>
      <c r="U92" s="44">
        <f t="shared" ref="U92:U100" si="66">T92*N92</f>
        <v>1049.0442946917976</v>
      </c>
      <c r="V92" s="43">
        <f t="shared" ref="V92:V100" si="67">IF(U92&lt;0,0,G92*U92)</f>
        <v>2330976.4228051743</v>
      </c>
      <c r="W92" s="48">
        <f t="shared" ref="W92:W100" si="68">IF(G92=0,-H92*12/12,(V92-H92)*12/12)</f>
        <v>-671572.71719482588</v>
      </c>
      <c r="X92" s="42">
        <v>2043</v>
      </c>
      <c r="Y92" s="43">
        <f t="shared" ref="Y92:Y100" si="69">Z92+AA92</f>
        <v>2943141.0700000008</v>
      </c>
      <c r="Z92" s="43">
        <v>2943141.0700000008</v>
      </c>
      <c r="AA92" s="43">
        <v>0</v>
      </c>
      <c r="AB92" s="44">
        <f t="shared" ref="AB92:AB100" si="70">Z92/X92</f>
        <v>1440.5976847772886</v>
      </c>
      <c r="AC92" s="44">
        <f t="shared" ref="AC92:AC100" si="71">AA92/X92</f>
        <v>0</v>
      </c>
      <c r="AD92" s="44">
        <f t="shared" ref="AD92:AD100" si="72">Y92/X92</f>
        <v>1440.5976847772886</v>
      </c>
      <c r="AE92" s="44">
        <v>1087.1823923853972</v>
      </c>
      <c r="AF92" s="43">
        <v>56772501.350000001</v>
      </c>
      <c r="AG92" s="43">
        <v>50976</v>
      </c>
      <c r="AH92" s="44">
        <f t="shared" ref="AH92:AH100" si="73">AF92/AG92</f>
        <v>1113.7103999921533</v>
      </c>
      <c r="AI92" s="45">
        <v>12</v>
      </c>
      <c r="AJ92" s="46">
        <v>12</v>
      </c>
      <c r="AK92" s="47">
        <f t="shared" ref="AK92:AK100" si="74">IF(AE92=0,1,MIN(AH92/AE92,1))</f>
        <v>1</v>
      </c>
      <c r="AL92" s="44">
        <f t="shared" ref="AL92:AL100" si="75">AK92*AE92</f>
        <v>1087.1823923853972</v>
      </c>
      <c r="AM92" s="43">
        <f t="shared" ref="AM92:AM100" si="76">IF(AL92&lt;0,0,X92*AL92)</f>
        <v>2221113.6276433663</v>
      </c>
      <c r="AN92" s="48">
        <f t="shared" ref="AN92:AN100" si="77">IF(X92=0,-Y92*12/11,(AM92-Y92)*12/11)</f>
        <v>-787666.30075269204</v>
      </c>
      <c r="AO92" s="90">
        <f t="shared" ref="AO92:AO100" si="78">W92-AN92</f>
        <v>116093.58355786616</v>
      </c>
      <c r="AP92" s="97">
        <f t="shared" ref="AP92:AP100" si="79">G92-X92</f>
        <v>179</v>
      </c>
      <c r="AQ92" s="165"/>
      <c r="AR92" s="164"/>
    </row>
    <row r="93" spans="1:44" s="3" customFormat="1" ht="12.75" customHeight="1" outlineLevel="2" x14ac:dyDescent="0.2">
      <c r="A93" s="10">
        <v>5150</v>
      </c>
      <c r="B93" s="11" t="s">
        <v>503</v>
      </c>
      <c r="C93" s="12">
        <v>79722</v>
      </c>
      <c r="D93" s="13" t="s">
        <v>23</v>
      </c>
      <c r="E93" s="14" t="s">
        <v>507</v>
      </c>
      <c r="F93" s="15" t="s">
        <v>508</v>
      </c>
      <c r="G93" s="42">
        <v>1850</v>
      </c>
      <c r="H93" s="43">
        <f t="shared" si="60"/>
        <v>611653.43000000005</v>
      </c>
      <c r="I93" s="43">
        <v>611653.43000000005</v>
      </c>
      <c r="J93" s="43">
        <v>0</v>
      </c>
      <c r="K93" s="44">
        <f t="shared" si="61"/>
        <v>330.62347567567571</v>
      </c>
      <c r="L93" s="44">
        <f t="shared" si="62"/>
        <v>0</v>
      </c>
      <c r="M93" s="44">
        <f t="shared" si="63"/>
        <v>330.62347567567571</v>
      </c>
      <c r="N93" s="44">
        <v>249.04940814925308</v>
      </c>
      <c r="O93" s="43">
        <v>9220411.589999998</v>
      </c>
      <c r="P93" s="43">
        <v>33394</v>
      </c>
      <c r="Q93" s="44">
        <f t="shared" si="64"/>
        <v>276.10982781337958</v>
      </c>
      <c r="R93" s="45">
        <v>8</v>
      </c>
      <c r="S93" s="46">
        <v>12</v>
      </c>
      <c r="T93" s="47">
        <f t="shared" si="65"/>
        <v>1</v>
      </c>
      <c r="U93" s="44">
        <f t="shared" si="66"/>
        <v>249.04940814925308</v>
      </c>
      <c r="V93" s="43">
        <f t="shared" si="67"/>
        <v>460741.40507611819</v>
      </c>
      <c r="W93" s="48">
        <f t="shared" si="68"/>
        <v>-150912.02492388187</v>
      </c>
      <c r="X93" s="42">
        <v>1699</v>
      </c>
      <c r="Y93" s="43">
        <f t="shared" si="69"/>
        <v>527015.76</v>
      </c>
      <c r="Z93" s="43">
        <v>527015.76</v>
      </c>
      <c r="AA93" s="43">
        <v>0</v>
      </c>
      <c r="AB93" s="44">
        <f t="shared" si="70"/>
        <v>310.19173631547972</v>
      </c>
      <c r="AC93" s="44">
        <f t="shared" si="71"/>
        <v>0</v>
      </c>
      <c r="AD93" s="44">
        <f t="shared" si="72"/>
        <v>310.19173631547972</v>
      </c>
      <c r="AE93" s="44">
        <v>262.62535325752697</v>
      </c>
      <c r="AF93" s="43">
        <v>8674726.0999999996</v>
      </c>
      <c r="AG93" s="43">
        <v>30469</v>
      </c>
      <c r="AH93" s="44">
        <f t="shared" si="73"/>
        <v>284.70662312514355</v>
      </c>
      <c r="AI93" s="45">
        <v>9</v>
      </c>
      <c r="AJ93" s="46">
        <v>12</v>
      </c>
      <c r="AK93" s="47">
        <f t="shared" si="74"/>
        <v>1</v>
      </c>
      <c r="AL93" s="44">
        <f t="shared" si="75"/>
        <v>262.62535325752697</v>
      </c>
      <c r="AM93" s="43">
        <f t="shared" si="76"/>
        <v>446200.47518453834</v>
      </c>
      <c r="AN93" s="48">
        <f t="shared" si="77"/>
        <v>-88162.128889594547</v>
      </c>
      <c r="AO93" s="90">
        <f t="shared" si="78"/>
        <v>-62749.896034287318</v>
      </c>
      <c r="AP93" s="97">
        <f t="shared" si="79"/>
        <v>151</v>
      </c>
      <c r="AQ93" s="165"/>
      <c r="AR93" s="164"/>
    </row>
    <row r="94" spans="1:44" s="3" customFormat="1" ht="12.75" customHeight="1" outlineLevel="2" x14ac:dyDescent="0.2">
      <c r="A94" s="10">
        <v>5150</v>
      </c>
      <c r="B94" s="11" t="s">
        <v>503</v>
      </c>
      <c r="C94" s="12">
        <v>80900</v>
      </c>
      <c r="D94" s="13" t="s">
        <v>23</v>
      </c>
      <c r="E94" s="14" t="s">
        <v>646</v>
      </c>
      <c r="F94" s="15" t="s">
        <v>402</v>
      </c>
      <c r="G94" s="42">
        <v>126</v>
      </c>
      <c r="H94" s="43">
        <f t="shared" si="60"/>
        <v>217331.69999999998</v>
      </c>
      <c r="I94" s="43">
        <v>217331.69999999998</v>
      </c>
      <c r="J94" s="43">
        <v>0</v>
      </c>
      <c r="K94" s="44">
        <f t="shared" si="61"/>
        <v>1724.8547619047617</v>
      </c>
      <c r="L94" s="44">
        <f t="shared" si="62"/>
        <v>0</v>
      </c>
      <c r="M94" s="44">
        <f t="shared" si="63"/>
        <v>1724.8547619047617</v>
      </c>
      <c r="N94" s="44">
        <v>1620.5298412698412</v>
      </c>
      <c r="O94" s="43">
        <v>1213788.95</v>
      </c>
      <c r="P94" s="43">
        <v>765</v>
      </c>
      <c r="Q94" s="44">
        <f t="shared" si="64"/>
        <v>1586.6522222222222</v>
      </c>
      <c r="R94" s="45">
        <v>8</v>
      </c>
      <c r="S94" s="46">
        <v>12</v>
      </c>
      <c r="T94" s="47">
        <f t="shared" si="65"/>
        <v>0.97909472680794785</v>
      </c>
      <c r="U94" s="44">
        <f t="shared" si="66"/>
        <v>1586.6522222222222</v>
      </c>
      <c r="V94" s="43">
        <f t="shared" si="67"/>
        <v>199918.18</v>
      </c>
      <c r="W94" s="48">
        <f t="shared" si="68"/>
        <v>-17413.51999999999</v>
      </c>
      <c r="X94" s="42">
        <v>110</v>
      </c>
      <c r="Y94" s="43">
        <f t="shared" si="69"/>
        <v>202174.6</v>
      </c>
      <c r="Z94" s="43">
        <v>202174.6</v>
      </c>
      <c r="AA94" s="43">
        <v>0</v>
      </c>
      <c r="AB94" s="44">
        <f t="shared" si="70"/>
        <v>1837.9509090909091</v>
      </c>
      <c r="AC94" s="44">
        <f t="shared" si="71"/>
        <v>0</v>
      </c>
      <c r="AD94" s="44">
        <f t="shared" si="72"/>
        <v>1837.9509090909091</v>
      </c>
      <c r="AE94" s="44">
        <v>1750.2258215697343</v>
      </c>
      <c r="AF94" s="43">
        <v>1149297.2999999998</v>
      </c>
      <c r="AG94" s="43">
        <v>688</v>
      </c>
      <c r="AH94" s="44">
        <f t="shared" si="73"/>
        <v>1670.4902616279066</v>
      </c>
      <c r="AI94" s="45">
        <v>8</v>
      </c>
      <c r="AJ94" s="46">
        <v>12</v>
      </c>
      <c r="AK94" s="47">
        <f t="shared" si="74"/>
        <v>0.95444270164502842</v>
      </c>
      <c r="AL94" s="44">
        <f t="shared" si="75"/>
        <v>1670.4902616279066</v>
      </c>
      <c r="AM94" s="43">
        <f t="shared" si="76"/>
        <v>183753.92877906974</v>
      </c>
      <c r="AN94" s="48">
        <f t="shared" si="77"/>
        <v>-20095.277695560289</v>
      </c>
      <c r="AO94" s="90">
        <f t="shared" si="78"/>
        <v>2681.7576955602999</v>
      </c>
      <c r="AP94" s="97">
        <f t="shared" si="79"/>
        <v>16</v>
      </c>
      <c r="AQ94" s="165"/>
      <c r="AR94" s="164"/>
    </row>
    <row r="95" spans="1:44" s="3" customFormat="1" ht="12.75" customHeight="1" outlineLevel="2" x14ac:dyDescent="0.2">
      <c r="A95" s="10">
        <v>5150</v>
      </c>
      <c r="B95" s="11" t="s">
        <v>503</v>
      </c>
      <c r="C95" s="12">
        <v>79725</v>
      </c>
      <c r="D95" s="13" t="s">
        <v>23</v>
      </c>
      <c r="E95" s="14" t="s">
        <v>509</v>
      </c>
      <c r="F95" s="15" t="s">
        <v>402</v>
      </c>
      <c r="G95" s="42">
        <v>43</v>
      </c>
      <c r="H95" s="43">
        <f t="shared" si="60"/>
        <v>7927.89</v>
      </c>
      <c r="I95" s="43">
        <v>7927.89</v>
      </c>
      <c r="J95" s="43">
        <v>0</v>
      </c>
      <c r="K95" s="44">
        <f t="shared" si="61"/>
        <v>184.36953488372095</v>
      </c>
      <c r="L95" s="44">
        <f t="shared" si="62"/>
        <v>0</v>
      </c>
      <c r="M95" s="44">
        <f t="shared" si="63"/>
        <v>184.36953488372095</v>
      </c>
      <c r="N95" s="44">
        <v>23.847090545502233</v>
      </c>
      <c r="O95" s="43">
        <v>37329.510000000009</v>
      </c>
      <c r="P95" s="43">
        <v>1593</v>
      </c>
      <c r="Q95" s="44">
        <f t="shared" si="64"/>
        <v>23.433465160075336</v>
      </c>
      <c r="R95" s="45">
        <v>10</v>
      </c>
      <c r="S95" s="46">
        <v>12</v>
      </c>
      <c r="T95" s="47">
        <f t="shared" si="65"/>
        <v>0.98265510064476569</v>
      </c>
      <c r="U95" s="44">
        <f t="shared" si="66"/>
        <v>23.433465160075336</v>
      </c>
      <c r="V95" s="43">
        <f t="shared" si="67"/>
        <v>1007.6390018832394</v>
      </c>
      <c r="W95" s="48">
        <f t="shared" si="68"/>
        <v>-6920.2509981167605</v>
      </c>
      <c r="X95" s="42">
        <v>43</v>
      </c>
      <c r="Y95" s="43">
        <f t="shared" si="69"/>
        <v>7508.0900000000011</v>
      </c>
      <c r="Z95" s="43">
        <v>7508.0900000000011</v>
      </c>
      <c r="AA95" s="43">
        <v>0</v>
      </c>
      <c r="AB95" s="44">
        <f t="shared" si="70"/>
        <v>174.60674418604654</v>
      </c>
      <c r="AC95" s="44">
        <f t="shared" si="71"/>
        <v>0</v>
      </c>
      <c r="AD95" s="44">
        <f t="shared" si="72"/>
        <v>174.60674418604654</v>
      </c>
      <c r="AE95" s="44">
        <v>20.004849822682203</v>
      </c>
      <c r="AF95" s="43">
        <v>27557.729999999996</v>
      </c>
      <c r="AG95" s="43">
        <v>1466</v>
      </c>
      <c r="AH95" s="44">
        <f t="shared" si="73"/>
        <v>18.797905866302862</v>
      </c>
      <c r="AI95" s="45">
        <v>10</v>
      </c>
      <c r="AJ95" s="46">
        <v>12</v>
      </c>
      <c r="AK95" s="47">
        <f t="shared" si="74"/>
        <v>0.93966743229379979</v>
      </c>
      <c r="AL95" s="44">
        <f t="shared" si="75"/>
        <v>18.797905866302862</v>
      </c>
      <c r="AM95" s="43">
        <f t="shared" si="76"/>
        <v>808.30995225102311</v>
      </c>
      <c r="AN95" s="48">
        <f t="shared" si="77"/>
        <v>-7308.8509611807031</v>
      </c>
      <c r="AO95" s="90">
        <f t="shared" si="78"/>
        <v>388.5999630639426</v>
      </c>
      <c r="AP95" s="97">
        <f t="shared" si="79"/>
        <v>0</v>
      </c>
      <c r="AQ95" s="165"/>
      <c r="AR95" s="164"/>
    </row>
    <row r="96" spans="1:44" s="3" customFormat="1" ht="12.75" customHeight="1" outlineLevel="2" x14ac:dyDescent="0.2">
      <c r="A96" s="10">
        <v>5150</v>
      </c>
      <c r="B96" s="11" t="s">
        <v>503</v>
      </c>
      <c r="C96" s="12">
        <v>80901</v>
      </c>
      <c r="D96" s="13" t="s">
        <v>23</v>
      </c>
      <c r="E96" s="14" t="s">
        <v>505</v>
      </c>
      <c r="F96" s="15" t="s">
        <v>402</v>
      </c>
      <c r="G96" s="42">
        <v>8505</v>
      </c>
      <c r="H96" s="43">
        <f t="shared" si="60"/>
        <v>9819289.0500000007</v>
      </c>
      <c r="I96" s="43">
        <v>9819289.0500000007</v>
      </c>
      <c r="J96" s="43">
        <v>0</v>
      </c>
      <c r="K96" s="44">
        <f t="shared" si="61"/>
        <v>1154.531340388007</v>
      </c>
      <c r="L96" s="44">
        <f t="shared" si="62"/>
        <v>0</v>
      </c>
      <c r="M96" s="44">
        <f t="shared" si="63"/>
        <v>1154.531340388007</v>
      </c>
      <c r="N96" s="44">
        <v>1176.6475097405246</v>
      </c>
      <c r="O96" s="43">
        <v>141235124.05998048</v>
      </c>
      <c r="P96" s="43">
        <v>122316</v>
      </c>
      <c r="Q96" s="44">
        <f t="shared" si="64"/>
        <v>1154.6741559565428</v>
      </c>
      <c r="R96" s="45">
        <v>5</v>
      </c>
      <c r="S96" s="46">
        <v>12</v>
      </c>
      <c r="T96" s="47">
        <f t="shared" si="65"/>
        <v>0.98132545762254031</v>
      </c>
      <c r="U96" s="44">
        <f t="shared" si="66"/>
        <v>1154.6741559565428</v>
      </c>
      <c r="V96" s="43">
        <f t="shared" si="67"/>
        <v>9820503.6964103971</v>
      </c>
      <c r="W96" s="48">
        <f t="shared" si="68"/>
        <v>1214.6464103963226</v>
      </c>
      <c r="X96" s="42">
        <v>7473</v>
      </c>
      <c r="Y96" s="43">
        <f t="shared" si="69"/>
        <v>8915258.7400000002</v>
      </c>
      <c r="Z96" s="43">
        <v>8915258.7400000002</v>
      </c>
      <c r="AA96" s="43">
        <v>0</v>
      </c>
      <c r="AB96" s="44">
        <f t="shared" si="70"/>
        <v>1192.9959507560552</v>
      </c>
      <c r="AC96" s="44">
        <f t="shared" si="71"/>
        <v>0</v>
      </c>
      <c r="AD96" s="44">
        <f t="shared" si="72"/>
        <v>1192.9959507560552</v>
      </c>
      <c r="AE96" s="44">
        <v>1208.0090857949308</v>
      </c>
      <c r="AF96" s="43">
        <v>130112642.60000001</v>
      </c>
      <c r="AG96" s="43">
        <v>109184</v>
      </c>
      <c r="AH96" s="44">
        <f t="shared" si="73"/>
        <v>1191.6823215855804</v>
      </c>
      <c r="AI96" s="45">
        <v>6</v>
      </c>
      <c r="AJ96" s="46">
        <v>12</v>
      </c>
      <c r="AK96" s="47">
        <f t="shared" si="74"/>
        <v>0.98648456836845189</v>
      </c>
      <c r="AL96" s="44">
        <f t="shared" si="75"/>
        <v>1191.6823215855804</v>
      </c>
      <c r="AM96" s="43">
        <f t="shared" si="76"/>
        <v>8905441.9892090429</v>
      </c>
      <c r="AN96" s="48">
        <f t="shared" si="77"/>
        <v>-10709.182681044394</v>
      </c>
      <c r="AO96" s="90">
        <f t="shared" si="78"/>
        <v>11923.829091440717</v>
      </c>
      <c r="AP96" s="97">
        <f t="shared" si="79"/>
        <v>1032</v>
      </c>
      <c r="AQ96" s="165"/>
      <c r="AR96" s="164"/>
    </row>
    <row r="97" spans="1:44" s="3" customFormat="1" ht="12.75" customHeight="1" outlineLevel="2" x14ac:dyDescent="0.2">
      <c r="A97" s="10">
        <v>5150</v>
      </c>
      <c r="B97" s="11" t="s">
        <v>503</v>
      </c>
      <c r="C97" s="12">
        <v>80904</v>
      </c>
      <c r="D97" s="13" t="s">
        <v>23</v>
      </c>
      <c r="E97" s="14" t="s">
        <v>511</v>
      </c>
      <c r="F97" s="15" t="s">
        <v>402</v>
      </c>
      <c r="G97" s="42">
        <v>66</v>
      </c>
      <c r="H97" s="43">
        <f t="shared" si="60"/>
        <v>224292.91999999998</v>
      </c>
      <c r="I97" s="43">
        <v>224292.91999999998</v>
      </c>
      <c r="J97" s="43">
        <v>0</v>
      </c>
      <c r="K97" s="44">
        <f t="shared" si="61"/>
        <v>3398.3775757575754</v>
      </c>
      <c r="L97" s="44">
        <f t="shared" si="62"/>
        <v>0</v>
      </c>
      <c r="M97" s="44">
        <f t="shared" si="63"/>
        <v>3398.3775757575754</v>
      </c>
      <c r="N97" s="44">
        <v>3422.8034854868915</v>
      </c>
      <c r="O97" s="43">
        <v>3992266.8299999996</v>
      </c>
      <c r="P97" s="43">
        <v>1144</v>
      </c>
      <c r="Q97" s="44">
        <f t="shared" si="64"/>
        <v>3489.7437325174824</v>
      </c>
      <c r="R97" s="45">
        <v>5</v>
      </c>
      <c r="S97" s="46">
        <v>12</v>
      </c>
      <c r="T97" s="47">
        <f t="shared" si="65"/>
        <v>1</v>
      </c>
      <c r="U97" s="44">
        <f t="shared" si="66"/>
        <v>3422.8034854868915</v>
      </c>
      <c r="V97" s="43">
        <f t="shared" si="67"/>
        <v>225905.03004213484</v>
      </c>
      <c r="W97" s="48">
        <f t="shared" si="68"/>
        <v>1612.1100421348528</v>
      </c>
      <c r="X97" s="42">
        <v>56</v>
      </c>
      <c r="Y97" s="43">
        <f t="shared" si="69"/>
        <v>203522.14</v>
      </c>
      <c r="Z97" s="43">
        <v>203522.14</v>
      </c>
      <c r="AA97" s="43">
        <v>0</v>
      </c>
      <c r="AB97" s="44">
        <f t="shared" si="70"/>
        <v>3634.323928571429</v>
      </c>
      <c r="AC97" s="44">
        <f t="shared" si="71"/>
        <v>0</v>
      </c>
      <c r="AD97" s="44">
        <f t="shared" si="72"/>
        <v>3634.323928571429</v>
      </c>
      <c r="AE97" s="44">
        <v>3572.8818873626378</v>
      </c>
      <c r="AF97" s="43">
        <v>3681488.3000000003</v>
      </c>
      <c r="AG97" s="43">
        <v>1020</v>
      </c>
      <c r="AH97" s="44">
        <f t="shared" si="73"/>
        <v>3609.3022549019611</v>
      </c>
      <c r="AI97" s="45">
        <v>7</v>
      </c>
      <c r="AJ97" s="46">
        <v>12</v>
      </c>
      <c r="AK97" s="47">
        <f t="shared" si="74"/>
        <v>1</v>
      </c>
      <c r="AL97" s="44">
        <f t="shared" si="75"/>
        <v>3572.8818873626378</v>
      </c>
      <c r="AM97" s="43">
        <f t="shared" si="76"/>
        <v>200081.38569230773</v>
      </c>
      <c r="AN97" s="48">
        <f t="shared" si="77"/>
        <v>-3753.5501538461326</v>
      </c>
      <c r="AO97" s="90">
        <f t="shared" si="78"/>
        <v>5365.660195980985</v>
      </c>
      <c r="AP97" s="97">
        <f t="shared" si="79"/>
        <v>10</v>
      </c>
      <c r="AQ97" s="165"/>
      <c r="AR97" s="164"/>
    </row>
    <row r="98" spans="1:44" s="3" customFormat="1" ht="12.75" customHeight="1" outlineLevel="2" x14ac:dyDescent="0.2">
      <c r="A98" s="10">
        <v>5150</v>
      </c>
      <c r="B98" s="11" t="s">
        <v>503</v>
      </c>
      <c r="C98" s="12">
        <v>80905</v>
      </c>
      <c r="D98" s="13" t="s">
        <v>23</v>
      </c>
      <c r="E98" s="14" t="s">
        <v>512</v>
      </c>
      <c r="F98" s="15" t="s">
        <v>402</v>
      </c>
      <c r="G98" s="42">
        <v>38</v>
      </c>
      <c r="H98" s="43">
        <f t="shared" si="60"/>
        <v>129087.33</v>
      </c>
      <c r="I98" s="43">
        <v>129087.33</v>
      </c>
      <c r="J98" s="43">
        <v>0</v>
      </c>
      <c r="K98" s="44">
        <f t="shared" si="61"/>
        <v>3397.0349999999999</v>
      </c>
      <c r="L98" s="44">
        <f t="shared" si="62"/>
        <v>0</v>
      </c>
      <c r="M98" s="44">
        <f t="shared" si="63"/>
        <v>3397.0349999999999</v>
      </c>
      <c r="N98" s="44">
        <v>3638.4579772727279</v>
      </c>
      <c r="O98" s="43">
        <v>2280044.79</v>
      </c>
      <c r="P98" s="43">
        <v>589</v>
      </c>
      <c r="Q98" s="44">
        <f t="shared" si="64"/>
        <v>3871.0437860780985</v>
      </c>
      <c r="R98" s="45">
        <v>3</v>
      </c>
      <c r="S98" s="46">
        <v>12</v>
      </c>
      <c r="T98" s="47">
        <f t="shared" si="65"/>
        <v>1</v>
      </c>
      <c r="U98" s="44">
        <f t="shared" si="66"/>
        <v>3638.4579772727279</v>
      </c>
      <c r="V98" s="43">
        <f t="shared" si="67"/>
        <v>138261.40313636366</v>
      </c>
      <c r="W98" s="48">
        <f t="shared" si="68"/>
        <v>9174.0731363636587</v>
      </c>
      <c r="X98" s="42">
        <v>30</v>
      </c>
      <c r="Y98" s="43">
        <f t="shared" si="69"/>
        <v>122403.29000000002</v>
      </c>
      <c r="Z98" s="43">
        <v>122403.29000000002</v>
      </c>
      <c r="AA98" s="43">
        <v>0</v>
      </c>
      <c r="AB98" s="44">
        <f t="shared" si="70"/>
        <v>4080.1096666666676</v>
      </c>
      <c r="AC98" s="44">
        <f t="shared" si="71"/>
        <v>0</v>
      </c>
      <c r="AD98" s="44">
        <f t="shared" si="72"/>
        <v>4080.1096666666676</v>
      </c>
      <c r="AE98" s="44">
        <v>4035.363807692308</v>
      </c>
      <c r="AF98" s="43">
        <v>2055064.5</v>
      </c>
      <c r="AG98" s="43">
        <v>515</v>
      </c>
      <c r="AH98" s="44">
        <f t="shared" si="73"/>
        <v>3990.4165048543691</v>
      </c>
      <c r="AI98" s="45">
        <v>7</v>
      </c>
      <c r="AJ98" s="46">
        <v>12</v>
      </c>
      <c r="AK98" s="47">
        <f t="shared" si="74"/>
        <v>0.98886164792570641</v>
      </c>
      <c r="AL98" s="44">
        <f t="shared" si="75"/>
        <v>3990.4165048543691</v>
      </c>
      <c r="AM98" s="43">
        <f t="shared" si="76"/>
        <v>119712.49514563108</v>
      </c>
      <c r="AN98" s="48">
        <f t="shared" si="77"/>
        <v>-2935.4125684024821</v>
      </c>
      <c r="AO98" s="90">
        <f t="shared" si="78"/>
        <v>12109.485704766141</v>
      </c>
      <c r="AP98" s="97">
        <f t="shared" si="79"/>
        <v>8</v>
      </c>
      <c r="AQ98" s="165"/>
      <c r="AR98" s="164"/>
    </row>
    <row r="99" spans="1:44" s="3" customFormat="1" ht="12.75" customHeight="1" outlineLevel="2" x14ac:dyDescent="0.2">
      <c r="A99" s="10">
        <v>5150</v>
      </c>
      <c r="B99" s="11" t="s">
        <v>503</v>
      </c>
      <c r="C99" s="12">
        <v>80903</v>
      </c>
      <c r="D99" s="13" t="s">
        <v>23</v>
      </c>
      <c r="E99" s="14" t="s">
        <v>513</v>
      </c>
      <c r="F99" s="15" t="s">
        <v>402</v>
      </c>
      <c r="G99" s="42">
        <v>85</v>
      </c>
      <c r="H99" s="43">
        <f t="shared" si="60"/>
        <v>239179.18</v>
      </c>
      <c r="I99" s="43">
        <v>239179.18</v>
      </c>
      <c r="J99" s="43">
        <v>0</v>
      </c>
      <c r="K99" s="44">
        <f t="shared" si="61"/>
        <v>2813.8727058823529</v>
      </c>
      <c r="L99" s="44">
        <f t="shared" si="62"/>
        <v>0</v>
      </c>
      <c r="M99" s="44">
        <f t="shared" si="63"/>
        <v>2813.8727058823529</v>
      </c>
      <c r="N99" s="44">
        <v>2944.6517400560224</v>
      </c>
      <c r="O99" s="43">
        <v>5617257.5199999996</v>
      </c>
      <c r="P99" s="43">
        <v>1862</v>
      </c>
      <c r="Q99" s="44">
        <f t="shared" si="64"/>
        <v>3016.7870676691728</v>
      </c>
      <c r="R99" s="45">
        <v>2</v>
      </c>
      <c r="S99" s="46">
        <v>12</v>
      </c>
      <c r="T99" s="47">
        <f t="shared" si="65"/>
        <v>1</v>
      </c>
      <c r="U99" s="44">
        <f t="shared" si="66"/>
        <v>2944.6517400560224</v>
      </c>
      <c r="V99" s="43">
        <f t="shared" si="67"/>
        <v>250295.39790476189</v>
      </c>
      <c r="W99" s="48">
        <f t="shared" si="68"/>
        <v>11116.217904761899</v>
      </c>
      <c r="X99" s="42">
        <v>78</v>
      </c>
      <c r="Y99" s="43">
        <f t="shared" si="69"/>
        <v>224276.8</v>
      </c>
      <c r="Z99" s="43">
        <v>224276.8</v>
      </c>
      <c r="AA99" s="43">
        <v>0</v>
      </c>
      <c r="AB99" s="44">
        <f t="shared" si="70"/>
        <v>2875.3435897435897</v>
      </c>
      <c r="AC99" s="44">
        <f t="shared" si="71"/>
        <v>0</v>
      </c>
      <c r="AD99" s="44">
        <f t="shared" si="72"/>
        <v>2875.3435897435897</v>
      </c>
      <c r="AE99" s="44">
        <v>3092.8509712643681</v>
      </c>
      <c r="AF99" s="43">
        <v>5203408.7199999988</v>
      </c>
      <c r="AG99" s="43">
        <v>1700</v>
      </c>
      <c r="AH99" s="44">
        <f t="shared" si="73"/>
        <v>3060.8286588235287</v>
      </c>
      <c r="AI99" s="45">
        <v>4</v>
      </c>
      <c r="AJ99" s="46">
        <v>12</v>
      </c>
      <c r="AK99" s="47">
        <f t="shared" si="74"/>
        <v>0.98964634483253211</v>
      </c>
      <c r="AL99" s="44">
        <f t="shared" si="75"/>
        <v>3060.8286588235287</v>
      </c>
      <c r="AM99" s="43">
        <f t="shared" si="76"/>
        <v>238744.63538823524</v>
      </c>
      <c r="AN99" s="48">
        <f t="shared" si="77"/>
        <v>15783.093150802095</v>
      </c>
      <c r="AO99" s="90">
        <f t="shared" si="78"/>
        <v>-4666.8752460401956</v>
      </c>
      <c r="AP99" s="97">
        <f t="shared" si="79"/>
        <v>7</v>
      </c>
      <c r="AQ99" s="165"/>
      <c r="AR99" s="164"/>
    </row>
    <row r="100" spans="1:44" s="3" customFormat="1" ht="12.75" customHeight="1" outlineLevel="2" x14ac:dyDescent="0.2">
      <c r="A100" s="10">
        <v>5150</v>
      </c>
      <c r="B100" s="11" t="s">
        <v>503</v>
      </c>
      <c r="C100" s="12">
        <v>80902</v>
      </c>
      <c r="D100" s="13" t="s">
        <v>23</v>
      </c>
      <c r="E100" s="14" t="s">
        <v>510</v>
      </c>
      <c r="F100" s="15" t="s">
        <v>402</v>
      </c>
      <c r="G100" s="42">
        <v>111</v>
      </c>
      <c r="H100" s="43">
        <f t="shared" si="60"/>
        <v>247045.67</v>
      </c>
      <c r="I100" s="43">
        <v>247045.67</v>
      </c>
      <c r="J100" s="43">
        <v>0</v>
      </c>
      <c r="K100" s="44">
        <f t="shared" si="61"/>
        <v>2225.6366666666668</v>
      </c>
      <c r="L100" s="44">
        <f t="shared" si="62"/>
        <v>0</v>
      </c>
      <c r="M100" s="44">
        <f t="shared" si="63"/>
        <v>2225.6366666666668</v>
      </c>
      <c r="N100" s="44">
        <v>2452.439895833334</v>
      </c>
      <c r="O100" s="43">
        <v>3009727.95</v>
      </c>
      <c r="P100" s="43">
        <v>1224</v>
      </c>
      <c r="Q100" s="44">
        <f t="shared" si="64"/>
        <v>2458.9280637254906</v>
      </c>
      <c r="R100" s="45">
        <v>2</v>
      </c>
      <c r="S100" s="46">
        <v>12</v>
      </c>
      <c r="T100" s="47">
        <f t="shared" si="65"/>
        <v>1</v>
      </c>
      <c r="U100" s="44">
        <f t="shared" si="66"/>
        <v>2452.439895833334</v>
      </c>
      <c r="V100" s="43">
        <f t="shared" si="67"/>
        <v>272220.82843750005</v>
      </c>
      <c r="W100" s="48">
        <f t="shared" si="68"/>
        <v>25175.158437500038</v>
      </c>
      <c r="X100" s="42">
        <v>102</v>
      </c>
      <c r="Y100" s="43">
        <f t="shared" si="69"/>
        <v>227230.17999999996</v>
      </c>
      <c r="Z100" s="43">
        <v>227230.17999999996</v>
      </c>
      <c r="AA100" s="43">
        <v>0</v>
      </c>
      <c r="AB100" s="44">
        <f t="shared" si="70"/>
        <v>2227.7468627450976</v>
      </c>
      <c r="AC100" s="44">
        <f t="shared" si="71"/>
        <v>0</v>
      </c>
      <c r="AD100" s="44">
        <f t="shared" si="72"/>
        <v>2227.7468627450976</v>
      </c>
      <c r="AE100" s="44">
        <v>2456.9134215810609</v>
      </c>
      <c r="AF100" s="43">
        <v>2729091.92</v>
      </c>
      <c r="AG100" s="43">
        <v>1105</v>
      </c>
      <c r="AH100" s="44">
        <f t="shared" si="73"/>
        <v>2469.7664434389139</v>
      </c>
      <c r="AI100" s="45">
        <v>2</v>
      </c>
      <c r="AJ100" s="46">
        <v>12</v>
      </c>
      <c r="AK100" s="47">
        <f t="shared" si="74"/>
        <v>1</v>
      </c>
      <c r="AL100" s="44">
        <f t="shared" si="75"/>
        <v>2456.9134215810609</v>
      </c>
      <c r="AM100" s="43">
        <f t="shared" si="76"/>
        <v>250605.16900126822</v>
      </c>
      <c r="AN100" s="48">
        <f t="shared" si="77"/>
        <v>25499.988001383554</v>
      </c>
      <c r="AO100" s="90">
        <f t="shared" si="78"/>
        <v>-324.82956388351522</v>
      </c>
      <c r="AP100" s="97">
        <f t="shared" si="79"/>
        <v>9</v>
      </c>
      <c r="AQ100" s="165"/>
      <c r="AR100" s="164"/>
    </row>
    <row r="101" spans="1:44" s="3" customFormat="1" ht="17.25" customHeight="1" outlineLevel="1" x14ac:dyDescent="0.2">
      <c r="A101" s="49"/>
      <c r="B101" s="50" t="s">
        <v>701</v>
      </c>
      <c r="C101" s="51"/>
      <c r="D101" s="52"/>
      <c r="E101" s="53"/>
      <c r="F101" s="52"/>
      <c r="G101" s="54"/>
      <c r="H101" s="55"/>
      <c r="I101" s="55"/>
      <c r="J101" s="55"/>
      <c r="K101" s="56"/>
      <c r="L101" s="56"/>
      <c r="M101" s="56"/>
      <c r="N101" s="56"/>
      <c r="O101" s="55"/>
      <c r="P101" s="55"/>
      <c r="Q101" s="56"/>
      <c r="R101" s="57"/>
      <c r="S101" s="58"/>
      <c r="T101" s="59"/>
      <c r="U101" s="44"/>
      <c r="V101" s="44"/>
      <c r="W101" s="60">
        <f>SUBTOTAL(9,W92:W100)</f>
        <v>-798526.3071856678</v>
      </c>
      <c r="X101" s="54"/>
      <c r="Y101" s="55"/>
      <c r="Z101" s="55"/>
      <c r="AA101" s="55"/>
      <c r="AB101" s="56"/>
      <c r="AC101" s="56"/>
      <c r="AD101" s="56"/>
      <c r="AE101" s="56"/>
      <c r="AF101" s="55"/>
      <c r="AG101" s="55"/>
      <c r="AH101" s="56"/>
      <c r="AI101" s="57"/>
      <c r="AJ101" s="58"/>
      <c r="AK101" s="59"/>
      <c r="AL101" s="44"/>
      <c r="AM101" s="44"/>
      <c r="AN101" s="60">
        <f>SUBTOTAL(9,AN92:AN100)</f>
        <v>-879347.62255013501</v>
      </c>
      <c r="AO101" s="91">
        <f>SUBTOTAL(9,AO92:AO100)</f>
        <v>80821.315364467213</v>
      </c>
      <c r="AP101" s="98">
        <v>9.9999999999999995E-8</v>
      </c>
      <c r="AQ101" s="41"/>
    </row>
    <row r="102" spans="1:44" s="3" customFormat="1" ht="27.75" customHeight="1" thickBot="1" x14ac:dyDescent="0.25">
      <c r="A102" s="61"/>
      <c r="B102" s="101" t="s">
        <v>702</v>
      </c>
      <c r="C102" s="63"/>
      <c r="D102" s="64"/>
      <c r="E102" s="65"/>
      <c r="F102" s="64"/>
      <c r="G102" s="66"/>
      <c r="H102" s="67"/>
      <c r="I102" s="67"/>
      <c r="J102" s="67"/>
      <c r="K102" s="68"/>
      <c r="L102" s="68"/>
      <c r="M102" s="68"/>
      <c r="N102" s="68"/>
      <c r="O102" s="67"/>
      <c r="P102" s="67"/>
      <c r="Q102" s="68"/>
      <c r="R102" s="69"/>
      <c r="S102" s="70"/>
      <c r="T102" s="71"/>
      <c r="U102" s="68"/>
      <c r="V102" s="68"/>
      <c r="W102" s="72">
        <f>SUBTOTAL(9,W3:W101)</f>
        <v>-9188733.426646797</v>
      </c>
      <c r="X102" s="66"/>
      <c r="Y102" s="67"/>
      <c r="Z102" s="67"/>
      <c r="AA102" s="67"/>
      <c r="AB102" s="68"/>
      <c r="AC102" s="68"/>
      <c r="AD102" s="68"/>
      <c r="AE102" s="68"/>
      <c r="AF102" s="67"/>
      <c r="AG102" s="67"/>
      <c r="AH102" s="68"/>
      <c r="AI102" s="69"/>
      <c r="AJ102" s="70"/>
      <c r="AK102" s="71"/>
      <c r="AL102" s="68"/>
      <c r="AM102" s="68"/>
      <c r="AN102" s="72">
        <f>SUBTOTAL(9,AN3:AN101)</f>
        <v>-9680699.6503567547</v>
      </c>
      <c r="AO102" s="94">
        <f>SUBTOTAL(9,AO3:AO101)</f>
        <v>491966.22370995162</v>
      </c>
      <c r="AP102" s="95">
        <v>9.9999999999999995E-8</v>
      </c>
      <c r="AQ102" s="41"/>
    </row>
    <row r="103" spans="1:44" s="3" customFormat="1" ht="12.75" customHeight="1" x14ac:dyDescent="0.2">
      <c r="A103" s="73"/>
      <c r="B103" s="36"/>
      <c r="C103" s="73"/>
      <c r="D103" s="73"/>
      <c r="E103" s="73"/>
      <c r="F103" s="36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92"/>
      <c r="AP103" s="92"/>
      <c r="AQ103" s="41"/>
    </row>
    <row r="104" spans="1:44" x14ac:dyDescent="0.2">
      <c r="AR104" s="3"/>
    </row>
    <row r="105" spans="1:44" x14ac:dyDescent="0.2">
      <c r="AR105" s="3"/>
    </row>
    <row r="106" spans="1:44" x14ac:dyDescent="0.2">
      <c r="AR106" s="3"/>
    </row>
    <row r="107" spans="1:44" x14ac:dyDescent="0.2">
      <c r="AR107" s="3"/>
    </row>
    <row r="108" spans="1:44" x14ac:dyDescent="0.2">
      <c r="AR108" s="3"/>
    </row>
    <row r="109" spans="1:44" x14ac:dyDescent="0.2">
      <c r="AR109" s="3"/>
    </row>
    <row r="110" spans="1:44" x14ac:dyDescent="0.2">
      <c r="AR110" s="3"/>
    </row>
    <row r="111" spans="1:44" x14ac:dyDescent="0.2">
      <c r="AR111" s="3"/>
    </row>
    <row r="112" spans="1:44" x14ac:dyDescent="0.2">
      <c r="AR112" s="3"/>
    </row>
    <row r="113" spans="44:44" x14ac:dyDescent="0.2">
      <c r="AR113" s="3"/>
    </row>
  </sheetData>
  <mergeCells count="3">
    <mergeCell ref="G1:W1"/>
    <mergeCell ref="X1:AN1"/>
    <mergeCell ref="AO1:AP1"/>
  </mergeCells>
  <conditionalFormatting sqref="AP102">
    <cfRule type="cellIs" dxfId="151" priority="370" operator="lessThanOrEqual">
      <formula>0</formula>
    </cfRule>
  </conditionalFormatting>
  <conditionalFormatting sqref="AP102">
    <cfRule type="cellIs" dxfId="150" priority="371" operator="equal">
      <formula>0</formula>
    </cfRule>
  </conditionalFormatting>
  <conditionalFormatting sqref="AK102 T102">
    <cfRule type="cellIs" dxfId="149" priority="363" operator="lessThan">
      <formula>0.7</formula>
    </cfRule>
  </conditionalFormatting>
  <conditionalFormatting sqref="T103">
    <cfRule type="cellIs" dxfId="148" priority="358" operator="lessThan">
      <formula>0.7</formula>
    </cfRule>
  </conditionalFormatting>
  <conditionalFormatting sqref="AK103">
    <cfRule type="cellIs" dxfId="147" priority="343" operator="lessThan">
      <formula>0.7</formula>
    </cfRule>
  </conditionalFormatting>
  <conditionalFormatting sqref="W102">
    <cfRule type="expression" dxfId="146" priority="331">
      <formula>$W102+100000&lt;$AN102</formula>
    </cfRule>
    <cfRule type="expression" dxfId="145" priority="332">
      <formula>$W102+50000&lt;$AN102</formula>
    </cfRule>
    <cfRule type="expression" dxfId="144" priority="333">
      <formula>$W102-100000&gt;$AN102</formula>
    </cfRule>
    <cfRule type="expression" dxfId="143" priority="334">
      <formula>$W102-50000&gt;$AN102</formula>
    </cfRule>
  </conditionalFormatting>
  <conditionalFormatting sqref="AP101">
    <cfRule type="cellIs" dxfId="142" priority="295" operator="lessThanOrEqual">
      <formula>0</formula>
    </cfRule>
  </conditionalFormatting>
  <conditionalFormatting sqref="AP101">
    <cfRule type="cellIs" dxfId="141" priority="296" operator="equal">
      <formula>0</formula>
    </cfRule>
  </conditionalFormatting>
  <conditionalFormatting sqref="AK101">
    <cfRule type="cellIs" dxfId="140" priority="289" operator="lessThan">
      <formula>0.7</formula>
    </cfRule>
  </conditionalFormatting>
  <conditionalFormatting sqref="W101">
    <cfRule type="expression" dxfId="139" priority="291">
      <formula>$W101+100000&lt;$AN101</formula>
    </cfRule>
    <cfRule type="expression" dxfId="138" priority="292">
      <formula>$W101+50000&lt;$AN101</formula>
    </cfRule>
    <cfRule type="expression" dxfId="137" priority="293">
      <formula>$W101-100000&gt;$AN101</formula>
    </cfRule>
    <cfRule type="expression" dxfId="136" priority="294">
      <formula>$W101-50000&gt;$AN101</formula>
    </cfRule>
  </conditionalFormatting>
  <conditionalFormatting sqref="T101">
    <cfRule type="cellIs" dxfId="135" priority="290" operator="lessThan">
      <formula>0.7</formula>
    </cfRule>
  </conditionalFormatting>
  <conditionalFormatting sqref="AP91">
    <cfRule type="cellIs" dxfId="134" priority="287" operator="lessThanOrEqual">
      <formula>0</formula>
    </cfRule>
  </conditionalFormatting>
  <conditionalFormatting sqref="AP91">
    <cfRule type="cellIs" dxfId="133" priority="288" operator="equal">
      <formula>0</formula>
    </cfRule>
  </conditionalFormatting>
  <conditionalFormatting sqref="AK91">
    <cfRule type="cellIs" dxfId="132" priority="281" operator="lessThan">
      <formula>0.7</formula>
    </cfRule>
  </conditionalFormatting>
  <conditionalFormatting sqref="W91">
    <cfRule type="expression" dxfId="131" priority="283">
      <formula>$W91+100000&lt;$AN91</formula>
    </cfRule>
    <cfRule type="expression" dxfId="130" priority="284">
      <formula>$W91+50000&lt;$AN91</formula>
    </cfRule>
    <cfRule type="expression" dxfId="129" priority="285">
      <formula>$W91-100000&gt;$AN91</formula>
    </cfRule>
    <cfRule type="expression" dxfId="128" priority="286">
      <formula>$W91-50000&gt;$AN91</formula>
    </cfRule>
  </conditionalFormatting>
  <conditionalFormatting sqref="T91">
    <cfRule type="cellIs" dxfId="127" priority="282" operator="lessThan">
      <formula>0.7</formula>
    </cfRule>
  </conditionalFormatting>
  <conditionalFormatting sqref="AP66">
    <cfRule type="cellIs" dxfId="126" priority="279" operator="lessThanOrEqual">
      <formula>0</formula>
    </cfRule>
  </conditionalFormatting>
  <conditionalFormatting sqref="AP66">
    <cfRule type="cellIs" dxfId="125" priority="280" operator="equal">
      <formula>0</formula>
    </cfRule>
  </conditionalFormatting>
  <conditionalFormatting sqref="AK66">
    <cfRule type="cellIs" dxfId="124" priority="273" operator="lessThan">
      <formula>0.7</formula>
    </cfRule>
  </conditionalFormatting>
  <conditionalFormatting sqref="W66">
    <cfRule type="expression" dxfId="123" priority="275">
      <formula>$W66+100000&lt;$AN66</formula>
    </cfRule>
    <cfRule type="expression" dxfId="122" priority="276">
      <formula>$W66+50000&lt;$AN66</formula>
    </cfRule>
    <cfRule type="expression" dxfId="121" priority="277">
      <formula>$W66-100000&gt;$AN66</formula>
    </cfRule>
    <cfRule type="expression" dxfId="120" priority="278">
      <formula>$W66-50000&gt;$AN66</formula>
    </cfRule>
  </conditionalFormatting>
  <conditionalFormatting sqref="T66">
    <cfRule type="cellIs" dxfId="119" priority="274" operator="lessThan">
      <formula>0.7</formula>
    </cfRule>
  </conditionalFormatting>
  <conditionalFormatting sqref="AP37">
    <cfRule type="cellIs" dxfId="118" priority="271" operator="lessThanOrEqual">
      <formula>0</formula>
    </cfRule>
  </conditionalFormatting>
  <conditionalFormatting sqref="AP37">
    <cfRule type="cellIs" dxfId="117" priority="272" operator="equal">
      <formula>0</formula>
    </cfRule>
  </conditionalFormatting>
  <conditionalFormatting sqref="AK37">
    <cfRule type="cellIs" dxfId="116" priority="265" operator="lessThan">
      <formula>0.7</formula>
    </cfRule>
  </conditionalFormatting>
  <conditionalFormatting sqref="W37">
    <cfRule type="expression" dxfId="115" priority="267">
      <formula>$W37+100000&lt;$AN37</formula>
    </cfRule>
    <cfRule type="expression" dxfId="114" priority="268">
      <formula>$W37+50000&lt;$AN37</formula>
    </cfRule>
    <cfRule type="expression" dxfId="113" priority="269">
      <formula>$W37-100000&gt;$AN37</formula>
    </cfRule>
    <cfRule type="expression" dxfId="112" priority="270">
      <formula>$W37-50000&gt;$AN37</formula>
    </cfRule>
  </conditionalFormatting>
  <conditionalFormatting sqref="T37">
    <cfRule type="cellIs" dxfId="111" priority="266" operator="lessThan">
      <formula>0.7</formula>
    </cfRule>
  </conditionalFormatting>
  <conditionalFormatting sqref="AP3:AP36">
    <cfRule type="cellIs" dxfId="110" priority="31" operator="lessThanOrEqual">
      <formula>0</formula>
    </cfRule>
  </conditionalFormatting>
  <conditionalFormatting sqref="AP3:AP36">
    <cfRule type="cellIs" dxfId="109" priority="32" operator="equal">
      <formula>0</formula>
    </cfRule>
  </conditionalFormatting>
  <conditionalFormatting sqref="AK3:AK36">
    <cfRule type="cellIs" dxfId="108" priority="30" operator="lessThan">
      <formula>0.7</formula>
    </cfRule>
  </conditionalFormatting>
  <conditionalFormatting sqref="T3:T36">
    <cfRule type="cellIs" dxfId="107" priority="29" operator="lessThan">
      <formula>0.7</formula>
    </cfRule>
  </conditionalFormatting>
  <conditionalFormatting sqref="W3:W36">
    <cfRule type="expression" dxfId="106" priority="25">
      <formula>$W3+100000&lt;$AN3</formula>
    </cfRule>
    <cfRule type="expression" dxfId="105" priority="26">
      <formula>$W3+50000&lt;$AN3</formula>
    </cfRule>
    <cfRule type="expression" dxfId="104" priority="27">
      <formula>$W3-100000&gt;$AN3</formula>
    </cfRule>
    <cfRule type="expression" dxfId="103" priority="28">
      <formula>$W3-50000&gt;$AN3</formula>
    </cfRule>
  </conditionalFormatting>
  <conditionalFormatting sqref="AP38:AP65">
    <cfRule type="cellIs" dxfId="102" priority="23" operator="lessThanOrEqual">
      <formula>0</formula>
    </cfRule>
  </conditionalFormatting>
  <conditionalFormatting sqref="AP38:AP65">
    <cfRule type="cellIs" dxfId="101" priority="24" operator="equal">
      <formula>0</formula>
    </cfRule>
  </conditionalFormatting>
  <conditionalFormatting sqref="AK38:AK65">
    <cfRule type="cellIs" dxfId="100" priority="22" operator="lessThan">
      <formula>0.7</formula>
    </cfRule>
  </conditionalFormatting>
  <conditionalFormatting sqref="T38:T65">
    <cfRule type="cellIs" dxfId="99" priority="21" operator="lessThan">
      <formula>0.7</formula>
    </cfRule>
  </conditionalFormatting>
  <conditionalFormatting sqref="W38:W65">
    <cfRule type="expression" dxfId="98" priority="17">
      <formula>$W38+100000&lt;$AN38</formula>
    </cfRule>
    <cfRule type="expression" dxfId="97" priority="18">
      <formula>$W38+50000&lt;$AN38</formula>
    </cfRule>
    <cfRule type="expression" dxfId="96" priority="19">
      <formula>$W38-100000&gt;$AN38</formula>
    </cfRule>
    <cfRule type="expression" dxfId="95" priority="20">
      <formula>$W38-50000&gt;$AN38</formula>
    </cfRule>
  </conditionalFormatting>
  <conditionalFormatting sqref="AP67:AP90">
    <cfRule type="cellIs" dxfId="94" priority="15" operator="lessThanOrEqual">
      <formula>0</formula>
    </cfRule>
  </conditionalFormatting>
  <conditionalFormatting sqref="AP67:AP90">
    <cfRule type="cellIs" dxfId="93" priority="16" operator="equal">
      <formula>0</formula>
    </cfRule>
  </conditionalFormatting>
  <conditionalFormatting sqref="AK67:AK90">
    <cfRule type="cellIs" dxfId="92" priority="14" operator="lessThan">
      <formula>0.7</formula>
    </cfRule>
  </conditionalFormatting>
  <conditionalFormatting sqref="T67:T90">
    <cfRule type="cellIs" dxfId="91" priority="13" operator="lessThan">
      <formula>0.7</formula>
    </cfRule>
  </conditionalFormatting>
  <conditionalFormatting sqref="W67:W90">
    <cfRule type="expression" dxfId="90" priority="9">
      <formula>$W67+100000&lt;$AN67</formula>
    </cfRule>
    <cfRule type="expression" dxfId="89" priority="10">
      <formula>$W67+50000&lt;$AN67</formula>
    </cfRule>
    <cfRule type="expression" dxfId="88" priority="11">
      <formula>$W67-100000&gt;$AN67</formula>
    </cfRule>
    <cfRule type="expression" dxfId="87" priority="12">
      <formula>$W67-50000&gt;$AN67</formula>
    </cfRule>
  </conditionalFormatting>
  <conditionalFormatting sqref="AP92:AP100">
    <cfRule type="cellIs" dxfId="86" priority="7" operator="lessThanOrEqual">
      <formula>0</formula>
    </cfRule>
  </conditionalFormatting>
  <conditionalFormatting sqref="AP92:AP100">
    <cfRule type="cellIs" dxfId="85" priority="8" operator="equal">
      <formula>0</formula>
    </cfRule>
  </conditionalFormatting>
  <conditionalFormatting sqref="AK92:AK100">
    <cfRule type="cellIs" dxfId="84" priority="6" operator="lessThan">
      <formula>0.7</formula>
    </cfRule>
  </conditionalFormatting>
  <conditionalFormatting sqref="T92:T100">
    <cfRule type="cellIs" dxfId="83" priority="5" operator="lessThan">
      <formula>0.7</formula>
    </cfRule>
  </conditionalFormatting>
  <conditionalFormatting sqref="W92:W100">
    <cfRule type="expression" dxfId="82" priority="1">
      <formula>$W92+100000&lt;$AN92</formula>
    </cfRule>
    <cfRule type="expression" dxfId="81" priority="2">
      <formula>$W92+50000&lt;$AN92</formula>
    </cfRule>
    <cfRule type="expression" dxfId="80" priority="3">
      <formula>$W92-100000&gt;$AN92</formula>
    </cfRule>
    <cfRule type="expression" dxfId="79" priority="4">
      <formula>$W92-50000&gt;$AN92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  <rowBreaks count="3" manualBreakCount="3">
    <brk id="32" max="16383" man="1"/>
    <brk id="66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7.21875" style="36" customWidth="1"/>
    <col min="6" max="6" width="36.109375" style="36" hidden="1" customWidth="1"/>
    <col min="7" max="8" width="6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5" width="6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6060</v>
      </c>
      <c r="B3" s="11" t="s">
        <v>515</v>
      </c>
      <c r="C3" s="12">
        <v>80753</v>
      </c>
      <c r="D3" s="13" t="s">
        <v>51</v>
      </c>
      <c r="E3" s="14" t="s">
        <v>516</v>
      </c>
      <c r="F3" s="15" t="s">
        <v>517</v>
      </c>
      <c r="G3" s="42">
        <v>5</v>
      </c>
      <c r="H3" s="43">
        <f>I3+J3</f>
        <v>1185.1710282338381</v>
      </c>
      <c r="I3" s="43">
        <v>896.12378062920357</v>
      </c>
      <c r="J3" s="43">
        <v>289.04724760463449</v>
      </c>
      <c r="K3" s="44">
        <f>I3/G3</f>
        <v>179.22475612584071</v>
      </c>
      <c r="L3" s="44">
        <f>J3/G3</f>
        <v>57.809449520926897</v>
      </c>
      <c r="M3" s="44">
        <f>H3/G3</f>
        <v>237.03420564676762</v>
      </c>
      <c r="N3" s="44">
        <v>617.3168849925737</v>
      </c>
      <c r="O3" s="43">
        <v>297975.27739102964</v>
      </c>
      <c r="P3" s="43">
        <v>370</v>
      </c>
      <c r="Q3" s="44">
        <f>O3/P3</f>
        <v>805.33858754332334</v>
      </c>
      <c r="R3" s="45">
        <v>1</v>
      </c>
      <c r="S3" s="46">
        <v>11</v>
      </c>
      <c r="T3" s="47">
        <f>IF(N3=0,1,MIN(Q3/N3,1))</f>
        <v>1</v>
      </c>
      <c r="U3" s="44">
        <f>T3*N3</f>
        <v>617.3168849925737</v>
      </c>
      <c r="V3" s="43">
        <f>IF(U3&lt;0,0,G3*U3)</f>
        <v>3086.5844249628685</v>
      </c>
      <c r="W3" s="48">
        <f>IF(G3=0,-H3*12/12,(V3-H3)*12/12)</f>
        <v>1901.4133967290302</v>
      </c>
      <c r="X3" s="42">
        <v>5</v>
      </c>
      <c r="Y3" s="43">
        <f>Z3+AA3</f>
        <v>1137.0904669432118</v>
      </c>
      <c r="Z3" s="43">
        <v>854.51769886698946</v>
      </c>
      <c r="AA3" s="43">
        <v>282.57276807622242</v>
      </c>
      <c r="AB3" s="44">
        <f>Z3/X3</f>
        <v>170.90353977339788</v>
      </c>
      <c r="AC3" s="44">
        <f>AA3/X3</f>
        <v>56.514553615244481</v>
      </c>
      <c r="AD3" s="44">
        <f>Y3/X3</f>
        <v>227.41809338864238</v>
      </c>
      <c r="AE3" s="44">
        <v>653.59936112852802</v>
      </c>
      <c r="AF3" s="43">
        <v>272467.41893304774</v>
      </c>
      <c r="AG3" s="43">
        <v>326</v>
      </c>
      <c r="AH3" s="44">
        <f>AF3/AG3</f>
        <v>835.78962862898084</v>
      </c>
      <c r="AI3" s="45">
        <v>1</v>
      </c>
      <c r="AJ3" s="46">
        <v>11</v>
      </c>
      <c r="AK3" s="47">
        <f>IF(AE3=0,1,MIN(AH3/AE3,1))</f>
        <v>1</v>
      </c>
      <c r="AL3" s="44">
        <f>AK3*AE3</f>
        <v>653.59936112852802</v>
      </c>
      <c r="AM3" s="43">
        <f>IF(AL3&lt;0,0,X3*AL3)</f>
        <v>3267.9968056426401</v>
      </c>
      <c r="AN3" s="48">
        <f>IF(X3=0,-Y3*12/11,(AM3-Y3)*12/11)</f>
        <v>2324.6250967630131</v>
      </c>
      <c r="AO3" s="90">
        <f>W3-AN3</f>
        <v>-423.21170003398288</v>
      </c>
      <c r="AP3" s="97">
        <f>G3-X3</f>
        <v>0</v>
      </c>
      <c r="AQ3" s="165"/>
      <c r="AR3" s="164"/>
    </row>
    <row r="4" spans="1:44" s="3" customFormat="1" ht="12.75" customHeight="1" outlineLevel="2" x14ac:dyDescent="0.2">
      <c r="A4" s="10">
        <v>6060</v>
      </c>
      <c r="B4" s="11" t="s">
        <v>515</v>
      </c>
      <c r="C4" s="12">
        <v>79893</v>
      </c>
      <c r="D4" s="13" t="s">
        <v>23</v>
      </c>
      <c r="E4" s="14" t="s">
        <v>519</v>
      </c>
      <c r="F4" s="15" t="s">
        <v>55</v>
      </c>
      <c r="G4" s="42">
        <v>5532</v>
      </c>
      <c r="H4" s="43">
        <f>I4+J4</f>
        <v>73861.462722264099</v>
      </c>
      <c r="I4" s="43">
        <v>58391.140618381396</v>
      </c>
      <c r="J4" s="43">
        <v>15470.322103882703</v>
      </c>
      <c r="K4" s="44">
        <f>I4/G4</f>
        <v>10.555159186258386</v>
      </c>
      <c r="L4" s="44">
        <f>J4/G4</f>
        <v>2.7965152031602862</v>
      </c>
      <c r="M4" s="44">
        <f>H4/G4</f>
        <v>13.351674389418672</v>
      </c>
      <c r="N4" s="44">
        <v>28.577381497259516</v>
      </c>
      <c r="O4" s="43">
        <v>2619331.3759506424</v>
      </c>
      <c r="P4" s="43">
        <v>98121</v>
      </c>
      <c r="Q4" s="44">
        <f>O4/P4</f>
        <v>26.694911139823713</v>
      </c>
      <c r="R4" s="45">
        <v>1</v>
      </c>
      <c r="S4" s="46">
        <v>12</v>
      </c>
      <c r="T4" s="47">
        <f>IF(N4=0,1,MIN(Q4/N4,1))</f>
        <v>0.93412726223302411</v>
      </c>
      <c r="U4" s="44">
        <f>T4*N4</f>
        <v>26.694911139823713</v>
      </c>
      <c r="V4" s="43">
        <f>IF(U4&lt;0,0,G4*U4)</f>
        <v>147676.24842550477</v>
      </c>
      <c r="W4" s="48">
        <f>IF(G4=0,-H4*12/12,(V4-H4)*12/12)</f>
        <v>73814.785703240676</v>
      </c>
      <c r="X4" s="42">
        <v>5071</v>
      </c>
      <c r="Y4" s="43">
        <f>Z4+AA4</f>
        <v>66960.078483535923</v>
      </c>
      <c r="Z4" s="43">
        <v>52923.199630886353</v>
      </c>
      <c r="AA4" s="43">
        <v>14036.878852649566</v>
      </c>
      <c r="AB4" s="44">
        <f>Z4/X4</f>
        <v>10.436442443479857</v>
      </c>
      <c r="AC4" s="44">
        <f>AA4/X4</f>
        <v>2.768069188059469</v>
      </c>
      <c r="AD4" s="44">
        <f>Y4/X4</f>
        <v>13.204511631539326</v>
      </c>
      <c r="AE4" s="44">
        <v>26.973887896566545</v>
      </c>
      <c r="AF4" s="43">
        <v>2252139.6669856827</v>
      </c>
      <c r="AG4" s="43">
        <v>90032</v>
      </c>
      <c r="AH4" s="44">
        <f>AF4/AG4</f>
        <v>25.014879898099373</v>
      </c>
      <c r="AI4" s="45">
        <v>2</v>
      </c>
      <c r="AJ4" s="46">
        <v>12</v>
      </c>
      <c r="AK4" s="47">
        <f>IF(AE4=0,1,MIN(AH4/AE4,1))</f>
        <v>0.92737391042851747</v>
      </c>
      <c r="AL4" s="44">
        <f>AK4*AE4</f>
        <v>25.014879898099373</v>
      </c>
      <c r="AM4" s="43">
        <f>IF(AL4&lt;0,0,X4*AL4)</f>
        <v>126850.45596326192</v>
      </c>
      <c r="AN4" s="48">
        <f>IF(X4=0,-Y4*12/11,(AM4-Y4)*12/11)</f>
        <v>65334.957250610183</v>
      </c>
      <c r="AO4" s="90">
        <f>W4-AN4</f>
        <v>8479.8284526304924</v>
      </c>
      <c r="AP4" s="97">
        <f>G4-X4</f>
        <v>461</v>
      </c>
      <c r="AQ4" s="165"/>
      <c r="AR4" s="164"/>
    </row>
    <row r="5" spans="1:44" s="3" customFormat="1" ht="12.75" customHeight="1" outlineLevel="2" x14ac:dyDescent="0.2">
      <c r="A5" s="10">
        <v>6060</v>
      </c>
      <c r="B5" s="11" t="s">
        <v>515</v>
      </c>
      <c r="C5" s="12">
        <v>77724</v>
      </c>
      <c r="D5" s="13" t="s">
        <v>23</v>
      </c>
      <c r="E5" s="14" t="s">
        <v>518</v>
      </c>
      <c r="F5" s="15" t="s">
        <v>85</v>
      </c>
      <c r="G5" s="42">
        <v>221</v>
      </c>
      <c r="H5" s="43">
        <f>I5+J5</f>
        <v>129213.72973868226</v>
      </c>
      <c r="I5" s="43">
        <v>96912.966721032717</v>
      </c>
      <c r="J5" s="43">
        <v>32300.763017649548</v>
      </c>
      <c r="K5" s="44">
        <f>I5/G5</f>
        <v>438.52021140738788</v>
      </c>
      <c r="L5" s="44">
        <f>J5/G5</f>
        <v>146.15729872239615</v>
      </c>
      <c r="M5" s="44">
        <f>H5/G5</f>
        <v>584.67751012978397</v>
      </c>
      <c r="N5" s="44">
        <v>1012.2831651066963</v>
      </c>
      <c r="O5" s="43">
        <v>3107280.5472536562</v>
      </c>
      <c r="P5" s="43">
        <v>2850</v>
      </c>
      <c r="Q5" s="44">
        <f>O5/P5</f>
        <v>1090.2738762293532</v>
      </c>
      <c r="R5" s="45">
        <v>2</v>
      </c>
      <c r="S5" s="46">
        <v>12</v>
      </c>
      <c r="T5" s="47">
        <f>IF(N5=0,1,MIN(Q5/N5,1))</f>
        <v>1</v>
      </c>
      <c r="U5" s="44">
        <f>T5*N5</f>
        <v>1012.2831651066963</v>
      </c>
      <c r="V5" s="43">
        <f>IF(U5&lt;0,0,G5*U5)</f>
        <v>223714.57948857988</v>
      </c>
      <c r="W5" s="48">
        <f>IF(G5=0,-H5*12/12,(V5-H5)*12/12)</f>
        <v>94500.849749897621</v>
      </c>
      <c r="X5" s="42">
        <v>175</v>
      </c>
      <c r="Y5" s="43">
        <f>Z5+AA5</f>
        <v>117553.67529349156</v>
      </c>
      <c r="Z5" s="43">
        <v>87983.596790097974</v>
      </c>
      <c r="AA5" s="43">
        <v>29570.078503393579</v>
      </c>
      <c r="AB5" s="44">
        <f>Z5/X5</f>
        <v>502.7634102291313</v>
      </c>
      <c r="AC5" s="44">
        <f>AA5/X5</f>
        <v>168.97187716224903</v>
      </c>
      <c r="AD5" s="44">
        <f>Y5/X5</f>
        <v>671.73528739138033</v>
      </c>
      <c r="AE5" s="44">
        <v>997.90085612992937</v>
      </c>
      <c r="AF5" s="43">
        <v>2753940.835222221</v>
      </c>
      <c r="AG5" s="43">
        <v>2631</v>
      </c>
      <c r="AH5" s="44">
        <f>AF5/AG5</f>
        <v>1046.727797499894</v>
      </c>
      <c r="AI5" s="45">
        <v>3</v>
      </c>
      <c r="AJ5" s="46">
        <v>12</v>
      </c>
      <c r="AK5" s="47">
        <f>IF(AE5=0,1,MIN(AH5/AE5,1))</f>
        <v>1</v>
      </c>
      <c r="AL5" s="44">
        <f>AK5*AE5</f>
        <v>997.90085612992937</v>
      </c>
      <c r="AM5" s="43">
        <f>IF(AL5&lt;0,0,X5*AL5)</f>
        <v>174632.64982273764</v>
      </c>
      <c r="AN5" s="48">
        <f>IF(X5=0,-Y5*12/11,(AM5-Y5)*12/11)</f>
        <v>62267.972213722998</v>
      </c>
      <c r="AO5" s="90">
        <f>W5-AN5</f>
        <v>32232.877536174623</v>
      </c>
      <c r="AP5" s="97">
        <f>G5-X5</f>
        <v>46</v>
      </c>
      <c r="AQ5" s="165"/>
      <c r="AR5" s="164"/>
    </row>
    <row r="6" spans="1:44" s="3" customFormat="1" ht="27.75" customHeight="1" thickBot="1" x14ac:dyDescent="0.25">
      <c r="A6" s="61"/>
      <c r="B6" s="101" t="s">
        <v>705</v>
      </c>
      <c r="C6" s="63"/>
      <c r="D6" s="64"/>
      <c r="E6" s="65"/>
      <c r="F6" s="64"/>
      <c r="G6" s="66"/>
      <c r="H6" s="67"/>
      <c r="I6" s="67"/>
      <c r="J6" s="67"/>
      <c r="K6" s="68"/>
      <c r="L6" s="68"/>
      <c r="M6" s="68"/>
      <c r="N6" s="68"/>
      <c r="O6" s="67"/>
      <c r="P6" s="67"/>
      <c r="Q6" s="68"/>
      <c r="R6" s="69"/>
      <c r="S6" s="70"/>
      <c r="T6" s="71"/>
      <c r="U6" s="68"/>
      <c r="V6" s="68"/>
      <c r="W6" s="72">
        <f>SUBTOTAL(9,W3:W5)</f>
        <v>170217.04884986731</v>
      </c>
      <c r="X6" s="66"/>
      <c r="Y6" s="67"/>
      <c r="Z6" s="67"/>
      <c r="AA6" s="67"/>
      <c r="AB6" s="68"/>
      <c r="AC6" s="68"/>
      <c r="AD6" s="68"/>
      <c r="AE6" s="68"/>
      <c r="AF6" s="67"/>
      <c r="AG6" s="67"/>
      <c r="AH6" s="68"/>
      <c r="AI6" s="69"/>
      <c r="AJ6" s="70"/>
      <c r="AK6" s="71"/>
      <c r="AL6" s="68"/>
      <c r="AM6" s="68"/>
      <c r="AN6" s="72">
        <f>SUBTOTAL(9,AN3:AN5)</f>
        <v>129927.5545610962</v>
      </c>
      <c r="AO6" s="94">
        <f>SUBTOTAL(9,AO3:AO5)</f>
        <v>40289.49428877113</v>
      </c>
      <c r="AP6" s="95">
        <v>9.9999999999999995E-8</v>
      </c>
      <c r="AQ6" s="41"/>
    </row>
    <row r="7" spans="1:44" s="3" customFormat="1" ht="12.75" customHeight="1" x14ac:dyDescent="0.2">
      <c r="A7" s="73"/>
      <c r="B7" s="36"/>
      <c r="C7" s="73"/>
      <c r="D7" s="73"/>
      <c r="E7" s="73"/>
      <c r="F7" s="36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92"/>
      <c r="AP7" s="92"/>
      <c r="AQ7" s="41"/>
    </row>
    <row r="8" spans="1:44" x14ac:dyDescent="0.2">
      <c r="AR8" s="3"/>
    </row>
    <row r="9" spans="1:44" x14ac:dyDescent="0.2">
      <c r="AR9" s="3"/>
    </row>
    <row r="10" spans="1:44" x14ac:dyDescent="0.2">
      <c r="AR10" s="3"/>
    </row>
    <row r="11" spans="1:44" x14ac:dyDescent="0.2">
      <c r="AR11" s="3"/>
    </row>
    <row r="12" spans="1:44" x14ac:dyDescent="0.2">
      <c r="AR12" s="3"/>
    </row>
    <row r="13" spans="1:44" x14ac:dyDescent="0.2">
      <c r="AR13" s="3"/>
    </row>
    <row r="14" spans="1:44" x14ac:dyDescent="0.2">
      <c r="AR14" s="3"/>
    </row>
    <row r="15" spans="1:44" x14ac:dyDescent="0.2">
      <c r="AR15" s="3"/>
    </row>
    <row r="16" spans="1:44" x14ac:dyDescent="0.2">
      <c r="AR16" s="3"/>
    </row>
    <row r="17" spans="44:44" x14ac:dyDescent="0.2">
      <c r="AR17" s="3"/>
    </row>
  </sheetData>
  <mergeCells count="3">
    <mergeCell ref="G1:W1"/>
    <mergeCell ref="X1:AN1"/>
    <mergeCell ref="AO1:AP1"/>
  </mergeCells>
  <conditionalFormatting sqref="AP6">
    <cfRule type="cellIs" dxfId="78" priority="148" operator="lessThanOrEqual">
      <formula>0</formula>
    </cfRule>
  </conditionalFormatting>
  <conditionalFormatting sqref="AP6">
    <cfRule type="cellIs" dxfId="77" priority="149" operator="equal">
      <formula>0</formula>
    </cfRule>
  </conditionalFormatting>
  <conditionalFormatting sqref="W6">
    <cfRule type="expression" dxfId="76" priority="71">
      <formula>$W6+100000&lt;$AN6</formula>
    </cfRule>
    <cfRule type="expression" dxfId="75" priority="72">
      <formula>$W6+50000&lt;$AN6</formula>
    </cfRule>
    <cfRule type="expression" dxfId="74" priority="73">
      <formula>$W6-100000&gt;$AN6</formula>
    </cfRule>
    <cfRule type="expression" dxfId="73" priority="74">
      <formula>$W6-50000&gt;$AN6</formula>
    </cfRule>
  </conditionalFormatting>
  <conditionalFormatting sqref="T6:T7 AK6:AK7">
    <cfRule type="cellIs" dxfId="72" priority="70" operator="lessThan">
      <formula>0.7</formula>
    </cfRule>
  </conditionalFormatting>
  <conditionalFormatting sqref="AP3:AP5">
    <cfRule type="cellIs" dxfId="71" priority="7" operator="lessThanOrEqual">
      <formula>0</formula>
    </cfRule>
  </conditionalFormatting>
  <conditionalFormatting sqref="AP3:AP5">
    <cfRule type="cellIs" dxfId="70" priority="8" operator="equal">
      <formula>0</formula>
    </cfRule>
  </conditionalFormatting>
  <conditionalFormatting sqref="AK3:AK5">
    <cfRule type="cellIs" dxfId="69" priority="6" operator="lessThan">
      <formula>0.7</formula>
    </cfRule>
  </conditionalFormatting>
  <conditionalFormatting sqref="T3:T5">
    <cfRule type="cellIs" dxfId="68" priority="5" operator="lessThan">
      <formula>0.7</formula>
    </cfRule>
  </conditionalFormatting>
  <conditionalFormatting sqref="W3:W5">
    <cfRule type="expression" dxfId="67" priority="1">
      <formula>$W3+100000&lt;$AN3</formula>
    </cfRule>
    <cfRule type="expression" dxfId="66" priority="2">
      <formula>$W3+50000&lt;$AN3</formula>
    </cfRule>
    <cfRule type="expression" dxfId="65" priority="3">
      <formula>$W3-100000&gt;$AN3</formula>
    </cfRule>
    <cfRule type="expression" dxfId="64" priority="4">
      <formula>$W3-50000&gt;$AN3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der SE &amp;A
im Bezirksvergleich (Stand 12/2021 mit Vergleich zum Vormonat)
- sortiert nach der Höhe der Budgetdifferenz-Prognose -</oddHeader>
    <oddFooter>&amp;C&amp;10-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9.21875" style="36" customWidth="1"/>
    <col min="6" max="6" width="36.109375" style="36" hidden="1" customWidth="1"/>
    <col min="7" max="8" width="6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5" width="6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6070</v>
      </c>
      <c r="B3" s="11" t="s">
        <v>521</v>
      </c>
      <c r="C3" s="12">
        <v>78715</v>
      </c>
      <c r="D3" s="13" t="s">
        <v>23</v>
      </c>
      <c r="E3" s="14" t="s">
        <v>522</v>
      </c>
      <c r="F3" s="15" t="s">
        <v>523</v>
      </c>
      <c r="G3" s="42">
        <v>354</v>
      </c>
      <c r="H3" s="43">
        <f t="shared" ref="H3:H16" si="0">I3+J3</f>
        <v>260344.53220124217</v>
      </c>
      <c r="I3" s="43">
        <v>227090.271863951</v>
      </c>
      <c r="J3" s="43">
        <v>33254.260337291154</v>
      </c>
      <c r="K3" s="44">
        <f t="shared" ref="K3:K16" si="1">I3/G3</f>
        <v>641.49794311850565</v>
      </c>
      <c r="L3" s="44">
        <f t="shared" ref="L3:L16" si="2">J3/G3</f>
        <v>93.938588523421345</v>
      </c>
      <c r="M3" s="44">
        <f t="shared" ref="M3:M16" si="3">H3/G3</f>
        <v>735.43653164192699</v>
      </c>
      <c r="N3" s="44">
        <v>564.71966248617468</v>
      </c>
      <c r="O3" s="43">
        <v>1281259.6962366684</v>
      </c>
      <c r="P3" s="43">
        <v>2033</v>
      </c>
      <c r="Q3" s="44">
        <f t="shared" ref="Q3:Q16" si="4">O3/P3</f>
        <v>630.23103602393917</v>
      </c>
      <c r="R3" s="45">
        <v>9</v>
      </c>
      <c r="S3" s="46">
        <v>12</v>
      </c>
      <c r="T3" s="47">
        <f t="shared" ref="T3:T16" si="5">IF(N3=0,1,MIN(Q3/N3,1))</f>
        <v>1</v>
      </c>
      <c r="U3" s="44">
        <f t="shared" ref="U3:U16" si="6">T3*N3</f>
        <v>564.71966248617468</v>
      </c>
      <c r="V3" s="43">
        <f t="shared" ref="V3:V16" si="7">IF(U3&lt;0,0,G3*U3)</f>
        <v>199910.76052010583</v>
      </c>
      <c r="W3" s="48">
        <f t="shared" ref="W3:W16" si="8">IF(G3=0,-H3*12/12,(V3-H3)*12/12)</f>
        <v>-60433.771681136335</v>
      </c>
      <c r="X3" s="42">
        <v>334</v>
      </c>
      <c r="Y3" s="43">
        <f t="shared" ref="Y3:Y16" si="9">Z3+AA3</f>
        <v>212789.23749372421</v>
      </c>
      <c r="Z3" s="43">
        <v>193368.18507672672</v>
      </c>
      <c r="AA3" s="43">
        <v>19421.052416997492</v>
      </c>
      <c r="AB3" s="44">
        <f t="shared" ref="AB3:AB16" si="10">Z3/X3</f>
        <v>578.94666190636747</v>
      </c>
      <c r="AC3" s="44">
        <f t="shared" ref="AC3:AC16" si="11">AA3/X3</f>
        <v>58.146863523944589</v>
      </c>
      <c r="AD3" s="44">
        <f t="shared" ref="AD3:AD16" si="12">Y3/X3</f>
        <v>637.09352543031207</v>
      </c>
      <c r="AE3" s="44">
        <v>543.21772074184616</v>
      </c>
      <c r="AF3" s="43">
        <v>984982.59535146353</v>
      </c>
      <c r="AG3" s="43">
        <v>1829</v>
      </c>
      <c r="AH3" s="44">
        <f t="shared" ref="AH3:AH16" si="13">AF3/AG3</f>
        <v>538.53613742562254</v>
      </c>
      <c r="AI3" s="45">
        <v>11</v>
      </c>
      <c r="AJ3" s="46">
        <v>12</v>
      </c>
      <c r="AK3" s="47">
        <f t="shared" ref="AK3:AK16" si="14">IF(AE3=0,1,MIN(AH3/AE3,1))</f>
        <v>0.99138175516470595</v>
      </c>
      <c r="AL3" s="44">
        <f t="shared" ref="AL3:AL16" si="15">AK3*AE3</f>
        <v>538.53613742562254</v>
      </c>
      <c r="AM3" s="43">
        <f t="shared" ref="AM3:AM16" si="16">IF(AL3&lt;0,0,X3*AL3)</f>
        <v>179871.06990015792</v>
      </c>
      <c r="AN3" s="48">
        <f t="shared" ref="AN3:AN16" si="17">IF(X3=0,-Y3*12/11,(AM3-Y3)*12/11)</f>
        <v>-35910.728283890501</v>
      </c>
      <c r="AO3" s="90">
        <f t="shared" ref="AO3:AO16" si="18">W3-AN3</f>
        <v>-24523.043397245834</v>
      </c>
      <c r="AP3" s="97">
        <f t="shared" ref="AP3:AP16" si="19">G3-X3</f>
        <v>20</v>
      </c>
      <c r="AQ3" s="165"/>
      <c r="AR3" s="164"/>
    </row>
    <row r="4" spans="1:44" s="3" customFormat="1" ht="12.75" customHeight="1" outlineLevel="2" x14ac:dyDescent="0.2">
      <c r="A4" s="10">
        <v>6070</v>
      </c>
      <c r="B4" s="11" t="s">
        <v>521</v>
      </c>
      <c r="C4" s="12">
        <v>79716</v>
      </c>
      <c r="D4" s="13" t="s">
        <v>23</v>
      </c>
      <c r="E4" s="14" t="s">
        <v>528</v>
      </c>
      <c r="F4" s="15" t="s">
        <v>529</v>
      </c>
      <c r="G4" s="42">
        <v>1228</v>
      </c>
      <c r="H4" s="43">
        <f t="shared" si="0"/>
        <v>254149.04453753741</v>
      </c>
      <c r="I4" s="43">
        <v>227263.65878315797</v>
      </c>
      <c r="J4" s="43">
        <v>26885.385754379455</v>
      </c>
      <c r="K4" s="44">
        <f t="shared" si="1"/>
        <v>185.06812604491691</v>
      </c>
      <c r="L4" s="44">
        <f t="shared" si="2"/>
        <v>21.893636607800858</v>
      </c>
      <c r="M4" s="44">
        <f t="shared" si="3"/>
        <v>206.96176265271777</v>
      </c>
      <c r="N4" s="44">
        <v>167.86836261293567</v>
      </c>
      <c r="O4" s="43">
        <v>2398787.7041960424</v>
      </c>
      <c r="P4" s="43">
        <v>13747</v>
      </c>
      <c r="Q4" s="44">
        <f t="shared" si="4"/>
        <v>174.49535929264874</v>
      </c>
      <c r="R4" s="45">
        <v>9</v>
      </c>
      <c r="S4" s="46">
        <v>12</v>
      </c>
      <c r="T4" s="47">
        <f t="shared" si="5"/>
        <v>1</v>
      </c>
      <c r="U4" s="44">
        <f t="shared" si="6"/>
        <v>167.86836261293567</v>
      </c>
      <c r="V4" s="43">
        <f t="shared" si="7"/>
        <v>206142.34928868501</v>
      </c>
      <c r="W4" s="48">
        <f t="shared" si="8"/>
        <v>-48006.695248852397</v>
      </c>
      <c r="X4" s="42">
        <v>1131</v>
      </c>
      <c r="Y4" s="43">
        <f t="shared" si="9"/>
        <v>231590.77975399041</v>
      </c>
      <c r="Z4" s="43">
        <v>206185.86634717841</v>
      </c>
      <c r="AA4" s="43">
        <v>25404.913406812</v>
      </c>
      <c r="AB4" s="44">
        <f t="shared" si="10"/>
        <v>182.30403744224441</v>
      </c>
      <c r="AC4" s="44">
        <f t="shared" si="11"/>
        <v>22.462346071451812</v>
      </c>
      <c r="AD4" s="44">
        <f t="shared" si="12"/>
        <v>204.76638351369621</v>
      </c>
      <c r="AE4" s="44">
        <v>167.48348818995652</v>
      </c>
      <c r="AF4" s="43">
        <v>2105002.3559195464</v>
      </c>
      <c r="AG4" s="43">
        <v>12511</v>
      </c>
      <c r="AH4" s="44">
        <f t="shared" si="13"/>
        <v>168.25212660215382</v>
      </c>
      <c r="AI4" s="45">
        <v>11</v>
      </c>
      <c r="AJ4" s="46">
        <v>12</v>
      </c>
      <c r="AK4" s="47">
        <f t="shared" si="14"/>
        <v>1</v>
      </c>
      <c r="AL4" s="44">
        <f t="shared" si="15"/>
        <v>167.48348818995652</v>
      </c>
      <c r="AM4" s="43">
        <f t="shared" si="16"/>
        <v>189423.82514284083</v>
      </c>
      <c r="AN4" s="48">
        <f t="shared" si="17"/>
        <v>-46000.314121254094</v>
      </c>
      <c r="AO4" s="90">
        <f t="shared" si="18"/>
        <v>-2006.3811275983026</v>
      </c>
      <c r="AP4" s="97">
        <f t="shared" si="19"/>
        <v>97</v>
      </c>
      <c r="AQ4" s="165"/>
      <c r="AR4" s="164"/>
    </row>
    <row r="5" spans="1:44" s="3" customFormat="1" ht="12.75" customHeight="1" outlineLevel="2" x14ac:dyDescent="0.2">
      <c r="A5" s="10">
        <v>6070</v>
      </c>
      <c r="B5" s="11" t="s">
        <v>521</v>
      </c>
      <c r="C5" s="12">
        <v>79038</v>
      </c>
      <c r="D5" s="13" t="s">
        <v>23</v>
      </c>
      <c r="E5" s="14" t="s">
        <v>531</v>
      </c>
      <c r="F5" s="15" t="s">
        <v>85</v>
      </c>
      <c r="G5" s="42">
        <v>580</v>
      </c>
      <c r="H5" s="43">
        <f t="shared" si="0"/>
        <v>206843.28442914132</v>
      </c>
      <c r="I5" s="43">
        <v>199249.94550076424</v>
      </c>
      <c r="J5" s="43">
        <v>7593.338928377073</v>
      </c>
      <c r="K5" s="44">
        <f t="shared" si="1"/>
        <v>343.53438879442109</v>
      </c>
      <c r="L5" s="44">
        <f t="shared" si="2"/>
        <v>13.091963669615643</v>
      </c>
      <c r="M5" s="44">
        <f t="shared" si="3"/>
        <v>356.62635246403676</v>
      </c>
      <c r="N5" s="44">
        <v>294.99382337704003</v>
      </c>
      <c r="O5" s="43">
        <v>2525551.6529244743</v>
      </c>
      <c r="P5" s="43">
        <v>8680</v>
      </c>
      <c r="Q5" s="44">
        <f t="shared" si="4"/>
        <v>290.96217199590717</v>
      </c>
      <c r="R5" s="45">
        <v>10</v>
      </c>
      <c r="S5" s="46">
        <v>12</v>
      </c>
      <c r="T5" s="47">
        <f t="shared" si="5"/>
        <v>0.98633309899516131</v>
      </c>
      <c r="U5" s="44">
        <f t="shared" si="6"/>
        <v>290.96217199590717</v>
      </c>
      <c r="V5" s="43">
        <f t="shared" si="7"/>
        <v>168758.05975762615</v>
      </c>
      <c r="W5" s="48">
        <f t="shared" si="8"/>
        <v>-38085.22467151517</v>
      </c>
      <c r="X5" s="42">
        <v>545</v>
      </c>
      <c r="Y5" s="43">
        <f t="shared" si="9"/>
        <v>204914.72606900948</v>
      </c>
      <c r="Z5" s="43">
        <v>196751.0790600389</v>
      </c>
      <c r="AA5" s="43">
        <v>8163.647008970589</v>
      </c>
      <c r="AB5" s="44">
        <f t="shared" si="10"/>
        <v>361.01115423860347</v>
      </c>
      <c r="AC5" s="44">
        <f t="shared" si="11"/>
        <v>14.979168823799245</v>
      </c>
      <c r="AD5" s="44">
        <f t="shared" si="12"/>
        <v>375.99032306240275</v>
      </c>
      <c r="AE5" s="44">
        <v>297.42068228253402</v>
      </c>
      <c r="AF5" s="43">
        <v>2269767.4911102084</v>
      </c>
      <c r="AG5" s="43">
        <v>8252</v>
      </c>
      <c r="AH5" s="44">
        <f t="shared" si="13"/>
        <v>275.05665185533309</v>
      </c>
      <c r="AI5" s="45">
        <v>10</v>
      </c>
      <c r="AJ5" s="46">
        <v>12</v>
      </c>
      <c r="AK5" s="47">
        <f t="shared" si="14"/>
        <v>0.924806740891152</v>
      </c>
      <c r="AL5" s="44">
        <f t="shared" si="15"/>
        <v>275.05665185533309</v>
      </c>
      <c r="AM5" s="43">
        <f t="shared" si="16"/>
        <v>149905.87526115653</v>
      </c>
      <c r="AN5" s="48">
        <f t="shared" si="17"/>
        <v>-60009.655426748679</v>
      </c>
      <c r="AO5" s="90">
        <f t="shared" si="18"/>
        <v>21924.430755233509</v>
      </c>
      <c r="AP5" s="97">
        <f t="shared" si="19"/>
        <v>35</v>
      </c>
      <c r="AQ5" s="165"/>
      <c r="AR5" s="164"/>
    </row>
    <row r="6" spans="1:44" s="3" customFormat="1" ht="12.75" customHeight="1" outlineLevel="2" x14ac:dyDescent="0.2">
      <c r="A6" s="10">
        <v>6070</v>
      </c>
      <c r="B6" s="11" t="s">
        <v>521</v>
      </c>
      <c r="C6" s="12">
        <v>80009</v>
      </c>
      <c r="D6" s="13" t="s">
        <v>23</v>
      </c>
      <c r="E6" s="14" t="s">
        <v>524</v>
      </c>
      <c r="F6" s="15" t="s">
        <v>525</v>
      </c>
      <c r="G6" s="42">
        <v>1046</v>
      </c>
      <c r="H6" s="43">
        <f t="shared" si="0"/>
        <v>250651.49331852392</v>
      </c>
      <c r="I6" s="43">
        <v>238993.23790396546</v>
      </c>
      <c r="J6" s="43">
        <v>11658.255414558458</v>
      </c>
      <c r="K6" s="44">
        <f t="shared" si="1"/>
        <v>228.48301902864767</v>
      </c>
      <c r="L6" s="44">
        <f t="shared" si="2"/>
        <v>11.145559669749961</v>
      </c>
      <c r="M6" s="44">
        <f t="shared" si="3"/>
        <v>239.62857869839763</v>
      </c>
      <c r="N6" s="44">
        <v>228.29232408882177</v>
      </c>
      <c r="O6" s="43">
        <v>2091423.2388683604</v>
      </c>
      <c r="P6" s="43">
        <v>9185</v>
      </c>
      <c r="Q6" s="44">
        <f t="shared" si="4"/>
        <v>227.69986269660973</v>
      </c>
      <c r="R6" s="45">
        <v>8</v>
      </c>
      <c r="S6" s="46">
        <v>12</v>
      </c>
      <c r="T6" s="47">
        <f t="shared" si="5"/>
        <v>0.99740481247200619</v>
      </c>
      <c r="U6" s="44">
        <f t="shared" si="6"/>
        <v>227.69986269660973</v>
      </c>
      <c r="V6" s="43">
        <f t="shared" si="7"/>
        <v>238174.05638065378</v>
      </c>
      <c r="W6" s="48">
        <f t="shared" si="8"/>
        <v>-12477.436937870138</v>
      </c>
      <c r="X6" s="42">
        <v>929</v>
      </c>
      <c r="Y6" s="43">
        <f t="shared" si="9"/>
        <v>193630.42113745082</v>
      </c>
      <c r="Z6" s="43">
        <v>182243.34086305014</v>
      </c>
      <c r="AA6" s="43">
        <v>11387.08027440068</v>
      </c>
      <c r="AB6" s="44">
        <f t="shared" si="10"/>
        <v>196.1715186900432</v>
      </c>
      <c r="AC6" s="44">
        <f t="shared" si="11"/>
        <v>12.257352286760689</v>
      </c>
      <c r="AD6" s="44">
        <f t="shared" si="12"/>
        <v>208.42887097680389</v>
      </c>
      <c r="AE6" s="44">
        <v>211.07493963909639</v>
      </c>
      <c r="AF6" s="43">
        <v>1660920.3281765524</v>
      </c>
      <c r="AG6" s="43">
        <v>8167</v>
      </c>
      <c r="AH6" s="44">
        <f t="shared" si="13"/>
        <v>203.36969856453439</v>
      </c>
      <c r="AI6" s="45">
        <v>5</v>
      </c>
      <c r="AJ6" s="46">
        <v>12</v>
      </c>
      <c r="AK6" s="47">
        <f t="shared" si="14"/>
        <v>0.96349523497324363</v>
      </c>
      <c r="AL6" s="44">
        <f t="shared" si="15"/>
        <v>203.36969856453439</v>
      </c>
      <c r="AM6" s="43">
        <f t="shared" si="16"/>
        <v>188930.44996645243</v>
      </c>
      <c r="AN6" s="48">
        <f t="shared" si="17"/>
        <v>-5127.2412774527802</v>
      </c>
      <c r="AO6" s="90">
        <f t="shared" si="18"/>
        <v>-7350.1956604173574</v>
      </c>
      <c r="AP6" s="97">
        <f t="shared" si="19"/>
        <v>117</v>
      </c>
      <c r="AQ6" s="165"/>
      <c r="AR6" s="164"/>
    </row>
    <row r="7" spans="1:44" s="3" customFormat="1" ht="12.75" customHeight="1" outlineLevel="2" x14ac:dyDescent="0.2">
      <c r="A7" s="10">
        <v>6070</v>
      </c>
      <c r="B7" s="11" t="s">
        <v>521</v>
      </c>
      <c r="C7" s="12">
        <v>72805</v>
      </c>
      <c r="D7" s="13" t="s">
        <v>23</v>
      </c>
      <c r="E7" s="14" t="s">
        <v>530</v>
      </c>
      <c r="F7" s="15" t="s">
        <v>270</v>
      </c>
      <c r="G7" s="42">
        <v>40</v>
      </c>
      <c r="H7" s="43">
        <f t="shared" si="0"/>
        <v>23585.827405597356</v>
      </c>
      <c r="I7" s="43">
        <v>21364.972188262433</v>
      </c>
      <c r="J7" s="43">
        <v>2220.8552173349226</v>
      </c>
      <c r="K7" s="44">
        <f t="shared" si="1"/>
        <v>534.12430470656079</v>
      </c>
      <c r="L7" s="44">
        <f t="shared" si="2"/>
        <v>55.521380433373068</v>
      </c>
      <c r="M7" s="44">
        <f t="shared" si="3"/>
        <v>589.6456851399339</v>
      </c>
      <c r="N7" s="44">
        <v>337.86131140387744</v>
      </c>
      <c r="O7" s="43">
        <v>899172.3859741739</v>
      </c>
      <c r="P7" s="43">
        <v>2558</v>
      </c>
      <c r="Q7" s="44">
        <f t="shared" si="4"/>
        <v>351.51383345354725</v>
      </c>
      <c r="R7" s="45">
        <v>10</v>
      </c>
      <c r="S7" s="46">
        <v>12</v>
      </c>
      <c r="T7" s="47">
        <f t="shared" si="5"/>
        <v>1</v>
      </c>
      <c r="U7" s="44">
        <f t="shared" si="6"/>
        <v>337.86131140387744</v>
      </c>
      <c r="V7" s="43">
        <f t="shared" si="7"/>
        <v>13514.452456155097</v>
      </c>
      <c r="W7" s="48">
        <f t="shared" si="8"/>
        <v>-10071.374949442259</v>
      </c>
      <c r="X7" s="42">
        <v>32</v>
      </c>
      <c r="Y7" s="43">
        <f t="shared" si="9"/>
        <v>21621.631424714615</v>
      </c>
      <c r="Z7" s="43">
        <v>19495.632016687716</v>
      </c>
      <c r="AA7" s="43">
        <v>2125.9994080268989</v>
      </c>
      <c r="AB7" s="44">
        <f t="shared" si="10"/>
        <v>609.23850052149112</v>
      </c>
      <c r="AC7" s="44">
        <f t="shared" si="11"/>
        <v>66.43748150084059</v>
      </c>
      <c r="AD7" s="44">
        <f t="shared" si="12"/>
        <v>675.67598202233171</v>
      </c>
      <c r="AE7" s="44">
        <v>335.8833758683204</v>
      </c>
      <c r="AF7" s="43">
        <v>781594.79632436647</v>
      </c>
      <c r="AG7" s="43">
        <v>2323</v>
      </c>
      <c r="AH7" s="44">
        <f t="shared" si="13"/>
        <v>336.45923216718313</v>
      </c>
      <c r="AI7" s="45">
        <v>11</v>
      </c>
      <c r="AJ7" s="46">
        <v>12</v>
      </c>
      <c r="AK7" s="47">
        <f t="shared" si="14"/>
        <v>1</v>
      </c>
      <c r="AL7" s="44">
        <f t="shared" si="15"/>
        <v>335.8833758683204</v>
      </c>
      <c r="AM7" s="43">
        <f t="shared" si="16"/>
        <v>10748.268027786253</v>
      </c>
      <c r="AN7" s="48">
        <f t="shared" si="17"/>
        <v>-11861.850978467304</v>
      </c>
      <c r="AO7" s="90">
        <f t="shared" si="18"/>
        <v>1790.4760290250451</v>
      </c>
      <c r="AP7" s="97">
        <f t="shared" si="19"/>
        <v>8</v>
      </c>
      <c r="AQ7" s="165"/>
      <c r="AR7" s="164"/>
    </row>
    <row r="8" spans="1:44" s="3" customFormat="1" ht="12.75" customHeight="1" outlineLevel="2" x14ac:dyDescent="0.2">
      <c r="A8" s="10">
        <v>6070</v>
      </c>
      <c r="B8" s="11" t="s">
        <v>521</v>
      </c>
      <c r="C8" s="12">
        <v>80549</v>
      </c>
      <c r="D8" s="13" t="s">
        <v>23</v>
      </c>
      <c r="E8" s="14" t="s">
        <v>526</v>
      </c>
      <c r="F8" s="15" t="s">
        <v>527</v>
      </c>
      <c r="G8" s="42">
        <v>210708</v>
      </c>
      <c r="H8" s="43">
        <f t="shared" si="0"/>
        <v>306850.73460683948</v>
      </c>
      <c r="I8" s="43">
        <v>296673.36155221344</v>
      </c>
      <c r="J8" s="43">
        <v>10177.373054626072</v>
      </c>
      <c r="K8" s="44">
        <f t="shared" si="1"/>
        <v>1.407983377718043</v>
      </c>
      <c r="L8" s="44">
        <f t="shared" si="2"/>
        <v>4.8300838385946773E-2</v>
      </c>
      <c r="M8" s="44">
        <f t="shared" si="3"/>
        <v>1.4562842161039897</v>
      </c>
      <c r="N8" s="44">
        <v>1.429642259047011</v>
      </c>
      <c r="O8" s="43">
        <v>3551490.2544902917</v>
      </c>
      <c r="P8" s="43">
        <v>2427316</v>
      </c>
      <c r="Q8" s="44">
        <f t="shared" si="4"/>
        <v>1.4631346946546275</v>
      </c>
      <c r="R8" s="45">
        <v>8</v>
      </c>
      <c r="S8" s="46">
        <v>12</v>
      </c>
      <c r="T8" s="47">
        <f t="shared" si="5"/>
        <v>1</v>
      </c>
      <c r="U8" s="44">
        <f t="shared" si="6"/>
        <v>1.429642259047011</v>
      </c>
      <c r="V8" s="43">
        <f t="shared" si="7"/>
        <v>301237.06111927761</v>
      </c>
      <c r="W8" s="48">
        <f t="shared" si="8"/>
        <v>-5613.6734875618713</v>
      </c>
      <c r="X8" s="42">
        <v>192564</v>
      </c>
      <c r="Y8" s="43">
        <f t="shared" si="9"/>
        <v>275142.00306919898</v>
      </c>
      <c r="Z8" s="43">
        <v>264865.75147904822</v>
      </c>
      <c r="AA8" s="43">
        <v>10276.251590150756</v>
      </c>
      <c r="AB8" s="44">
        <f t="shared" si="10"/>
        <v>1.375468683030308</v>
      </c>
      <c r="AC8" s="44">
        <f t="shared" si="11"/>
        <v>5.3365382886472842E-2</v>
      </c>
      <c r="AD8" s="44">
        <f t="shared" si="12"/>
        <v>1.4288340659167809</v>
      </c>
      <c r="AE8" s="44">
        <v>1.3798330343643892</v>
      </c>
      <c r="AF8" s="43">
        <v>2994236.190375864</v>
      </c>
      <c r="AG8" s="43">
        <v>2175783</v>
      </c>
      <c r="AH8" s="44">
        <f t="shared" si="13"/>
        <v>1.376164898050892</v>
      </c>
      <c r="AI8" s="45">
        <v>8</v>
      </c>
      <c r="AJ8" s="46">
        <v>12</v>
      </c>
      <c r="AK8" s="47">
        <f t="shared" si="14"/>
        <v>0.99734160856991882</v>
      </c>
      <c r="AL8" s="44">
        <f t="shared" si="15"/>
        <v>1.376164898050892</v>
      </c>
      <c r="AM8" s="43">
        <f t="shared" si="16"/>
        <v>264999.81742827198</v>
      </c>
      <c r="AN8" s="48">
        <f t="shared" si="17"/>
        <v>-11064.202517374906</v>
      </c>
      <c r="AO8" s="90">
        <f t="shared" si="18"/>
        <v>5450.5290298130349</v>
      </c>
      <c r="AP8" s="97">
        <f t="shared" si="19"/>
        <v>18144</v>
      </c>
      <c r="AQ8" s="165"/>
      <c r="AR8" s="164"/>
    </row>
    <row r="9" spans="1:44" s="3" customFormat="1" ht="12.75" customHeight="1" outlineLevel="2" x14ac:dyDescent="0.2">
      <c r="A9" s="10">
        <v>6070</v>
      </c>
      <c r="B9" s="11" t="s">
        <v>521</v>
      </c>
      <c r="C9" s="12">
        <v>78346</v>
      </c>
      <c r="D9" s="13" t="s">
        <v>23</v>
      </c>
      <c r="E9" s="14" t="s">
        <v>741</v>
      </c>
      <c r="F9" s="15" t="s">
        <v>742</v>
      </c>
      <c r="G9" s="42">
        <v>10</v>
      </c>
      <c r="H9" s="43">
        <f t="shared" si="0"/>
        <v>21399.079813416145</v>
      </c>
      <c r="I9" s="43">
        <v>20774.475690930067</v>
      </c>
      <c r="J9" s="43">
        <v>624.60412248607668</v>
      </c>
      <c r="K9" s="44">
        <f t="shared" si="1"/>
        <v>2077.4475690930067</v>
      </c>
      <c r="L9" s="44">
        <f t="shared" si="2"/>
        <v>62.460412248607668</v>
      </c>
      <c r="M9" s="44">
        <f t="shared" si="3"/>
        <v>2139.9079813416147</v>
      </c>
      <c r="N9" s="44">
        <v>2139.9079813416142</v>
      </c>
      <c r="O9" s="43">
        <v>21399.079813416141</v>
      </c>
      <c r="P9" s="43">
        <v>10</v>
      </c>
      <c r="Q9" s="44">
        <f t="shared" si="4"/>
        <v>2139.9079813416142</v>
      </c>
      <c r="R9" s="45">
        <v>1</v>
      </c>
      <c r="S9" s="46">
        <v>1</v>
      </c>
      <c r="T9" s="47">
        <f t="shared" si="5"/>
        <v>1</v>
      </c>
      <c r="U9" s="44">
        <f t="shared" si="6"/>
        <v>2139.9079813416142</v>
      </c>
      <c r="V9" s="43">
        <f t="shared" si="7"/>
        <v>21399.079813416141</v>
      </c>
      <c r="W9" s="48">
        <f t="shared" si="8"/>
        <v>-3.637978807091713E-12</v>
      </c>
      <c r="X9" s="42">
        <v>7</v>
      </c>
      <c r="Y9" s="43">
        <f t="shared" si="9"/>
        <v>16746.772205513185</v>
      </c>
      <c r="Z9" s="43">
        <v>16255.627828042743</v>
      </c>
      <c r="AA9" s="43">
        <v>491.14437747044042</v>
      </c>
      <c r="AB9" s="44">
        <f t="shared" si="10"/>
        <v>2322.2325468632489</v>
      </c>
      <c r="AC9" s="44">
        <f t="shared" si="11"/>
        <v>70.163482495777203</v>
      </c>
      <c r="AD9" s="44">
        <f t="shared" si="12"/>
        <v>2392.3960293590267</v>
      </c>
      <c r="AE9" s="44">
        <v>2392.3960293590267</v>
      </c>
      <c r="AF9" s="43">
        <v>16746.772205513185</v>
      </c>
      <c r="AG9" s="43">
        <v>7</v>
      </c>
      <c r="AH9" s="44">
        <f t="shared" si="13"/>
        <v>2392.3960293590267</v>
      </c>
      <c r="AI9" s="45">
        <v>1</v>
      </c>
      <c r="AJ9" s="46">
        <v>1</v>
      </c>
      <c r="AK9" s="47">
        <f t="shared" si="14"/>
        <v>1</v>
      </c>
      <c r="AL9" s="44">
        <f t="shared" si="15"/>
        <v>2392.3960293590267</v>
      </c>
      <c r="AM9" s="43">
        <f t="shared" si="16"/>
        <v>16746.772205513185</v>
      </c>
      <c r="AN9" s="48">
        <f t="shared" si="17"/>
        <v>0</v>
      </c>
      <c r="AO9" s="90">
        <f t="shared" si="18"/>
        <v>-3.637978807091713E-12</v>
      </c>
      <c r="AP9" s="97">
        <f t="shared" si="19"/>
        <v>3</v>
      </c>
      <c r="AQ9" s="165"/>
      <c r="AR9" s="164"/>
    </row>
    <row r="10" spans="1:44" s="3" customFormat="1" ht="12.75" customHeight="1" outlineLevel="2" x14ac:dyDescent="0.2">
      <c r="A10" s="10">
        <v>6070</v>
      </c>
      <c r="B10" s="11" t="s">
        <v>521</v>
      </c>
      <c r="C10" s="12">
        <v>80010</v>
      </c>
      <c r="D10" s="13" t="s">
        <v>23</v>
      </c>
      <c r="E10" s="14" t="s">
        <v>535</v>
      </c>
      <c r="F10" s="15" t="s">
        <v>536</v>
      </c>
      <c r="G10" s="42">
        <v>160</v>
      </c>
      <c r="H10" s="43">
        <f t="shared" si="0"/>
        <v>53517.164811194714</v>
      </c>
      <c r="I10" s="43">
        <v>51900.542376524871</v>
      </c>
      <c r="J10" s="43">
        <v>1616.6224346698455</v>
      </c>
      <c r="K10" s="44">
        <f t="shared" si="1"/>
        <v>324.37838985328045</v>
      </c>
      <c r="L10" s="44">
        <f t="shared" si="2"/>
        <v>10.103890216686533</v>
      </c>
      <c r="M10" s="44">
        <f t="shared" si="3"/>
        <v>334.48228006996698</v>
      </c>
      <c r="N10" s="44">
        <v>430.15117990953422</v>
      </c>
      <c r="O10" s="43">
        <v>722713.20476857142</v>
      </c>
      <c r="P10" s="43">
        <v>1508</v>
      </c>
      <c r="Q10" s="44">
        <f t="shared" si="4"/>
        <v>479.25278830807122</v>
      </c>
      <c r="R10" s="45">
        <v>4</v>
      </c>
      <c r="S10" s="46">
        <v>12</v>
      </c>
      <c r="T10" s="47">
        <f t="shared" si="5"/>
        <v>1</v>
      </c>
      <c r="U10" s="44">
        <f t="shared" si="6"/>
        <v>430.15117990953422</v>
      </c>
      <c r="V10" s="43">
        <f t="shared" si="7"/>
        <v>68824.188785525475</v>
      </c>
      <c r="W10" s="48">
        <f t="shared" si="8"/>
        <v>15307.023974330761</v>
      </c>
      <c r="X10" s="42">
        <v>123</v>
      </c>
      <c r="Y10" s="43">
        <f t="shared" si="9"/>
        <v>48922.49284942924</v>
      </c>
      <c r="Z10" s="43">
        <v>47260.158033375439</v>
      </c>
      <c r="AA10" s="43">
        <v>1662.3348160537982</v>
      </c>
      <c r="AB10" s="44">
        <f t="shared" si="10"/>
        <v>384.2289271006133</v>
      </c>
      <c r="AC10" s="44">
        <f t="shared" si="11"/>
        <v>13.514917203689416</v>
      </c>
      <c r="AD10" s="44">
        <f t="shared" si="12"/>
        <v>397.74384430430274</v>
      </c>
      <c r="AE10" s="44">
        <v>426.92579384786779</v>
      </c>
      <c r="AF10" s="43">
        <v>601358.68767769274</v>
      </c>
      <c r="AG10" s="43">
        <v>1323</v>
      </c>
      <c r="AH10" s="44">
        <f t="shared" si="13"/>
        <v>454.5417140420958</v>
      </c>
      <c r="AI10" s="45">
        <v>6</v>
      </c>
      <c r="AJ10" s="46">
        <v>12</v>
      </c>
      <c r="AK10" s="47">
        <f t="shared" si="14"/>
        <v>1</v>
      </c>
      <c r="AL10" s="44">
        <f t="shared" si="15"/>
        <v>426.92579384786779</v>
      </c>
      <c r="AM10" s="43">
        <f t="shared" si="16"/>
        <v>52511.872643287737</v>
      </c>
      <c r="AN10" s="48">
        <f t="shared" si="17"/>
        <v>3915.6870478456335</v>
      </c>
      <c r="AO10" s="90">
        <f t="shared" si="18"/>
        <v>11391.336926485128</v>
      </c>
      <c r="AP10" s="97">
        <f t="shared" si="19"/>
        <v>37</v>
      </c>
      <c r="AQ10" s="165"/>
      <c r="AR10" s="164"/>
    </row>
    <row r="11" spans="1:44" s="3" customFormat="1" ht="12.75" customHeight="1" outlineLevel="2" x14ac:dyDescent="0.2">
      <c r="A11" s="10">
        <v>6070</v>
      </c>
      <c r="B11" s="11" t="s">
        <v>521</v>
      </c>
      <c r="C11" s="12">
        <v>79345</v>
      </c>
      <c r="D11" s="13" t="s">
        <v>23</v>
      </c>
      <c r="E11" s="14" t="s">
        <v>648</v>
      </c>
      <c r="F11" s="15" t="s">
        <v>541</v>
      </c>
      <c r="G11" s="42">
        <v>1333</v>
      </c>
      <c r="H11" s="43">
        <f t="shared" si="0"/>
        <v>244222.92398000718</v>
      </c>
      <c r="I11" s="43">
        <v>210785.73717035327</v>
      </c>
      <c r="J11" s="43">
        <v>33437.186809653918</v>
      </c>
      <c r="K11" s="44">
        <f t="shared" si="1"/>
        <v>158.12883508653658</v>
      </c>
      <c r="L11" s="44">
        <f t="shared" si="2"/>
        <v>25.084161147527322</v>
      </c>
      <c r="M11" s="44">
        <f t="shared" si="3"/>
        <v>183.21299623406389</v>
      </c>
      <c r="N11" s="44">
        <v>213.72962065009122</v>
      </c>
      <c r="O11" s="43">
        <v>2200626.9635291179</v>
      </c>
      <c r="P11" s="43">
        <v>10922</v>
      </c>
      <c r="Q11" s="44">
        <f t="shared" si="4"/>
        <v>201.48571356245355</v>
      </c>
      <c r="R11" s="45">
        <v>2</v>
      </c>
      <c r="S11" s="46">
        <v>12</v>
      </c>
      <c r="T11" s="47">
        <f t="shared" si="5"/>
        <v>0.94271310148590559</v>
      </c>
      <c r="U11" s="44">
        <f t="shared" si="6"/>
        <v>201.48571356245355</v>
      </c>
      <c r="V11" s="43">
        <f t="shared" si="7"/>
        <v>268580.45617875061</v>
      </c>
      <c r="W11" s="48">
        <f t="shared" si="8"/>
        <v>24357.532198743429</v>
      </c>
      <c r="X11" s="42">
        <v>1216</v>
      </c>
      <c r="Y11" s="43">
        <f t="shared" si="9"/>
        <v>225848.26790475057</v>
      </c>
      <c r="Z11" s="43">
        <v>194049.92123281219</v>
      </c>
      <c r="AA11" s="43">
        <v>31798.346671938365</v>
      </c>
      <c r="AB11" s="44">
        <f t="shared" si="10"/>
        <v>159.58052732961528</v>
      </c>
      <c r="AC11" s="44">
        <f t="shared" si="11"/>
        <v>26.149956144686154</v>
      </c>
      <c r="AD11" s="44">
        <f t="shared" si="12"/>
        <v>185.73048347430145</v>
      </c>
      <c r="AE11" s="44">
        <v>218.82986734137177</v>
      </c>
      <c r="AF11" s="43">
        <v>1942616.7004109523</v>
      </c>
      <c r="AG11" s="43">
        <v>10035</v>
      </c>
      <c r="AH11" s="44">
        <f t="shared" si="13"/>
        <v>193.58412560149003</v>
      </c>
      <c r="AI11" s="45">
        <v>3</v>
      </c>
      <c r="AJ11" s="46">
        <v>12</v>
      </c>
      <c r="AK11" s="47">
        <f t="shared" si="14"/>
        <v>0.88463301629434932</v>
      </c>
      <c r="AL11" s="44">
        <f t="shared" si="15"/>
        <v>193.58412560149003</v>
      </c>
      <c r="AM11" s="43">
        <f t="shared" si="16"/>
        <v>235398.29673141189</v>
      </c>
      <c r="AN11" s="48">
        <f t="shared" si="17"/>
        <v>10418.213265448714</v>
      </c>
      <c r="AO11" s="90">
        <f t="shared" si="18"/>
        <v>13939.318933294715</v>
      </c>
      <c r="AP11" s="97">
        <f t="shared" si="19"/>
        <v>117</v>
      </c>
      <c r="AQ11" s="165"/>
      <c r="AR11" s="164"/>
    </row>
    <row r="12" spans="1:44" s="3" customFormat="1" ht="12.75" customHeight="1" outlineLevel="2" x14ac:dyDescent="0.2">
      <c r="A12" s="10">
        <v>6070</v>
      </c>
      <c r="B12" s="11" t="s">
        <v>521</v>
      </c>
      <c r="C12" s="12">
        <v>77659</v>
      </c>
      <c r="D12" s="13" t="s">
        <v>23</v>
      </c>
      <c r="E12" s="14" t="s">
        <v>539</v>
      </c>
      <c r="F12" s="15" t="s">
        <v>127</v>
      </c>
      <c r="G12" s="42">
        <v>173</v>
      </c>
      <c r="H12" s="43">
        <f t="shared" si="0"/>
        <v>55074.501921812182</v>
      </c>
      <c r="I12" s="43">
        <v>47049.528973323722</v>
      </c>
      <c r="J12" s="43">
        <v>8024.9729484884583</v>
      </c>
      <c r="K12" s="44">
        <f t="shared" si="1"/>
        <v>271.9625952215244</v>
      </c>
      <c r="L12" s="44">
        <f t="shared" si="2"/>
        <v>46.38712686987548</v>
      </c>
      <c r="M12" s="44">
        <f t="shared" si="3"/>
        <v>318.34972209139988</v>
      </c>
      <c r="N12" s="44">
        <v>463.85408138468551</v>
      </c>
      <c r="O12" s="43">
        <v>1370928.2124101261</v>
      </c>
      <c r="P12" s="43">
        <v>2973</v>
      </c>
      <c r="Q12" s="44">
        <f t="shared" si="4"/>
        <v>461.1262066633455</v>
      </c>
      <c r="R12" s="45">
        <v>2</v>
      </c>
      <c r="S12" s="46">
        <v>12</v>
      </c>
      <c r="T12" s="47">
        <f t="shared" si="5"/>
        <v>0.99411911023139687</v>
      </c>
      <c r="U12" s="44">
        <f t="shared" si="6"/>
        <v>461.1262066633455</v>
      </c>
      <c r="V12" s="43">
        <f t="shared" si="7"/>
        <v>79774.833752758772</v>
      </c>
      <c r="W12" s="48">
        <f t="shared" si="8"/>
        <v>24700.331830946594</v>
      </c>
      <c r="X12" s="42">
        <v>170</v>
      </c>
      <c r="Y12" s="43">
        <f t="shared" si="9"/>
        <v>50361.055328896873</v>
      </c>
      <c r="Z12" s="43">
        <v>42799.794992472103</v>
      </c>
      <c r="AA12" s="43">
        <v>7561.2603364247698</v>
      </c>
      <c r="AB12" s="44">
        <f t="shared" si="10"/>
        <v>251.76349995571826</v>
      </c>
      <c r="AC12" s="44">
        <f t="shared" si="11"/>
        <v>44.478001978969232</v>
      </c>
      <c r="AD12" s="44">
        <f t="shared" si="12"/>
        <v>296.24150193468751</v>
      </c>
      <c r="AE12" s="44">
        <v>442.76496368787048</v>
      </c>
      <c r="AF12" s="43">
        <v>1211614.4745413291</v>
      </c>
      <c r="AG12" s="43">
        <v>2886</v>
      </c>
      <c r="AH12" s="44">
        <f t="shared" si="13"/>
        <v>419.82483525340575</v>
      </c>
      <c r="AI12" s="45">
        <v>3</v>
      </c>
      <c r="AJ12" s="46">
        <v>12</v>
      </c>
      <c r="AK12" s="47">
        <f t="shared" si="14"/>
        <v>0.94818892569233082</v>
      </c>
      <c r="AL12" s="44">
        <f t="shared" si="15"/>
        <v>419.82483525340575</v>
      </c>
      <c r="AM12" s="43">
        <f t="shared" si="16"/>
        <v>71370.221993078972</v>
      </c>
      <c r="AN12" s="48">
        <f t="shared" si="17"/>
        <v>22919.090906380472</v>
      </c>
      <c r="AO12" s="90">
        <f t="shared" si="18"/>
        <v>1781.240924566122</v>
      </c>
      <c r="AP12" s="97">
        <f t="shared" si="19"/>
        <v>3</v>
      </c>
      <c r="AQ12" s="165"/>
      <c r="AR12" s="164"/>
    </row>
    <row r="13" spans="1:44" s="3" customFormat="1" ht="12.75" customHeight="1" outlineLevel="2" x14ac:dyDescent="0.2">
      <c r="A13" s="10">
        <v>6070</v>
      </c>
      <c r="B13" s="11" t="s">
        <v>521</v>
      </c>
      <c r="C13" s="12">
        <v>62728</v>
      </c>
      <c r="D13" s="13" t="s">
        <v>23</v>
      </c>
      <c r="E13" s="14" t="s">
        <v>540</v>
      </c>
      <c r="F13" s="15" t="s">
        <v>538</v>
      </c>
      <c r="G13" s="42">
        <v>3866</v>
      </c>
      <c r="H13" s="43">
        <f t="shared" si="0"/>
        <v>510750.01177565195</v>
      </c>
      <c r="I13" s="43">
        <v>485857.52284604177</v>
      </c>
      <c r="J13" s="43">
        <v>24892.48892961015</v>
      </c>
      <c r="K13" s="44">
        <f t="shared" si="1"/>
        <v>125.67447564563936</v>
      </c>
      <c r="L13" s="44">
        <f t="shared" si="2"/>
        <v>6.4388227960709132</v>
      </c>
      <c r="M13" s="44">
        <f t="shared" si="3"/>
        <v>132.11329844171027</v>
      </c>
      <c r="N13" s="44">
        <v>139.95246975917337</v>
      </c>
      <c r="O13" s="43">
        <v>4887838.3207449699</v>
      </c>
      <c r="P13" s="43">
        <v>35192</v>
      </c>
      <c r="Q13" s="44">
        <f t="shared" si="4"/>
        <v>138.89060925053903</v>
      </c>
      <c r="R13" s="45">
        <v>3</v>
      </c>
      <c r="S13" s="46">
        <v>12</v>
      </c>
      <c r="T13" s="47">
        <f t="shared" si="5"/>
        <v>0.99241270618188049</v>
      </c>
      <c r="U13" s="44">
        <f t="shared" si="6"/>
        <v>138.89060925053903</v>
      </c>
      <c r="V13" s="43">
        <f t="shared" si="7"/>
        <v>536951.09536258387</v>
      </c>
      <c r="W13" s="48">
        <f t="shared" si="8"/>
        <v>26201.083586931927</v>
      </c>
      <c r="X13" s="42">
        <v>3432</v>
      </c>
      <c r="Y13" s="43">
        <f t="shared" si="9"/>
        <v>460621.99639847467</v>
      </c>
      <c r="Z13" s="43">
        <v>436285.8533095388</v>
      </c>
      <c r="AA13" s="43">
        <v>24336.14308893586</v>
      </c>
      <c r="AB13" s="44">
        <f t="shared" si="10"/>
        <v>127.1229176309845</v>
      </c>
      <c r="AC13" s="44">
        <f t="shared" si="11"/>
        <v>7.0909507834894701</v>
      </c>
      <c r="AD13" s="44">
        <f t="shared" si="12"/>
        <v>134.21386841447398</v>
      </c>
      <c r="AE13" s="44">
        <v>140.12551113148109</v>
      </c>
      <c r="AF13" s="43">
        <v>4319441.3090746403</v>
      </c>
      <c r="AG13" s="43">
        <v>32133</v>
      </c>
      <c r="AH13" s="44">
        <f t="shared" si="13"/>
        <v>134.42384181603461</v>
      </c>
      <c r="AI13" s="45">
        <v>4</v>
      </c>
      <c r="AJ13" s="46">
        <v>12</v>
      </c>
      <c r="AK13" s="47">
        <f t="shared" si="14"/>
        <v>0.95931026927640217</v>
      </c>
      <c r="AL13" s="44">
        <f t="shared" si="15"/>
        <v>134.42384181603461</v>
      </c>
      <c r="AM13" s="43">
        <f t="shared" si="16"/>
        <v>461342.62511263078</v>
      </c>
      <c r="AN13" s="48">
        <f t="shared" si="17"/>
        <v>786.14041544302279</v>
      </c>
      <c r="AO13" s="90">
        <f t="shared" si="18"/>
        <v>25414.943171488903</v>
      </c>
      <c r="AP13" s="97">
        <f t="shared" si="19"/>
        <v>434</v>
      </c>
      <c r="AQ13" s="165"/>
      <c r="AR13" s="164"/>
    </row>
    <row r="14" spans="1:44" s="3" customFormat="1" ht="12.75" customHeight="1" outlineLevel="2" x14ac:dyDescent="0.2">
      <c r="A14" s="10">
        <v>6070</v>
      </c>
      <c r="B14" s="11" t="s">
        <v>521</v>
      </c>
      <c r="C14" s="12">
        <v>79342</v>
      </c>
      <c r="D14" s="13" t="s">
        <v>23</v>
      </c>
      <c r="E14" s="14" t="s">
        <v>533</v>
      </c>
      <c r="F14" s="15" t="s">
        <v>534</v>
      </c>
      <c r="G14" s="42">
        <v>546</v>
      </c>
      <c r="H14" s="43">
        <f t="shared" si="0"/>
        <v>91216.368103953238</v>
      </c>
      <c r="I14" s="43">
        <v>81880.952653583314</v>
      </c>
      <c r="J14" s="43">
        <v>9335.415450369921</v>
      </c>
      <c r="K14" s="44">
        <f t="shared" si="1"/>
        <v>149.96511475015259</v>
      </c>
      <c r="L14" s="44">
        <f t="shared" si="2"/>
        <v>17.097830495183004</v>
      </c>
      <c r="M14" s="44">
        <f t="shared" si="3"/>
        <v>167.06294524533561</v>
      </c>
      <c r="N14" s="44">
        <v>232.08586609937771</v>
      </c>
      <c r="O14" s="43">
        <v>1924042.4593856337</v>
      </c>
      <c r="P14" s="43">
        <v>8105</v>
      </c>
      <c r="Q14" s="44">
        <f t="shared" si="4"/>
        <v>237.38956932580305</v>
      </c>
      <c r="R14" s="45">
        <v>1</v>
      </c>
      <c r="S14" s="46">
        <v>12</v>
      </c>
      <c r="T14" s="47">
        <f t="shared" si="5"/>
        <v>1</v>
      </c>
      <c r="U14" s="44">
        <f t="shared" si="6"/>
        <v>232.08586609937771</v>
      </c>
      <c r="V14" s="43">
        <f t="shared" si="7"/>
        <v>126718.88289026023</v>
      </c>
      <c r="W14" s="48">
        <f t="shared" si="8"/>
        <v>35502.514786306987</v>
      </c>
      <c r="X14" s="42">
        <v>469</v>
      </c>
      <c r="Y14" s="43">
        <f t="shared" si="9"/>
        <v>83176.046452280571</v>
      </c>
      <c r="Z14" s="43">
        <v>74261.821156901467</v>
      </c>
      <c r="AA14" s="43">
        <v>8914.2252953791012</v>
      </c>
      <c r="AB14" s="44">
        <f t="shared" si="10"/>
        <v>158.34077005735921</v>
      </c>
      <c r="AC14" s="44">
        <f t="shared" si="11"/>
        <v>19.006876962428787</v>
      </c>
      <c r="AD14" s="44">
        <f t="shared" si="12"/>
        <v>177.34764701978798</v>
      </c>
      <c r="AE14" s="44">
        <v>227.73455154040943</v>
      </c>
      <c r="AF14" s="43">
        <v>1703864.9784104675</v>
      </c>
      <c r="AG14" s="43">
        <v>7404</v>
      </c>
      <c r="AH14" s="44">
        <f t="shared" si="13"/>
        <v>230.12763079557908</v>
      </c>
      <c r="AI14" s="45">
        <v>2</v>
      </c>
      <c r="AJ14" s="46">
        <v>12</v>
      </c>
      <c r="AK14" s="47">
        <f t="shared" si="14"/>
        <v>1</v>
      </c>
      <c r="AL14" s="44">
        <f t="shared" si="15"/>
        <v>227.73455154040943</v>
      </c>
      <c r="AM14" s="43">
        <f t="shared" si="16"/>
        <v>106807.50467245202</v>
      </c>
      <c r="AN14" s="48">
        <f t="shared" si="17"/>
        <v>25779.7726038234</v>
      </c>
      <c r="AO14" s="90">
        <f t="shared" si="18"/>
        <v>9722.7421824835874</v>
      </c>
      <c r="AP14" s="97">
        <f t="shared" si="19"/>
        <v>77</v>
      </c>
      <c r="AQ14" s="165"/>
      <c r="AR14" s="164"/>
    </row>
    <row r="15" spans="1:44" s="3" customFormat="1" ht="12.75" customHeight="1" outlineLevel="2" x14ac:dyDescent="0.2">
      <c r="A15" s="10">
        <v>6070</v>
      </c>
      <c r="B15" s="11" t="s">
        <v>521</v>
      </c>
      <c r="C15" s="12">
        <v>72803</v>
      </c>
      <c r="D15" s="13" t="s">
        <v>23</v>
      </c>
      <c r="E15" s="14" t="s">
        <v>532</v>
      </c>
      <c r="F15" s="15" t="s">
        <v>270</v>
      </c>
      <c r="G15" s="42">
        <v>565</v>
      </c>
      <c r="H15" s="43">
        <f t="shared" si="0"/>
        <v>172179.57546823515</v>
      </c>
      <c r="I15" s="43">
        <v>160412.23901410232</v>
      </c>
      <c r="J15" s="43">
        <v>11767.336454132843</v>
      </c>
      <c r="K15" s="44">
        <f t="shared" si="1"/>
        <v>283.91546728159705</v>
      </c>
      <c r="L15" s="44">
        <f t="shared" si="2"/>
        <v>20.8271441666068</v>
      </c>
      <c r="M15" s="44">
        <f t="shared" si="3"/>
        <v>304.74261144820383</v>
      </c>
      <c r="N15" s="44">
        <v>377.12549646699193</v>
      </c>
      <c r="O15" s="43">
        <v>4552593.7804777641</v>
      </c>
      <c r="P15" s="43">
        <v>11295</v>
      </c>
      <c r="Q15" s="44">
        <f t="shared" si="4"/>
        <v>403.06275170232527</v>
      </c>
      <c r="R15" s="45">
        <v>2</v>
      </c>
      <c r="S15" s="46">
        <v>12</v>
      </c>
      <c r="T15" s="47">
        <f t="shared" si="5"/>
        <v>1</v>
      </c>
      <c r="U15" s="44">
        <f t="shared" si="6"/>
        <v>377.12549646699193</v>
      </c>
      <c r="V15" s="43">
        <f t="shared" si="7"/>
        <v>213075.90550385043</v>
      </c>
      <c r="W15" s="48">
        <f t="shared" si="8"/>
        <v>40896.330035615276</v>
      </c>
      <c r="X15" s="42">
        <v>512</v>
      </c>
      <c r="Y15" s="43">
        <f t="shared" si="9"/>
        <v>162965.69567167136</v>
      </c>
      <c r="Z15" s="43">
        <v>150656.41476455564</v>
      </c>
      <c r="AA15" s="43">
        <v>12309.280907115724</v>
      </c>
      <c r="AB15" s="44">
        <f t="shared" si="10"/>
        <v>294.25081008702273</v>
      </c>
      <c r="AC15" s="44">
        <f t="shared" si="11"/>
        <v>24.041564271710399</v>
      </c>
      <c r="AD15" s="44">
        <f t="shared" si="12"/>
        <v>318.29237435873313</v>
      </c>
      <c r="AE15" s="44">
        <v>366.30470253638964</v>
      </c>
      <c r="AF15" s="43">
        <v>3988973.7294298271</v>
      </c>
      <c r="AG15" s="43">
        <v>10323</v>
      </c>
      <c r="AH15" s="44">
        <f t="shared" si="13"/>
        <v>386.41613188315677</v>
      </c>
      <c r="AI15" s="45">
        <v>3</v>
      </c>
      <c r="AJ15" s="46">
        <v>12</v>
      </c>
      <c r="AK15" s="47">
        <f t="shared" si="14"/>
        <v>1</v>
      </c>
      <c r="AL15" s="44">
        <f t="shared" si="15"/>
        <v>366.30470253638964</v>
      </c>
      <c r="AM15" s="43">
        <f t="shared" si="16"/>
        <v>187548.0076986315</v>
      </c>
      <c r="AN15" s="48">
        <f t="shared" si="17"/>
        <v>26817.067665774692</v>
      </c>
      <c r="AO15" s="90">
        <f t="shared" si="18"/>
        <v>14079.262369840584</v>
      </c>
      <c r="AP15" s="97">
        <f t="shared" si="19"/>
        <v>53</v>
      </c>
      <c r="AQ15" s="165"/>
      <c r="AR15" s="164"/>
    </row>
    <row r="16" spans="1:44" s="3" customFormat="1" ht="12.75" customHeight="1" outlineLevel="2" x14ac:dyDescent="0.2">
      <c r="A16" s="10">
        <v>6070</v>
      </c>
      <c r="B16" s="11" t="s">
        <v>521</v>
      </c>
      <c r="C16" s="12">
        <v>62717</v>
      </c>
      <c r="D16" s="13" t="s">
        <v>23</v>
      </c>
      <c r="E16" s="14" t="s">
        <v>537</v>
      </c>
      <c r="F16" s="15" t="s">
        <v>538</v>
      </c>
      <c r="G16" s="42">
        <v>1663</v>
      </c>
      <c r="H16" s="43">
        <f t="shared" si="0"/>
        <v>185691.93965259771</v>
      </c>
      <c r="I16" s="43">
        <v>178978.91700876717</v>
      </c>
      <c r="J16" s="43">
        <v>6713.0226438305353</v>
      </c>
      <c r="K16" s="44">
        <f t="shared" si="1"/>
        <v>107.62412327646852</v>
      </c>
      <c r="L16" s="44">
        <f t="shared" si="2"/>
        <v>4.0366943137886562</v>
      </c>
      <c r="M16" s="44">
        <f t="shared" si="3"/>
        <v>111.6608175902572</v>
      </c>
      <c r="N16" s="44">
        <v>136.41216818473089</v>
      </c>
      <c r="O16" s="43">
        <v>1930057.9906767055</v>
      </c>
      <c r="P16" s="43">
        <v>13784</v>
      </c>
      <c r="Q16" s="44">
        <f t="shared" si="4"/>
        <v>140.02161859233209</v>
      </c>
      <c r="R16" s="45">
        <v>2</v>
      </c>
      <c r="S16" s="46">
        <v>12</v>
      </c>
      <c r="T16" s="47">
        <f t="shared" si="5"/>
        <v>1</v>
      </c>
      <c r="U16" s="44">
        <f t="shared" si="6"/>
        <v>136.41216818473089</v>
      </c>
      <c r="V16" s="43">
        <f t="shared" si="7"/>
        <v>226853.43569120747</v>
      </c>
      <c r="W16" s="48">
        <f t="shared" si="8"/>
        <v>41161.496038609766</v>
      </c>
      <c r="X16" s="42">
        <v>1524</v>
      </c>
      <c r="Y16" s="43">
        <f t="shared" si="9"/>
        <v>172330.12939771698</v>
      </c>
      <c r="Z16" s="43">
        <v>165250.55013350179</v>
      </c>
      <c r="AA16" s="43">
        <v>7079.5792642151928</v>
      </c>
      <c r="AB16" s="44">
        <f t="shared" si="10"/>
        <v>108.43211951017177</v>
      </c>
      <c r="AC16" s="44">
        <f t="shared" si="11"/>
        <v>4.6453932179889712</v>
      </c>
      <c r="AD16" s="44">
        <f t="shared" si="12"/>
        <v>113.07751272816076</v>
      </c>
      <c r="AE16" s="44">
        <v>132.18911526603904</v>
      </c>
      <c r="AF16" s="43">
        <v>1679695.0173111509</v>
      </c>
      <c r="AG16" s="43">
        <v>12590</v>
      </c>
      <c r="AH16" s="44">
        <f t="shared" si="13"/>
        <v>133.41501328920975</v>
      </c>
      <c r="AI16" s="45">
        <v>2</v>
      </c>
      <c r="AJ16" s="46">
        <v>12</v>
      </c>
      <c r="AK16" s="47">
        <f t="shared" si="14"/>
        <v>1</v>
      </c>
      <c r="AL16" s="44">
        <f t="shared" si="15"/>
        <v>132.18911526603904</v>
      </c>
      <c r="AM16" s="43">
        <f t="shared" si="16"/>
        <v>201456.21166544349</v>
      </c>
      <c r="AN16" s="48">
        <f t="shared" si="17"/>
        <v>31773.907928428918</v>
      </c>
      <c r="AO16" s="90">
        <f t="shared" si="18"/>
        <v>9387.5881101808482</v>
      </c>
      <c r="AP16" s="97">
        <f t="shared" si="19"/>
        <v>139</v>
      </c>
      <c r="AQ16" s="165"/>
      <c r="AR16" s="164"/>
    </row>
    <row r="17" spans="1:44" s="3" customFormat="1" ht="27.75" customHeight="1" thickBot="1" x14ac:dyDescent="0.25">
      <c r="A17" s="61"/>
      <c r="B17" s="101" t="s">
        <v>706</v>
      </c>
      <c r="C17" s="63"/>
      <c r="D17" s="64"/>
      <c r="E17" s="65"/>
      <c r="F17" s="64"/>
      <c r="G17" s="66"/>
      <c r="H17" s="67"/>
      <c r="I17" s="67"/>
      <c r="J17" s="67"/>
      <c r="K17" s="68"/>
      <c r="L17" s="68"/>
      <c r="M17" s="68"/>
      <c r="N17" s="68"/>
      <c r="O17" s="67"/>
      <c r="P17" s="67"/>
      <c r="Q17" s="68"/>
      <c r="R17" s="69"/>
      <c r="S17" s="70"/>
      <c r="T17" s="71"/>
      <c r="U17" s="68"/>
      <c r="V17" s="68"/>
      <c r="W17" s="72">
        <f>SUBTOTAL(9,W3:W16)</f>
        <v>33438.135475106596</v>
      </c>
      <c r="X17" s="66"/>
      <c r="Y17" s="67"/>
      <c r="Z17" s="67"/>
      <c r="AA17" s="67"/>
      <c r="AB17" s="68"/>
      <c r="AC17" s="68"/>
      <c r="AD17" s="68"/>
      <c r="AE17" s="68"/>
      <c r="AF17" s="67"/>
      <c r="AG17" s="67"/>
      <c r="AH17" s="68"/>
      <c r="AI17" s="69"/>
      <c r="AJ17" s="70"/>
      <c r="AK17" s="71"/>
      <c r="AL17" s="68"/>
      <c r="AM17" s="68"/>
      <c r="AN17" s="72">
        <f>SUBTOTAL(9,AN3:AN16)</f>
        <v>-47564.112772043431</v>
      </c>
      <c r="AO17" s="94">
        <f>SUBTOTAL(9,AO3:AO16)</f>
        <v>81002.248247149982</v>
      </c>
      <c r="AP17" s="95">
        <v>9.9999999999999995E-8</v>
      </c>
      <c r="AQ17" s="41"/>
    </row>
    <row r="18" spans="1:44" s="3" customFormat="1" ht="12.75" customHeight="1" x14ac:dyDescent="0.2">
      <c r="A18" s="73"/>
      <c r="B18" s="36"/>
      <c r="C18" s="73"/>
      <c r="D18" s="73"/>
      <c r="E18" s="73"/>
      <c r="F18" s="36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92"/>
      <c r="AP18" s="92"/>
      <c r="AQ18" s="41"/>
    </row>
    <row r="19" spans="1:44" x14ac:dyDescent="0.2">
      <c r="AR19" s="3"/>
    </row>
    <row r="20" spans="1:44" x14ac:dyDescent="0.2">
      <c r="AR20" s="3"/>
    </row>
    <row r="21" spans="1:44" x14ac:dyDescent="0.2">
      <c r="AR21" s="3"/>
    </row>
    <row r="22" spans="1:44" x14ac:dyDescent="0.2">
      <c r="AR22" s="3"/>
    </row>
    <row r="23" spans="1:44" x14ac:dyDescent="0.2">
      <c r="AR23" s="3"/>
    </row>
    <row r="24" spans="1:44" x14ac:dyDescent="0.2">
      <c r="AR24" s="3"/>
    </row>
    <row r="25" spans="1:44" x14ac:dyDescent="0.2">
      <c r="AR25" s="3"/>
    </row>
    <row r="26" spans="1:44" x14ac:dyDescent="0.2">
      <c r="AR26" s="3"/>
    </row>
    <row r="27" spans="1:44" x14ac:dyDescent="0.2">
      <c r="AR27" s="3"/>
    </row>
    <row r="28" spans="1:44" x14ac:dyDescent="0.2">
      <c r="AR28" s="3"/>
    </row>
  </sheetData>
  <mergeCells count="3">
    <mergeCell ref="G1:W1"/>
    <mergeCell ref="X1:AN1"/>
    <mergeCell ref="AO1:AP1"/>
  </mergeCells>
  <conditionalFormatting sqref="AP17">
    <cfRule type="cellIs" dxfId="63" priority="220" operator="lessThanOrEqual">
      <formula>0</formula>
    </cfRule>
  </conditionalFormatting>
  <conditionalFormatting sqref="AP17">
    <cfRule type="cellIs" dxfId="62" priority="221" operator="equal">
      <formula>0</formula>
    </cfRule>
  </conditionalFormatting>
  <conditionalFormatting sqref="W17">
    <cfRule type="expression" dxfId="61" priority="151">
      <formula>$W17+100000&lt;$AN17</formula>
    </cfRule>
    <cfRule type="expression" dxfId="60" priority="152">
      <formula>$W17+50000&lt;$AN17</formula>
    </cfRule>
    <cfRule type="expression" dxfId="59" priority="153">
      <formula>$W17-100000&gt;$AN17</formula>
    </cfRule>
    <cfRule type="expression" dxfId="58" priority="154">
      <formula>$W17-50000&gt;$AN17</formula>
    </cfRule>
  </conditionalFormatting>
  <conditionalFormatting sqref="AK17:AK18 T17:T18">
    <cfRule type="cellIs" dxfId="57" priority="150" operator="lessThan">
      <formula>0.7</formula>
    </cfRule>
  </conditionalFormatting>
  <conditionalFormatting sqref="AP3:AP16">
    <cfRule type="cellIs" dxfId="56" priority="7" operator="lessThanOrEqual">
      <formula>0</formula>
    </cfRule>
  </conditionalFormatting>
  <conditionalFormatting sqref="AP3:AP16">
    <cfRule type="cellIs" dxfId="55" priority="8" operator="equal">
      <formula>0</formula>
    </cfRule>
  </conditionalFormatting>
  <conditionalFormatting sqref="AK3:AK16">
    <cfRule type="cellIs" dxfId="54" priority="6" operator="lessThan">
      <formula>0.7</formula>
    </cfRule>
  </conditionalFormatting>
  <conditionalFormatting sqref="T3:T16">
    <cfRule type="cellIs" dxfId="53" priority="5" operator="lessThan">
      <formula>0.7</formula>
    </cfRule>
  </conditionalFormatting>
  <conditionalFormatting sqref="W3:W16">
    <cfRule type="expression" dxfId="52" priority="1">
      <formula>$W3+100000&lt;$AN3</formula>
    </cfRule>
    <cfRule type="expression" dxfId="51" priority="2">
      <formula>$W3+50000&lt;$AN3</formula>
    </cfRule>
    <cfRule type="expression" dxfId="50" priority="3">
      <formula>$W3-100000&gt;$AN3</formula>
    </cfRule>
    <cfRule type="expression" dxfId="49" priority="4">
      <formula>$W3-50000&gt;$AN3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7.6640625" style="36" bestFit="1" customWidth="1"/>
    <col min="6" max="6" width="36.109375" style="36" hidden="1" customWidth="1"/>
    <col min="7" max="7" width="7.44140625" style="36" customWidth="1"/>
    <col min="8" max="8" width="6.6640625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7.44140625" style="36" customWidth="1"/>
    <col min="25" max="25" width="6.6640625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6091</v>
      </c>
      <c r="B3" s="11" t="s">
        <v>543</v>
      </c>
      <c r="C3" s="12">
        <v>78783</v>
      </c>
      <c r="D3" s="13" t="s">
        <v>23</v>
      </c>
      <c r="E3" s="14" t="s">
        <v>544</v>
      </c>
      <c r="F3" s="15" t="s">
        <v>545</v>
      </c>
      <c r="G3" s="42">
        <v>32156</v>
      </c>
      <c r="H3" s="43">
        <f t="shared" ref="H3:H18" si="0">I3+J3</f>
        <v>1799199.0815323801</v>
      </c>
      <c r="I3" s="43">
        <v>1741079.6824924627</v>
      </c>
      <c r="J3" s="43">
        <v>58119.399039917313</v>
      </c>
      <c r="K3" s="44">
        <f t="shared" ref="K3:K18" si="1">I3/G3</f>
        <v>54.144784254648052</v>
      </c>
      <c r="L3" s="44">
        <f t="shared" ref="L3:L18" si="2">J3/G3</f>
        <v>1.8074200472669895</v>
      </c>
      <c r="M3" s="44">
        <f t="shared" ref="M3:M18" si="3">H3/G3</f>
        <v>55.952204301915039</v>
      </c>
      <c r="N3" s="44">
        <v>52.379336797735412</v>
      </c>
      <c r="O3" s="43">
        <v>25138120.830386724</v>
      </c>
      <c r="P3" s="43">
        <v>465945</v>
      </c>
      <c r="Q3" s="44">
        <f t="shared" ref="Q3:Q18" si="4">O3/P3</f>
        <v>53.950832888831783</v>
      </c>
      <c r="R3" s="45">
        <v>11</v>
      </c>
      <c r="S3" s="46">
        <v>12</v>
      </c>
      <c r="T3" s="47">
        <f t="shared" ref="T3:T18" si="5">IF(N3=0,1,MIN(Q3/N3,1))</f>
        <v>1</v>
      </c>
      <c r="U3" s="44">
        <f t="shared" ref="U3:U18" si="6">T3*N3</f>
        <v>52.379336797735412</v>
      </c>
      <c r="V3" s="43">
        <f t="shared" ref="V3:V18" si="7">IF(U3&lt;0,0,G3*U3)</f>
        <v>1684309.9540679799</v>
      </c>
      <c r="W3" s="48">
        <f t="shared" ref="W3:W18" si="8">IF(G3=0,-H3*12/12,(V3-H3)*12/12)</f>
        <v>-114889.12746440014</v>
      </c>
      <c r="X3" s="42">
        <v>27568</v>
      </c>
      <c r="Y3" s="43">
        <f t="shared" ref="Y3:Y18" si="9">Z3+AA3</f>
        <v>1546839.1327303583</v>
      </c>
      <c r="Z3" s="43">
        <v>1492640.6454674969</v>
      </c>
      <c r="AA3" s="43">
        <v>54198.487262861294</v>
      </c>
      <c r="AB3" s="44">
        <f t="shared" ref="AB3:AB18" si="10">Z3/X3</f>
        <v>54.143958410747857</v>
      </c>
      <c r="AC3" s="44">
        <f t="shared" ref="AC3:AC18" si="11">AA3/X3</f>
        <v>1.965992718472914</v>
      </c>
      <c r="AD3" s="44">
        <f t="shared" ref="AD3:AD18" si="12">Y3/X3</f>
        <v>56.109951129220775</v>
      </c>
      <c r="AE3" s="44">
        <v>51.545605942473784</v>
      </c>
      <c r="AF3" s="43">
        <v>21531623.99812334</v>
      </c>
      <c r="AG3" s="43">
        <v>402677</v>
      </c>
      <c r="AH3" s="44">
        <f t="shared" ref="AH3:AH18" si="13">AF3/AG3</f>
        <v>53.471203962787399</v>
      </c>
      <c r="AI3" s="45">
        <v>10</v>
      </c>
      <c r="AJ3" s="46">
        <v>12</v>
      </c>
      <c r="AK3" s="47">
        <f t="shared" ref="AK3:AK18" si="14">IF(AE3=0,1,MIN(AH3/AE3,1))</f>
        <v>1</v>
      </c>
      <c r="AL3" s="44">
        <f t="shared" ref="AL3:AL18" si="15">AK3*AE3</f>
        <v>51.545605942473784</v>
      </c>
      <c r="AM3" s="43">
        <f t="shared" ref="AM3:AM18" si="16">IF(AL3&lt;0,0,X3*AL3)</f>
        <v>1421009.2646221174</v>
      </c>
      <c r="AN3" s="48">
        <f t="shared" ref="AN3:AN18" si="17">IF(X3=0,-Y3*12/11,(AM3-Y3)*12/11)</f>
        <v>-137268.94702717187</v>
      </c>
      <c r="AO3" s="90">
        <f t="shared" ref="AO3:AO18" si="18">W3-AN3</f>
        <v>22379.819562771736</v>
      </c>
      <c r="AP3" s="97">
        <f t="shared" ref="AP3:AP18" si="19">G3-X3</f>
        <v>4588</v>
      </c>
      <c r="AQ3" s="165"/>
      <c r="AR3" s="164"/>
    </row>
    <row r="4" spans="1:44" s="3" customFormat="1" ht="12.75" customHeight="1" outlineLevel="2" x14ac:dyDescent="0.2">
      <c r="A4" s="10">
        <v>6091</v>
      </c>
      <c r="B4" s="11" t="s">
        <v>543</v>
      </c>
      <c r="C4" s="12">
        <v>79061</v>
      </c>
      <c r="D4" s="13" t="s">
        <v>51</v>
      </c>
      <c r="E4" s="14" t="s">
        <v>546</v>
      </c>
      <c r="F4" s="15" t="s">
        <v>547</v>
      </c>
      <c r="G4" s="42">
        <v>278</v>
      </c>
      <c r="H4" s="43">
        <f t="shared" si="0"/>
        <v>318185.95557935757</v>
      </c>
      <c r="I4" s="43">
        <v>301562.08176599978</v>
      </c>
      <c r="J4" s="43">
        <v>16623.87381335779</v>
      </c>
      <c r="K4" s="44">
        <f t="shared" si="1"/>
        <v>1084.7556898057546</v>
      </c>
      <c r="L4" s="44">
        <f t="shared" si="2"/>
        <v>59.798107242294208</v>
      </c>
      <c r="M4" s="44">
        <f t="shared" si="3"/>
        <v>1144.5537970480489</v>
      </c>
      <c r="N4" s="44">
        <v>943.82941191504449</v>
      </c>
      <c r="O4" s="43">
        <v>4864905.2066202229</v>
      </c>
      <c r="P4" s="43">
        <v>5572</v>
      </c>
      <c r="Q4" s="44">
        <f t="shared" si="4"/>
        <v>873.09856543794376</v>
      </c>
      <c r="R4" s="45">
        <v>9</v>
      </c>
      <c r="S4" s="46">
        <v>12</v>
      </c>
      <c r="T4" s="47">
        <f t="shared" si="5"/>
        <v>0.92505971356244687</v>
      </c>
      <c r="U4" s="44">
        <f t="shared" si="6"/>
        <v>873.09856543794376</v>
      </c>
      <c r="V4" s="43">
        <f t="shared" si="7"/>
        <v>242721.40119174836</v>
      </c>
      <c r="W4" s="48">
        <f t="shared" si="8"/>
        <v>-75464.554387609212</v>
      </c>
      <c r="X4" s="42">
        <v>200</v>
      </c>
      <c r="Y4" s="43">
        <f t="shared" si="9"/>
        <v>293036.48791733943</v>
      </c>
      <c r="Z4" s="43">
        <v>277467.72008532239</v>
      </c>
      <c r="AA4" s="43">
        <v>15568.767832017067</v>
      </c>
      <c r="AB4" s="44">
        <f t="shared" si="10"/>
        <v>1387.3386004266119</v>
      </c>
      <c r="AC4" s="44">
        <f t="shared" si="11"/>
        <v>77.843839160085338</v>
      </c>
      <c r="AD4" s="44">
        <f t="shared" si="12"/>
        <v>1465.1824395866972</v>
      </c>
      <c r="AE4" s="44">
        <v>1089.1317675466219</v>
      </c>
      <c r="AF4" s="43">
        <v>4347035.2015918866</v>
      </c>
      <c r="AG4" s="43">
        <v>3978</v>
      </c>
      <c r="AH4" s="44">
        <f t="shared" si="13"/>
        <v>1092.7690300633199</v>
      </c>
      <c r="AI4" s="45">
        <v>10</v>
      </c>
      <c r="AJ4" s="46">
        <v>12</v>
      </c>
      <c r="AK4" s="47">
        <f t="shared" si="14"/>
        <v>1</v>
      </c>
      <c r="AL4" s="44">
        <f t="shared" si="15"/>
        <v>1089.1317675466219</v>
      </c>
      <c r="AM4" s="43">
        <f t="shared" si="16"/>
        <v>217826.35350932437</v>
      </c>
      <c r="AN4" s="48">
        <f t="shared" si="17"/>
        <v>-82047.419354198253</v>
      </c>
      <c r="AO4" s="90">
        <f t="shared" si="18"/>
        <v>6582.8649665890407</v>
      </c>
      <c r="AP4" s="97">
        <f t="shared" si="19"/>
        <v>78</v>
      </c>
      <c r="AQ4" s="165"/>
      <c r="AR4" s="164"/>
    </row>
    <row r="5" spans="1:44" s="3" customFormat="1" ht="12.75" customHeight="1" outlineLevel="2" x14ac:dyDescent="0.2">
      <c r="A5" s="10">
        <v>6091</v>
      </c>
      <c r="B5" s="11" t="s">
        <v>543</v>
      </c>
      <c r="C5" s="12">
        <v>78443</v>
      </c>
      <c r="D5" s="13" t="s">
        <v>23</v>
      </c>
      <c r="E5" s="14" t="s">
        <v>550</v>
      </c>
      <c r="F5" s="15" t="s">
        <v>85</v>
      </c>
      <c r="G5" s="42">
        <v>487</v>
      </c>
      <c r="H5" s="43">
        <f t="shared" si="0"/>
        <v>169501.84488469647</v>
      </c>
      <c r="I5" s="43">
        <v>157762.13960150164</v>
      </c>
      <c r="J5" s="43">
        <v>11739.705283194848</v>
      </c>
      <c r="K5" s="44">
        <f t="shared" si="1"/>
        <v>323.94689856571176</v>
      </c>
      <c r="L5" s="44">
        <f t="shared" si="2"/>
        <v>24.106171012720427</v>
      </c>
      <c r="M5" s="44">
        <f t="shared" si="3"/>
        <v>348.0530695784322</v>
      </c>
      <c r="N5" s="44">
        <v>253.88215460535309</v>
      </c>
      <c r="O5" s="43">
        <v>1913590.2990215148</v>
      </c>
      <c r="P5" s="43">
        <v>7215</v>
      </c>
      <c r="Q5" s="44">
        <f t="shared" si="4"/>
        <v>265.22388066826261</v>
      </c>
      <c r="R5" s="45">
        <v>8</v>
      </c>
      <c r="S5" s="46">
        <v>12</v>
      </c>
      <c r="T5" s="47">
        <f t="shared" si="5"/>
        <v>1</v>
      </c>
      <c r="U5" s="44">
        <f t="shared" si="6"/>
        <v>253.88215460535309</v>
      </c>
      <c r="V5" s="43">
        <f t="shared" si="7"/>
        <v>123640.60929280696</v>
      </c>
      <c r="W5" s="48">
        <f t="shared" si="8"/>
        <v>-45861.235591889512</v>
      </c>
      <c r="X5" s="42">
        <v>459</v>
      </c>
      <c r="Y5" s="43">
        <f t="shared" si="9"/>
        <v>155157.48344820921</v>
      </c>
      <c r="Z5" s="43">
        <v>144172.1657441436</v>
      </c>
      <c r="AA5" s="43">
        <v>10985.317704065605</v>
      </c>
      <c r="AB5" s="44">
        <f t="shared" si="10"/>
        <v>314.10057896327584</v>
      </c>
      <c r="AC5" s="44">
        <f t="shared" si="11"/>
        <v>23.933154039358616</v>
      </c>
      <c r="AD5" s="44">
        <f t="shared" si="12"/>
        <v>338.03373300263445</v>
      </c>
      <c r="AE5" s="44">
        <v>244.67150254692257</v>
      </c>
      <c r="AF5" s="43">
        <v>1688540.5709800702</v>
      </c>
      <c r="AG5" s="43">
        <v>6707</v>
      </c>
      <c r="AH5" s="44">
        <f t="shared" si="13"/>
        <v>251.75795004921278</v>
      </c>
      <c r="AI5" s="45">
        <v>9</v>
      </c>
      <c r="AJ5" s="46">
        <v>12</v>
      </c>
      <c r="AK5" s="47">
        <f t="shared" si="14"/>
        <v>1</v>
      </c>
      <c r="AL5" s="44">
        <f t="shared" si="15"/>
        <v>244.67150254692257</v>
      </c>
      <c r="AM5" s="43">
        <f t="shared" si="16"/>
        <v>112304.21966903745</v>
      </c>
      <c r="AN5" s="48">
        <f t="shared" si="17"/>
        <v>-46749.015031823736</v>
      </c>
      <c r="AO5" s="90">
        <f t="shared" si="18"/>
        <v>887.77943993422377</v>
      </c>
      <c r="AP5" s="97">
        <f t="shared" si="19"/>
        <v>28</v>
      </c>
      <c r="AQ5" s="165"/>
      <c r="AR5" s="164"/>
    </row>
    <row r="6" spans="1:44" s="3" customFormat="1" ht="12.75" customHeight="1" outlineLevel="2" x14ac:dyDescent="0.2">
      <c r="A6" s="10">
        <v>6091</v>
      </c>
      <c r="B6" s="11" t="s">
        <v>543</v>
      </c>
      <c r="C6" s="12">
        <v>79018</v>
      </c>
      <c r="D6" s="13" t="s">
        <v>23</v>
      </c>
      <c r="E6" s="14" t="s">
        <v>564</v>
      </c>
      <c r="F6" s="15" t="s">
        <v>565</v>
      </c>
      <c r="G6" s="42">
        <v>138</v>
      </c>
      <c r="H6" s="43">
        <f t="shared" si="0"/>
        <v>118598.54169074674</v>
      </c>
      <c r="I6" s="43">
        <v>113987.34232236484</v>
      </c>
      <c r="J6" s="43">
        <v>4611.1993683819064</v>
      </c>
      <c r="K6" s="44">
        <f t="shared" si="1"/>
        <v>825.99523422003506</v>
      </c>
      <c r="L6" s="44">
        <f t="shared" si="2"/>
        <v>33.414488176680479</v>
      </c>
      <c r="M6" s="44">
        <f t="shared" si="3"/>
        <v>859.40972239671555</v>
      </c>
      <c r="N6" s="44">
        <v>599.99948971068852</v>
      </c>
      <c r="O6" s="43">
        <v>2135433.9329988849</v>
      </c>
      <c r="P6" s="43">
        <v>3523</v>
      </c>
      <c r="Q6" s="44">
        <f t="shared" si="4"/>
        <v>606.14077008199968</v>
      </c>
      <c r="R6" s="45">
        <v>10</v>
      </c>
      <c r="S6" s="46">
        <v>12</v>
      </c>
      <c r="T6" s="47">
        <f t="shared" si="5"/>
        <v>1</v>
      </c>
      <c r="U6" s="44">
        <f t="shared" si="6"/>
        <v>599.99948971068852</v>
      </c>
      <c r="V6" s="43">
        <f t="shared" si="7"/>
        <v>82799.929580075011</v>
      </c>
      <c r="W6" s="48">
        <f t="shared" si="8"/>
        <v>-35798.612110671733</v>
      </c>
      <c r="X6" s="42">
        <v>125</v>
      </c>
      <c r="Y6" s="43">
        <f t="shared" si="9"/>
        <v>80477.723933484929</v>
      </c>
      <c r="Z6" s="43">
        <v>76153.481169802413</v>
      </c>
      <c r="AA6" s="43">
        <v>4324.2427636825223</v>
      </c>
      <c r="AB6" s="44">
        <f t="shared" si="10"/>
        <v>609.22784935841935</v>
      </c>
      <c r="AC6" s="44">
        <f t="shared" si="11"/>
        <v>34.59394210946018</v>
      </c>
      <c r="AD6" s="44">
        <f t="shared" si="12"/>
        <v>643.82179146787939</v>
      </c>
      <c r="AE6" s="44">
        <v>632.73521672849824</v>
      </c>
      <c r="AF6" s="43">
        <v>1813092.3878918313</v>
      </c>
      <c r="AG6" s="43">
        <v>3183</v>
      </c>
      <c r="AH6" s="44">
        <f t="shared" si="13"/>
        <v>569.61746399366359</v>
      </c>
      <c r="AI6" s="45">
        <v>9</v>
      </c>
      <c r="AJ6" s="46">
        <v>12</v>
      </c>
      <c r="AK6" s="47">
        <f t="shared" si="14"/>
        <v>0.90024618344909035</v>
      </c>
      <c r="AL6" s="44">
        <f t="shared" si="15"/>
        <v>569.61746399366359</v>
      </c>
      <c r="AM6" s="43">
        <f t="shared" si="16"/>
        <v>71202.182999207944</v>
      </c>
      <c r="AN6" s="48">
        <f t="shared" si="17"/>
        <v>-10118.771928302165</v>
      </c>
      <c r="AO6" s="90">
        <f t="shared" si="18"/>
        <v>-25679.840182369568</v>
      </c>
      <c r="AP6" s="97">
        <f t="shared" si="19"/>
        <v>13</v>
      </c>
      <c r="AQ6" s="165"/>
      <c r="AR6" s="164"/>
    </row>
    <row r="7" spans="1:44" s="3" customFormat="1" ht="12.75" customHeight="1" outlineLevel="2" x14ac:dyDescent="0.2">
      <c r="A7" s="10">
        <v>6091</v>
      </c>
      <c r="B7" s="11" t="s">
        <v>543</v>
      </c>
      <c r="C7" s="12">
        <v>78786</v>
      </c>
      <c r="D7" s="13" t="s">
        <v>23</v>
      </c>
      <c r="E7" s="14" t="s">
        <v>549</v>
      </c>
      <c r="F7" s="15" t="s">
        <v>85</v>
      </c>
      <c r="G7" s="42">
        <v>485</v>
      </c>
      <c r="H7" s="43">
        <f t="shared" si="0"/>
        <v>146711.45457366481</v>
      </c>
      <c r="I7" s="43">
        <v>121739.59756046307</v>
      </c>
      <c r="J7" s="43">
        <v>24971.857013201741</v>
      </c>
      <c r="K7" s="44">
        <f t="shared" si="1"/>
        <v>251.00947950610941</v>
      </c>
      <c r="L7" s="44">
        <f t="shared" si="2"/>
        <v>51.48836497567369</v>
      </c>
      <c r="M7" s="44">
        <f t="shared" si="3"/>
        <v>302.49784448178315</v>
      </c>
      <c r="N7" s="44">
        <v>249.1071540131754</v>
      </c>
      <c r="O7" s="43">
        <v>2479855.7351782643</v>
      </c>
      <c r="P7" s="43">
        <v>9060</v>
      </c>
      <c r="Q7" s="44">
        <f t="shared" si="4"/>
        <v>273.71476105720359</v>
      </c>
      <c r="R7" s="45">
        <v>8</v>
      </c>
      <c r="S7" s="46">
        <v>12</v>
      </c>
      <c r="T7" s="47">
        <f t="shared" si="5"/>
        <v>1</v>
      </c>
      <c r="U7" s="44">
        <f t="shared" si="6"/>
        <v>249.1071540131754</v>
      </c>
      <c r="V7" s="43">
        <f t="shared" si="7"/>
        <v>120816.96969639006</v>
      </c>
      <c r="W7" s="48">
        <f t="shared" si="8"/>
        <v>-25894.48487727475</v>
      </c>
      <c r="X7" s="42">
        <v>451</v>
      </c>
      <c r="Y7" s="43">
        <f t="shared" si="9"/>
        <v>138463.44929567937</v>
      </c>
      <c r="Z7" s="43">
        <v>115037.3270968522</v>
      </c>
      <c r="AA7" s="43">
        <v>23426.122198827161</v>
      </c>
      <c r="AB7" s="44">
        <f t="shared" si="10"/>
        <v>255.07167870698936</v>
      </c>
      <c r="AC7" s="44">
        <f t="shared" si="11"/>
        <v>51.942621283430512</v>
      </c>
      <c r="AD7" s="44">
        <f t="shared" si="12"/>
        <v>307.01429999041989</v>
      </c>
      <c r="AE7" s="44">
        <v>276.57139086532379</v>
      </c>
      <c r="AF7" s="43">
        <v>2306203.891102253</v>
      </c>
      <c r="AG7" s="43">
        <v>8311</v>
      </c>
      <c r="AH7" s="44">
        <f t="shared" si="13"/>
        <v>277.48813513443065</v>
      </c>
      <c r="AI7" s="45">
        <v>7</v>
      </c>
      <c r="AJ7" s="46">
        <v>12</v>
      </c>
      <c r="AK7" s="47">
        <f t="shared" si="14"/>
        <v>1</v>
      </c>
      <c r="AL7" s="44">
        <f t="shared" si="15"/>
        <v>276.57139086532379</v>
      </c>
      <c r="AM7" s="43">
        <f t="shared" si="16"/>
        <v>124733.69728026103</v>
      </c>
      <c r="AN7" s="48">
        <f t="shared" si="17"/>
        <v>-14977.911289547284</v>
      </c>
      <c r="AO7" s="90">
        <f t="shared" si="18"/>
        <v>-10916.573587727466</v>
      </c>
      <c r="AP7" s="97">
        <f t="shared" si="19"/>
        <v>34</v>
      </c>
      <c r="AQ7" s="165"/>
      <c r="AR7" s="164"/>
    </row>
    <row r="8" spans="1:44" s="3" customFormat="1" ht="12.75" customHeight="1" outlineLevel="2" x14ac:dyDescent="0.2">
      <c r="A8" s="10">
        <v>6091</v>
      </c>
      <c r="B8" s="11" t="s">
        <v>543</v>
      </c>
      <c r="C8" s="12">
        <v>79065</v>
      </c>
      <c r="D8" s="13" t="s">
        <v>51</v>
      </c>
      <c r="E8" s="14" t="s">
        <v>649</v>
      </c>
      <c r="F8" s="15" t="s">
        <v>85</v>
      </c>
      <c r="G8" s="42">
        <v>319</v>
      </c>
      <c r="H8" s="43">
        <f t="shared" si="0"/>
        <v>71345.28033878954</v>
      </c>
      <c r="I8" s="43">
        <v>60449.296451298156</v>
      </c>
      <c r="J8" s="43">
        <v>10895.983887491391</v>
      </c>
      <c r="K8" s="44">
        <f t="shared" si="1"/>
        <v>189.49622712005691</v>
      </c>
      <c r="L8" s="44">
        <f t="shared" si="2"/>
        <v>34.156689302480849</v>
      </c>
      <c r="M8" s="44">
        <f t="shared" si="3"/>
        <v>223.65291642253774</v>
      </c>
      <c r="N8" s="44">
        <v>178.3202637509105</v>
      </c>
      <c r="O8" s="43">
        <v>977955.8206261216</v>
      </c>
      <c r="P8" s="43">
        <v>6051</v>
      </c>
      <c r="Q8" s="44">
        <f t="shared" si="4"/>
        <v>161.61887632228087</v>
      </c>
      <c r="R8" s="45">
        <v>9</v>
      </c>
      <c r="S8" s="46">
        <v>12</v>
      </c>
      <c r="T8" s="47">
        <f t="shared" si="5"/>
        <v>0.90634049615382339</v>
      </c>
      <c r="U8" s="44">
        <f t="shared" si="6"/>
        <v>161.61887632228087</v>
      </c>
      <c r="V8" s="43">
        <f t="shared" si="7"/>
        <v>51556.4215468076</v>
      </c>
      <c r="W8" s="48">
        <f t="shared" si="8"/>
        <v>-19788.85879198194</v>
      </c>
      <c r="X8" s="42">
        <v>308</v>
      </c>
      <c r="Y8" s="43">
        <f t="shared" si="9"/>
        <v>65871.963765662265</v>
      </c>
      <c r="Z8" s="43">
        <v>55782.598684114215</v>
      </c>
      <c r="AA8" s="43">
        <v>10089.365081548054</v>
      </c>
      <c r="AB8" s="44">
        <f t="shared" si="10"/>
        <v>181.11233338998122</v>
      </c>
      <c r="AC8" s="44">
        <f t="shared" si="11"/>
        <v>32.757678836194984</v>
      </c>
      <c r="AD8" s="44">
        <f t="shared" si="12"/>
        <v>213.87001222617619</v>
      </c>
      <c r="AE8" s="44">
        <v>158.93451930285909</v>
      </c>
      <c r="AF8" s="43">
        <v>831201.92022462573</v>
      </c>
      <c r="AG8" s="43">
        <v>5737</v>
      </c>
      <c r="AH8" s="44">
        <f t="shared" si="13"/>
        <v>144.88442046794941</v>
      </c>
      <c r="AI8" s="45">
        <v>9</v>
      </c>
      <c r="AJ8" s="46">
        <v>12</v>
      </c>
      <c r="AK8" s="47">
        <f t="shared" si="14"/>
        <v>0.91159819215776283</v>
      </c>
      <c r="AL8" s="44">
        <f t="shared" si="15"/>
        <v>144.88442046794941</v>
      </c>
      <c r="AM8" s="43">
        <f t="shared" si="16"/>
        <v>44624.401504128422</v>
      </c>
      <c r="AN8" s="48">
        <f t="shared" si="17"/>
        <v>-23179.158830764194</v>
      </c>
      <c r="AO8" s="90">
        <f t="shared" si="18"/>
        <v>3390.300038782254</v>
      </c>
      <c r="AP8" s="97">
        <f t="shared" si="19"/>
        <v>11</v>
      </c>
      <c r="AQ8" s="165"/>
      <c r="AR8" s="164"/>
    </row>
    <row r="9" spans="1:44" s="3" customFormat="1" ht="12.75" customHeight="1" outlineLevel="2" x14ac:dyDescent="0.2">
      <c r="A9" s="10">
        <v>6091</v>
      </c>
      <c r="B9" s="11" t="s">
        <v>543</v>
      </c>
      <c r="C9" s="12">
        <v>79063</v>
      </c>
      <c r="D9" s="13" t="s">
        <v>23</v>
      </c>
      <c r="E9" s="14" t="s">
        <v>553</v>
      </c>
      <c r="F9" s="15" t="s">
        <v>85</v>
      </c>
      <c r="G9" s="42">
        <v>88</v>
      </c>
      <c r="H9" s="43">
        <f t="shared" si="0"/>
        <v>93391.700045906866</v>
      </c>
      <c r="I9" s="43">
        <v>82137.059450203407</v>
      </c>
      <c r="J9" s="43">
        <v>11254.640595703459</v>
      </c>
      <c r="K9" s="44">
        <f t="shared" si="1"/>
        <v>933.37567557049329</v>
      </c>
      <c r="L9" s="44">
        <f t="shared" si="2"/>
        <v>127.89364313299384</v>
      </c>
      <c r="M9" s="44">
        <f t="shared" si="3"/>
        <v>1061.2693187034872</v>
      </c>
      <c r="N9" s="44">
        <v>861.03312561194309</v>
      </c>
      <c r="O9" s="43">
        <v>1298112.8836681</v>
      </c>
      <c r="P9" s="43">
        <v>1503</v>
      </c>
      <c r="Q9" s="44">
        <f t="shared" si="4"/>
        <v>863.68122665874921</v>
      </c>
      <c r="R9" s="45">
        <v>9</v>
      </c>
      <c r="S9" s="46">
        <v>12</v>
      </c>
      <c r="T9" s="47">
        <f t="shared" si="5"/>
        <v>1</v>
      </c>
      <c r="U9" s="44">
        <f t="shared" si="6"/>
        <v>861.03312561194309</v>
      </c>
      <c r="V9" s="43">
        <f t="shared" si="7"/>
        <v>75770.915053850986</v>
      </c>
      <c r="W9" s="48">
        <f t="shared" si="8"/>
        <v>-17620.78499205588</v>
      </c>
      <c r="X9" s="42">
        <v>86</v>
      </c>
      <c r="Y9" s="43">
        <f t="shared" si="9"/>
        <v>85791.478182546882</v>
      </c>
      <c r="Z9" s="43">
        <v>75323.402760029334</v>
      </c>
      <c r="AA9" s="43">
        <v>10468.075422517551</v>
      </c>
      <c r="AB9" s="44">
        <f t="shared" si="10"/>
        <v>875.85352046545734</v>
      </c>
      <c r="AC9" s="44">
        <f t="shared" si="11"/>
        <v>121.72180723857618</v>
      </c>
      <c r="AD9" s="44">
        <f t="shared" si="12"/>
        <v>997.5753277040335</v>
      </c>
      <c r="AE9" s="44">
        <v>823.62159140345148</v>
      </c>
      <c r="AF9" s="43">
        <v>1156660.2965951783</v>
      </c>
      <c r="AG9" s="43">
        <v>1389</v>
      </c>
      <c r="AH9" s="44">
        <f t="shared" si="13"/>
        <v>832.72879524490884</v>
      </c>
      <c r="AI9" s="45">
        <v>9</v>
      </c>
      <c r="AJ9" s="46">
        <v>12</v>
      </c>
      <c r="AK9" s="47">
        <f t="shared" si="14"/>
        <v>1</v>
      </c>
      <c r="AL9" s="44">
        <f t="shared" si="15"/>
        <v>823.62159140345148</v>
      </c>
      <c r="AM9" s="43">
        <f t="shared" si="16"/>
        <v>70831.456860696824</v>
      </c>
      <c r="AN9" s="48">
        <f t="shared" si="17"/>
        <v>-16320.023260200063</v>
      </c>
      <c r="AO9" s="90">
        <f t="shared" si="18"/>
        <v>-1300.7617318558168</v>
      </c>
      <c r="AP9" s="97">
        <f t="shared" si="19"/>
        <v>2</v>
      </c>
      <c r="AQ9" s="165"/>
      <c r="AR9" s="164"/>
    </row>
    <row r="10" spans="1:44" s="3" customFormat="1" ht="12.75" customHeight="1" outlineLevel="2" x14ac:dyDescent="0.2">
      <c r="A10" s="10">
        <v>6091</v>
      </c>
      <c r="B10" s="11" t="s">
        <v>543</v>
      </c>
      <c r="C10" s="12">
        <v>78782</v>
      </c>
      <c r="D10" s="13" t="s">
        <v>23</v>
      </c>
      <c r="E10" s="14" t="s">
        <v>559</v>
      </c>
      <c r="F10" s="15" t="s">
        <v>547</v>
      </c>
      <c r="G10" s="42">
        <v>37</v>
      </c>
      <c r="H10" s="43">
        <f t="shared" si="0"/>
        <v>26004.783720996278</v>
      </c>
      <c r="I10" s="43">
        <v>23176.460404035068</v>
      </c>
      <c r="J10" s="43">
        <v>2828.3233169612095</v>
      </c>
      <c r="K10" s="44">
        <f t="shared" si="1"/>
        <v>626.39082173067754</v>
      </c>
      <c r="L10" s="44">
        <f t="shared" si="2"/>
        <v>76.441170728681342</v>
      </c>
      <c r="M10" s="44">
        <f t="shared" si="3"/>
        <v>702.83199245935884</v>
      </c>
      <c r="N10" s="44">
        <v>591.04059152365016</v>
      </c>
      <c r="O10" s="43">
        <v>437690.05629727233</v>
      </c>
      <c r="P10" s="43">
        <v>796</v>
      </c>
      <c r="Q10" s="44">
        <f t="shared" si="4"/>
        <v>549.86187977044267</v>
      </c>
      <c r="R10" s="45">
        <v>8</v>
      </c>
      <c r="S10" s="46">
        <v>10</v>
      </c>
      <c r="T10" s="47">
        <f t="shared" si="5"/>
        <v>0.93032845401184305</v>
      </c>
      <c r="U10" s="44">
        <f t="shared" si="6"/>
        <v>549.86187977044267</v>
      </c>
      <c r="V10" s="43">
        <f t="shared" si="7"/>
        <v>20344.889551506378</v>
      </c>
      <c r="W10" s="48">
        <f t="shared" si="8"/>
        <v>-5659.8941694899004</v>
      </c>
      <c r="X10" s="42">
        <v>5</v>
      </c>
      <c r="Y10" s="43">
        <f t="shared" si="9"/>
        <v>24510.596373450815</v>
      </c>
      <c r="Z10" s="43">
        <v>21813.898844326512</v>
      </c>
      <c r="AA10" s="43">
        <v>2696.6975291243039</v>
      </c>
      <c r="AB10" s="44">
        <f t="shared" si="10"/>
        <v>4362.7797688653027</v>
      </c>
      <c r="AC10" s="44">
        <f t="shared" si="11"/>
        <v>539.33950582486079</v>
      </c>
      <c r="AD10" s="44">
        <f t="shared" si="12"/>
        <v>4902.1192746901634</v>
      </c>
      <c r="AE10" s="44">
        <v>679.47040684852311</v>
      </c>
      <c r="AF10" s="43">
        <v>474375.59423076699</v>
      </c>
      <c r="AG10" s="43">
        <v>631</v>
      </c>
      <c r="AH10" s="44">
        <f t="shared" si="13"/>
        <v>751.78382603925036</v>
      </c>
      <c r="AI10" s="45">
        <v>10</v>
      </c>
      <c r="AJ10" s="46">
        <v>10</v>
      </c>
      <c r="AK10" s="47">
        <f t="shared" si="14"/>
        <v>1</v>
      </c>
      <c r="AL10" s="44">
        <f t="shared" si="15"/>
        <v>679.47040684852311</v>
      </c>
      <c r="AM10" s="43">
        <f t="shared" si="16"/>
        <v>3397.3520342426154</v>
      </c>
      <c r="AN10" s="48">
        <f t="shared" si="17"/>
        <v>-23032.630188227125</v>
      </c>
      <c r="AO10" s="90">
        <f t="shared" si="18"/>
        <v>17372.736018737225</v>
      </c>
      <c r="AP10" s="97">
        <f t="shared" si="19"/>
        <v>32</v>
      </c>
      <c r="AQ10" s="165"/>
      <c r="AR10" s="164"/>
    </row>
    <row r="11" spans="1:44" s="3" customFormat="1" ht="12.75" customHeight="1" outlineLevel="2" x14ac:dyDescent="0.2">
      <c r="A11" s="10">
        <v>6091</v>
      </c>
      <c r="B11" s="11" t="s">
        <v>543</v>
      </c>
      <c r="C11" s="12">
        <v>80480</v>
      </c>
      <c r="D11" s="13" t="s">
        <v>23</v>
      </c>
      <c r="E11" s="14" t="s">
        <v>560</v>
      </c>
      <c r="F11" s="15" t="s">
        <v>561</v>
      </c>
      <c r="G11" s="42">
        <v>2</v>
      </c>
      <c r="H11" s="43">
        <f t="shared" si="0"/>
        <v>2991.5668345195536</v>
      </c>
      <c r="I11" s="43">
        <v>2261.3267164842082</v>
      </c>
      <c r="J11" s="43">
        <v>730.24011803534518</v>
      </c>
      <c r="K11" s="44">
        <f t="shared" si="1"/>
        <v>1130.6633582421041</v>
      </c>
      <c r="L11" s="44">
        <f t="shared" si="2"/>
        <v>365.12005901767259</v>
      </c>
      <c r="M11" s="44">
        <f t="shared" si="3"/>
        <v>1495.7834172597768</v>
      </c>
      <c r="N11" s="44">
        <v>1389.1393254621505</v>
      </c>
      <c r="O11" s="43">
        <v>264593.88830362912</v>
      </c>
      <c r="P11" s="43">
        <v>195</v>
      </c>
      <c r="Q11" s="44">
        <f t="shared" si="4"/>
        <v>1356.8917348904058</v>
      </c>
      <c r="R11" s="45">
        <v>5</v>
      </c>
      <c r="S11" s="46">
        <v>7</v>
      </c>
      <c r="T11" s="47">
        <f t="shared" si="5"/>
        <v>0.9767859206195777</v>
      </c>
      <c r="U11" s="44">
        <f t="shared" si="6"/>
        <v>1356.8917348904058</v>
      </c>
      <c r="V11" s="43">
        <f t="shared" si="7"/>
        <v>2713.7834697808116</v>
      </c>
      <c r="W11" s="48">
        <f t="shared" si="8"/>
        <v>-277.78336473874197</v>
      </c>
      <c r="X11" s="42">
        <v>1</v>
      </c>
      <c r="Y11" s="43">
        <f t="shared" si="9"/>
        <v>2736.5377528140989</v>
      </c>
      <c r="Z11" s="43">
        <v>2064.1389293191824</v>
      </c>
      <c r="AA11" s="43">
        <v>672.39882349491677</v>
      </c>
      <c r="AB11" s="44">
        <f t="shared" si="10"/>
        <v>2064.1389293191824</v>
      </c>
      <c r="AC11" s="44">
        <f t="shared" si="11"/>
        <v>672.39882349491677</v>
      </c>
      <c r="AD11" s="44">
        <f t="shared" si="12"/>
        <v>2736.5377528140989</v>
      </c>
      <c r="AE11" s="44">
        <v>1417.9531434601024</v>
      </c>
      <c r="AF11" s="43">
        <v>240136.47947592448</v>
      </c>
      <c r="AG11" s="43">
        <v>166</v>
      </c>
      <c r="AH11" s="44">
        <f t="shared" si="13"/>
        <v>1446.605298047738</v>
      </c>
      <c r="AI11" s="45">
        <v>7</v>
      </c>
      <c r="AJ11" s="46">
        <v>7</v>
      </c>
      <c r="AK11" s="47">
        <f t="shared" si="14"/>
        <v>1</v>
      </c>
      <c r="AL11" s="44">
        <f t="shared" si="15"/>
        <v>1417.9531434601024</v>
      </c>
      <c r="AM11" s="43">
        <f t="shared" si="16"/>
        <v>1417.9531434601024</v>
      </c>
      <c r="AN11" s="48">
        <f t="shared" si="17"/>
        <v>-1438.455937477087</v>
      </c>
      <c r="AO11" s="90">
        <f t="shared" si="18"/>
        <v>1160.672572738345</v>
      </c>
      <c r="AP11" s="97">
        <f t="shared" si="19"/>
        <v>1</v>
      </c>
      <c r="AQ11" s="165"/>
      <c r="AR11" s="164"/>
    </row>
    <row r="12" spans="1:44" s="3" customFormat="1" ht="12.75" customHeight="1" outlineLevel="2" x14ac:dyDescent="0.2">
      <c r="A12" s="10">
        <v>6091</v>
      </c>
      <c r="B12" s="11" t="s">
        <v>543</v>
      </c>
      <c r="C12" s="12">
        <v>77741</v>
      </c>
      <c r="D12" s="13" t="s">
        <v>23</v>
      </c>
      <c r="E12" s="14" t="s">
        <v>556</v>
      </c>
      <c r="F12" s="15" t="s">
        <v>85</v>
      </c>
      <c r="G12" s="42">
        <v>11</v>
      </c>
      <c r="H12" s="43">
        <f t="shared" si="0"/>
        <v>27546.322607117323</v>
      </c>
      <c r="I12" s="43">
        <v>22172.03709890525</v>
      </c>
      <c r="J12" s="43">
        <v>5374.2855082120723</v>
      </c>
      <c r="K12" s="44">
        <f t="shared" si="1"/>
        <v>2015.6397362641137</v>
      </c>
      <c r="L12" s="44">
        <f t="shared" si="2"/>
        <v>488.57140983746109</v>
      </c>
      <c r="M12" s="44">
        <f t="shared" si="3"/>
        <v>2504.2111461015747</v>
      </c>
      <c r="N12" s="44">
        <v>2482.195137853626</v>
      </c>
      <c r="O12" s="43">
        <v>704611.85719427723</v>
      </c>
      <c r="P12" s="43">
        <v>211</v>
      </c>
      <c r="Q12" s="44">
        <f t="shared" si="4"/>
        <v>3339.3926881245366</v>
      </c>
      <c r="R12" s="45">
        <v>7</v>
      </c>
      <c r="S12" s="46">
        <v>12</v>
      </c>
      <c r="T12" s="47">
        <f t="shared" si="5"/>
        <v>1</v>
      </c>
      <c r="U12" s="44">
        <f t="shared" si="6"/>
        <v>2482.195137853626</v>
      </c>
      <c r="V12" s="43">
        <f t="shared" si="7"/>
        <v>27304.146516389887</v>
      </c>
      <c r="W12" s="48">
        <f t="shared" si="8"/>
        <v>-242.17609072743653</v>
      </c>
      <c r="X12" s="42">
        <v>10</v>
      </c>
      <c r="Y12" s="43">
        <f t="shared" si="9"/>
        <v>25287.341316884587</v>
      </c>
      <c r="Z12" s="43">
        <v>20336.481975915089</v>
      </c>
      <c r="AA12" s="43">
        <v>4950.8593409695004</v>
      </c>
      <c r="AB12" s="44">
        <f t="shared" si="10"/>
        <v>2033.648197591509</v>
      </c>
      <c r="AC12" s="44">
        <f t="shared" si="11"/>
        <v>495.08593409695004</v>
      </c>
      <c r="AD12" s="44">
        <f t="shared" si="12"/>
        <v>2528.7341316884585</v>
      </c>
      <c r="AE12" s="44">
        <v>2516.0062443642009</v>
      </c>
      <c r="AF12" s="43">
        <v>613336.94789822609</v>
      </c>
      <c r="AG12" s="43">
        <v>185</v>
      </c>
      <c r="AH12" s="44">
        <f t="shared" si="13"/>
        <v>3315.3348535039249</v>
      </c>
      <c r="AI12" s="45">
        <v>7</v>
      </c>
      <c r="AJ12" s="46">
        <v>12</v>
      </c>
      <c r="AK12" s="47">
        <f t="shared" si="14"/>
        <v>1</v>
      </c>
      <c r="AL12" s="44">
        <f t="shared" si="15"/>
        <v>2516.0062443642009</v>
      </c>
      <c r="AM12" s="43">
        <f t="shared" si="16"/>
        <v>25160.062443642011</v>
      </c>
      <c r="AN12" s="48">
        <f t="shared" si="17"/>
        <v>-138.8496799009921</v>
      </c>
      <c r="AO12" s="90">
        <f t="shared" si="18"/>
        <v>-103.32641082644443</v>
      </c>
      <c r="AP12" s="97">
        <f t="shared" si="19"/>
        <v>1</v>
      </c>
      <c r="AQ12" s="165"/>
      <c r="AR12" s="164"/>
    </row>
    <row r="13" spans="1:44" s="3" customFormat="1" ht="12.75" customHeight="1" outlineLevel="2" x14ac:dyDescent="0.2">
      <c r="A13" s="10">
        <v>6091</v>
      </c>
      <c r="B13" s="11" t="s">
        <v>543</v>
      </c>
      <c r="C13" s="12">
        <v>80752</v>
      </c>
      <c r="D13" s="13" t="s">
        <v>23</v>
      </c>
      <c r="E13" s="14" t="s">
        <v>557</v>
      </c>
      <c r="F13" s="15" t="s">
        <v>558</v>
      </c>
      <c r="G13" s="42">
        <v>153</v>
      </c>
      <c r="H13" s="43">
        <f t="shared" si="0"/>
        <v>83645.134035586612</v>
      </c>
      <c r="I13" s="43">
        <v>75884.17669452625</v>
      </c>
      <c r="J13" s="43">
        <v>7760.9573410603562</v>
      </c>
      <c r="K13" s="44">
        <f t="shared" si="1"/>
        <v>495.97501107533498</v>
      </c>
      <c r="L13" s="44">
        <f t="shared" si="2"/>
        <v>50.725211379479454</v>
      </c>
      <c r="M13" s="44">
        <f t="shared" si="3"/>
        <v>546.70022245481448</v>
      </c>
      <c r="N13" s="44">
        <v>552.79980968754001</v>
      </c>
      <c r="O13" s="43">
        <v>1269472.5903904669</v>
      </c>
      <c r="P13" s="43">
        <v>2179</v>
      </c>
      <c r="Q13" s="44">
        <f t="shared" si="4"/>
        <v>582.59412133568924</v>
      </c>
      <c r="R13" s="45">
        <v>6</v>
      </c>
      <c r="S13" s="46">
        <v>12</v>
      </c>
      <c r="T13" s="47">
        <f t="shared" si="5"/>
        <v>1</v>
      </c>
      <c r="U13" s="44">
        <f t="shared" si="6"/>
        <v>552.79980968754001</v>
      </c>
      <c r="V13" s="43">
        <f t="shared" si="7"/>
        <v>84578.370882193616</v>
      </c>
      <c r="W13" s="48">
        <f t="shared" si="8"/>
        <v>933.23684660700383</v>
      </c>
      <c r="X13" s="42">
        <v>146</v>
      </c>
      <c r="Y13" s="43">
        <f t="shared" si="9"/>
        <v>77260.293084422941</v>
      </c>
      <c r="Z13" s="43">
        <v>70100.440779575452</v>
      </c>
      <c r="AA13" s="43">
        <v>7159.8523048474945</v>
      </c>
      <c r="AB13" s="44">
        <f t="shared" si="10"/>
        <v>480.14000533955789</v>
      </c>
      <c r="AC13" s="44">
        <f t="shared" si="11"/>
        <v>49.040084279777361</v>
      </c>
      <c r="AD13" s="44">
        <f t="shared" si="12"/>
        <v>529.18008961933526</v>
      </c>
      <c r="AE13" s="44">
        <v>574.36671417299658</v>
      </c>
      <c r="AF13" s="43">
        <v>1121445.0018146662</v>
      </c>
      <c r="AG13" s="43">
        <v>1936</v>
      </c>
      <c r="AH13" s="44">
        <f t="shared" si="13"/>
        <v>579.25878192906316</v>
      </c>
      <c r="AI13" s="45">
        <v>3</v>
      </c>
      <c r="AJ13" s="46">
        <v>12</v>
      </c>
      <c r="AK13" s="47">
        <f t="shared" si="14"/>
        <v>1</v>
      </c>
      <c r="AL13" s="44">
        <f t="shared" si="15"/>
        <v>574.36671417299658</v>
      </c>
      <c r="AM13" s="43">
        <f t="shared" si="16"/>
        <v>83857.540269257501</v>
      </c>
      <c r="AN13" s="48">
        <f t="shared" si="17"/>
        <v>7196.9969289104283</v>
      </c>
      <c r="AO13" s="90">
        <f t="shared" si="18"/>
        <v>-6263.7600823034245</v>
      </c>
      <c r="AP13" s="97">
        <f t="shared" si="19"/>
        <v>7</v>
      </c>
      <c r="AQ13" s="165"/>
      <c r="AR13" s="164"/>
    </row>
    <row r="14" spans="1:44" s="3" customFormat="1" ht="12.75" customHeight="1" outlineLevel="2" x14ac:dyDescent="0.2">
      <c r="A14" s="10">
        <v>6091</v>
      </c>
      <c r="B14" s="11" t="s">
        <v>543</v>
      </c>
      <c r="C14" s="12">
        <v>79744</v>
      </c>
      <c r="D14" s="13" t="s">
        <v>23</v>
      </c>
      <c r="E14" s="14" t="s">
        <v>562</v>
      </c>
      <c r="F14" s="15" t="s">
        <v>563</v>
      </c>
      <c r="G14" s="42">
        <v>190990</v>
      </c>
      <c r="H14" s="43">
        <f t="shared" si="0"/>
        <v>228132.95232989197</v>
      </c>
      <c r="I14" s="43">
        <v>218561.32546634367</v>
      </c>
      <c r="J14" s="43">
        <v>9571.6268635482957</v>
      </c>
      <c r="K14" s="44">
        <f t="shared" si="1"/>
        <v>1.1443600474702533</v>
      </c>
      <c r="L14" s="44">
        <f t="shared" si="2"/>
        <v>5.0115853518761695E-2</v>
      </c>
      <c r="M14" s="44">
        <f t="shared" si="3"/>
        <v>1.1944759009890149</v>
      </c>
      <c r="N14" s="44">
        <v>1.2414278444454929</v>
      </c>
      <c r="O14" s="43">
        <v>4097114.5778420363</v>
      </c>
      <c r="P14" s="43">
        <v>3148294</v>
      </c>
      <c r="Q14" s="44">
        <f t="shared" si="4"/>
        <v>1.3013761033251774</v>
      </c>
      <c r="R14" s="45">
        <v>6</v>
      </c>
      <c r="S14" s="46">
        <v>12</v>
      </c>
      <c r="T14" s="47">
        <f t="shared" si="5"/>
        <v>1</v>
      </c>
      <c r="U14" s="44">
        <f t="shared" si="6"/>
        <v>1.2414278444454929</v>
      </c>
      <c r="V14" s="43">
        <f t="shared" si="7"/>
        <v>237100.3040106447</v>
      </c>
      <c r="W14" s="48">
        <f t="shared" si="8"/>
        <v>8967.351680752734</v>
      </c>
      <c r="X14" s="42">
        <v>216525</v>
      </c>
      <c r="Y14" s="43">
        <f t="shared" si="9"/>
        <v>208336.27647635015</v>
      </c>
      <c r="Z14" s="43">
        <v>199371.54513733537</v>
      </c>
      <c r="AA14" s="43">
        <v>8964.7313390147665</v>
      </c>
      <c r="AB14" s="44">
        <f t="shared" si="10"/>
        <v>0.92077840959397472</v>
      </c>
      <c r="AC14" s="44">
        <f t="shared" si="11"/>
        <v>4.1402754134694686E-2</v>
      </c>
      <c r="AD14" s="44">
        <f t="shared" si="12"/>
        <v>0.96218116372866946</v>
      </c>
      <c r="AE14" s="44">
        <v>1.2101397846838293</v>
      </c>
      <c r="AF14" s="43">
        <v>3574626.8063533641</v>
      </c>
      <c r="AG14" s="43">
        <v>3085954</v>
      </c>
      <c r="AH14" s="44">
        <f t="shared" si="13"/>
        <v>1.1583538854932265</v>
      </c>
      <c r="AI14" s="45">
        <v>2</v>
      </c>
      <c r="AJ14" s="46">
        <v>12</v>
      </c>
      <c r="AK14" s="47">
        <f t="shared" si="14"/>
        <v>0.95720667988439634</v>
      </c>
      <c r="AL14" s="44">
        <f t="shared" si="15"/>
        <v>1.1583538854932265</v>
      </c>
      <c r="AM14" s="43">
        <f t="shared" si="16"/>
        <v>250812.57505642087</v>
      </c>
      <c r="AN14" s="48">
        <f t="shared" si="17"/>
        <v>46337.780269168063</v>
      </c>
      <c r="AO14" s="90">
        <f t="shared" si="18"/>
        <v>-37370.428588415329</v>
      </c>
      <c r="AP14" s="97">
        <f t="shared" si="19"/>
        <v>-25535</v>
      </c>
      <c r="AQ14" s="165"/>
      <c r="AR14" s="164"/>
    </row>
    <row r="15" spans="1:44" s="3" customFormat="1" ht="12.75" customHeight="1" outlineLevel="2" x14ac:dyDescent="0.2">
      <c r="A15" s="10">
        <v>6091</v>
      </c>
      <c r="B15" s="11" t="s">
        <v>543</v>
      </c>
      <c r="C15" s="12">
        <v>78785</v>
      </c>
      <c r="D15" s="13" t="s">
        <v>23</v>
      </c>
      <c r="E15" s="14" t="s">
        <v>554</v>
      </c>
      <c r="F15" s="15" t="s">
        <v>555</v>
      </c>
      <c r="G15" s="42">
        <v>2911200</v>
      </c>
      <c r="H15" s="43">
        <f t="shared" si="0"/>
        <v>85834.836079359433</v>
      </c>
      <c r="I15" s="43">
        <v>85631.880188645635</v>
      </c>
      <c r="J15" s="43">
        <v>202.95589071379356</v>
      </c>
      <c r="K15" s="44">
        <f t="shared" si="1"/>
        <v>2.9414633205772752E-2</v>
      </c>
      <c r="L15" s="44">
        <f t="shared" si="2"/>
        <v>6.9715543663710343E-5</v>
      </c>
      <c r="M15" s="44">
        <f t="shared" si="3"/>
        <v>2.9484348749436465E-2</v>
      </c>
      <c r="N15" s="44">
        <v>4.0173266954061343E-2</v>
      </c>
      <c r="O15" s="43">
        <v>222141.70225243879</v>
      </c>
      <c r="P15" s="43">
        <v>5889447</v>
      </c>
      <c r="Q15" s="44">
        <f t="shared" si="4"/>
        <v>3.7718601127141274E-2</v>
      </c>
      <c r="R15" s="45">
        <v>1</v>
      </c>
      <c r="S15" s="46">
        <v>4</v>
      </c>
      <c r="T15" s="47">
        <f t="shared" si="5"/>
        <v>0.93889802814077805</v>
      </c>
      <c r="U15" s="44">
        <f t="shared" si="6"/>
        <v>3.7718601127141274E-2</v>
      </c>
      <c r="V15" s="43">
        <f t="shared" si="7"/>
        <v>109806.39160133367</v>
      </c>
      <c r="W15" s="48">
        <f t="shared" si="8"/>
        <v>23971.555521974238</v>
      </c>
      <c r="X15" s="42">
        <v>2668600</v>
      </c>
      <c r="Y15" s="43">
        <f t="shared" si="9"/>
        <v>81410.656803752106</v>
      </c>
      <c r="Z15" s="43">
        <v>81220.597839092225</v>
      </c>
      <c r="AA15" s="43">
        <v>190.0589646598886</v>
      </c>
      <c r="AB15" s="44">
        <f t="shared" si="10"/>
        <v>3.0435658337364994E-2</v>
      </c>
      <c r="AC15" s="44">
        <f t="shared" si="11"/>
        <v>7.1220476901704487E-5</v>
      </c>
      <c r="AD15" s="44">
        <f t="shared" si="12"/>
        <v>3.0506878814266697E-2</v>
      </c>
      <c r="AE15" s="44">
        <v>3.449153203401243E-2</v>
      </c>
      <c r="AF15" s="43">
        <v>192190.65404754406</v>
      </c>
      <c r="AG15" s="43">
        <v>5398597</v>
      </c>
      <c r="AH15" s="44">
        <f t="shared" si="13"/>
        <v>3.5600111296980319E-2</v>
      </c>
      <c r="AI15" s="45">
        <v>1</v>
      </c>
      <c r="AJ15" s="46">
        <v>4</v>
      </c>
      <c r="AK15" s="47">
        <f t="shared" si="14"/>
        <v>1</v>
      </c>
      <c r="AL15" s="44">
        <f t="shared" si="15"/>
        <v>3.449153203401243E-2</v>
      </c>
      <c r="AM15" s="43">
        <f t="shared" si="16"/>
        <v>92044.102385965569</v>
      </c>
      <c r="AN15" s="48">
        <f t="shared" si="17"/>
        <v>11600.122453323776</v>
      </c>
      <c r="AO15" s="90">
        <f t="shared" si="18"/>
        <v>12371.433068650462</v>
      </c>
      <c r="AP15" s="97">
        <f t="shared" si="19"/>
        <v>242600</v>
      </c>
      <c r="AQ15" s="165"/>
      <c r="AR15" s="164"/>
    </row>
    <row r="16" spans="1:44" s="3" customFormat="1" ht="12.75" customHeight="1" outlineLevel="2" x14ac:dyDescent="0.2">
      <c r="A16" s="10">
        <v>6091</v>
      </c>
      <c r="B16" s="11" t="s">
        <v>543</v>
      </c>
      <c r="C16" s="12">
        <v>78816</v>
      </c>
      <c r="D16" s="13" t="s">
        <v>23</v>
      </c>
      <c r="E16" s="14" t="s">
        <v>551</v>
      </c>
      <c r="F16" s="15" t="s">
        <v>552</v>
      </c>
      <c r="G16" s="42">
        <v>15705</v>
      </c>
      <c r="H16" s="43">
        <f t="shared" si="0"/>
        <v>504667.94234519207</v>
      </c>
      <c r="I16" s="43">
        <v>473661.09051955061</v>
      </c>
      <c r="J16" s="43">
        <v>31006.851825641439</v>
      </c>
      <c r="K16" s="44">
        <f t="shared" si="1"/>
        <v>30.15989115056037</v>
      </c>
      <c r="L16" s="44">
        <f t="shared" si="2"/>
        <v>1.974329947509802</v>
      </c>
      <c r="M16" s="44">
        <f t="shared" si="3"/>
        <v>32.134221098070171</v>
      </c>
      <c r="N16" s="44">
        <v>33.707533127984817</v>
      </c>
      <c r="O16" s="43">
        <v>4580818.5168264266</v>
      </c>
      <c r="P16" s="43">
        <v>132264</v>
      </c>
      <c r="Q16" s="44">
        <f t="shared" si="4"/>
        <v>34.633902776465455</v>
      </c>
      <c r="R16" s="45">
        <v>5</v>
      </c>
      <c r="S16" s="46">
        <v>12</v>
      </c>
      <c r="T16" s="47">
        <f t="shared" si="5"/>
        <v>1</v>
      </c>
      <c r="U16" s="44">
        <f t="shared" si="6"/>
        <v>33.707533127984817</v>
      </c>
      <c r="V16" s="43">
        <f t="shared" si="7"/>
        <v>529376.80777500151</v>
      </c>
      <c r="W16" s="48">
        <f t="shared" si="8"/>
        <v>24708.865429809433</v>
      </c>
      <c r="X16" s="42">
        <v>14342</v>
      </c>
      <c r="Y16" s="43">
        <f t="shared" si="9"/>
        <v>459701.95115531556</v>
      </c>
      <c r="Z16" s="43">
        <v>430731.39438565203</v>
      </c>
      <c r="AA16" s="43">
        <v>28970.556769663519</v>
      </c>
      <c r="AB16" s="44">
        <f t="shared" si="10"/>
        <v>30.032868106655421</v>
      </c>
      <c r="AC16" s="44">
        <f t="shared" si="11"/>
        <v>2.019980251684808</v>
      </c>
      <c r="AD16" s="44">
        <f t="shared" si="12"/>
        <v>32.052848358340228</v>
      </c>
      <c r="AE16" s="44">
        <v>32.406223976969812</v>
      </c>
      <c r="AF16" s="43">
        <v>3968962.9196811914</v>
      </c>
      <c r="AG16" s="43">
        <v>121616</v>
      </c>
      <c r="AH16" s="44">
        <f t="shared" si="13"/>
        <v>32.63520358901124</v>
      </c>
      <c r="AI16" s="45">
        <v>6</v>
      </c>
      <c r="AJ16" s="46">
        <v>12</v>
      </c>
      <c r="AK16" s="47">
        <f t="shared" si="14"/>
        <v>1</v>
      </c>
      <c r="AL16" s="44">
        <f t="shared" si="15"/>
        <v>32.406223976969812</v>
      </c>
      <c r="AM16" s="43">
        <f t="shared" si="16"/>
        <v>464770.06427770102</v>
      </c>
      <c r="AN16" s="48">
        <f t="shared" si="17"/>
        <v>5528.8506789659577</v>
      </c>
      <c r="AO16" s="90">
        <f t="shared" si="18"/>
        <v>19180.014750843475</v>
      </c>
      <c r="AP16" s="97">
        <f t="shared" si="19"/>
        <v>1363</v>
      </c>
      <c r="AQ16" s="165"/>
      <c r="AR16" s="164"/>
    </row>
    <row r="17" spans="1:44" s="3" customFormat="1" ht="12.75" customHeight="1" outlineLevel="2" x14ac:dyDescent="0.2">
      <c r="A17" s="10">
        <v>6091</v>
      </c>
      <c r="B17" s="11" t="s">
        <v>543</v>
      </c>
      <c r="C17" s="12">
        <v>61516</v>
      </c>
      <c r="D17" s="13" t="s">
        <v>23</v>
      </c>
      <c r="E17" s="14" t="s">
        <v>548</v>
      </c>
      <c r="F17" s="15" t="s">
        <v>85</v>
      </c>
      <c r="G17" s="42">
        <v>1218</v>
      </c>
      <c r="H17" s="43">
        <f t="shared" si="0"/>
        <v>308958.7022209944</v>
      </c>
      <c r="I17" s="43">
        <v>272880.1555813892</v>
      </c>
      <c r="J17" s="43">
        <v>36078.546639605207</v>
      </c>
      <c r="K17" s="44">
        <f t="shared" si="1"/>
        <v>224.03953660212579</v>
      </c>
      <c r="L17" s="44">
        <f t="shared" si="2"/>
        <v>29.621138456161912</v>
      </c>
      <c r="M17" s="44">
        <f t="shared" si="3"/>
        <v>253.66067505828769</v>
      </c>
      <c r="N17" s="44">
        <v>305.81351952819546</v>
      </c>
      <c r="O17" s="43">
        <v>6091061.4439313812</v>
      </c>
      <c r="P17" s="43">
        <v>19857</v>
      </c>
      <c r="Q17" s="44">
        <f t="shared" si="4"/>
        <v>306.74630830092065</v>
      </c>
      <c r="R17" s="45">
        <v>2</v>
      </c>
      <c r="S17" s="46">
        <v>12</v>
      </c>
      <c r="T17" s="47">
        <f t="shared" si="5"/>
        <v>1</v>
      </c>
      <c r="U17" s="44">
        <f t="shared" si="6"/>
        <v>305.81351952819546</v>
      </c>
      <c r="V17" s="43">
        <f t="shared" si="7"/>
        <v>372480.86678534205</v>
      </c>
      <c r="W17" s="48">
        <f t="shared" si="8"/>
        <v>63522.164564347651</v>
      </c>
      <c r="X17" s="42">
        <v>1153</v>
      </c>
      <c r="Y17" s="43">
        <f t="shared" si="9"/>
        <v>282841.80228703807</v>
      </c>
      <c r="Z17" s="43">
        <v>249422.86929055658</v>
      </c>
      <c r="AA17" s="43">
        <v>33418.932996481475</v>
      </c>
      <c r="AB17" s="44">
        <f t="shared" si="10"/>
        <v>216.32512514358768</v>
      </c>
      <c r="AC17" s="44">
        <f t="shared" si="11"/>
        <v>28.984330439272746</v>
      </c>
      <c r="AD17" s="44">
        <f t="shared" si="12"/>
        <v>245.30945558286041</v>
      </c>
      <c r="AE17" s="44">
        <v>293.91428837278545</v>
      </c>
      <c r="AF17" s="43">
        <v>5145086.7417873414</v>
      </c>
      <c r="AG17" s="43">
        <v>18619</v>
      </c>
      <c r="AH17" s="44">
        <f t="shared" si="13"/>
        <v>276.33528877959833</v>
      </c>
      <c r="AI17" s="45">
        <v>4</v>
      </c>
      <c r="AJ17" s="46">
        <v>12</v>
      </c>
      <c r="AK17" s="47">
        <f t="shared" si="14"/>
        <v>0.94019004761384439</v>
      </c>
      <c r="AL17" s="44">
        <f t="shared" si="15"/>
        <v>276.33528877959833</v>
      </c>
      <c r="AM17" s="43">
        <f t="shared" si="16"/>
        <v>318614.58796287689</v>
      </c>
      <c r="AN17" s="48">
        <f t="shared" si="17"/>
        <v>39024.857100915076</v>
      </c>
      <c r="AO17" s="90">
        <f t="shared" si="18"/>
        <v>24497.307463432575</v>
      </c>
      <c r="AP17" s="97">
        <f t="shared" si="19"/>
        <v>65</v>
      </c>
      <c r="AQ17" s="165"/>
      <c r="AR17" s="164"/>
    </row>
    <row r="18" spans="1:44" s="3" customFormat="1" ht="12.75" customHeight="1" outlineLevel="2" x14ac:dyDescent="0.2">
      <c r="A18" s="10">
        <v>6091</v>
      </c>
      <c r="B18" s="11" t="s">
        <v>543</v>
      </c>
      <c r="C18" s="12">
        <v>79062</v>
      </c>
      <c r="D18" s="13" t="s">
        <v>23</v>
      </c>
      <c r="E18" s="14" t="s">
        <v>566</v>
      </c>
      <c r="F18" s="15" t="s">
        <v>567</v>
      </c>
      <c r="G18" s="42">
        <v>168269</v>
      </c>
      <c r="H18" s="43">
        <f t="shared" si="0"/>
        <v>6312522.5226775762</v>
      </c>
      <c r="I18" s="43">
        <v>6252625.2315799491</v>
      </c>
      <c r="J18" s="43">
        <v>59897.291097626781</v>
      </c>
      <c r="K18" s="44">
        <f t="shared" si="1"/>
        <v>37.15850947934527</v>
      </c>
      <c r="L18" s="44">
        <f t="shared" si="2"/>
        <v>0.35596153241314077</v>
      </c>
      <c r="M18" s="44">
        <f t="shared" si="3"/>
        <v>37.51447101175841</v>
      </c>
      <c r="N18" s="44">
        <v>47.269686633760806</v>
      </c>
      <c r="O18" s="43">
        <v>55015103.533266917</v>
      </c>
      <c r="P18" s="43">
        <v>1161587</v>
      </c>
      <c r="Q18" s="44">
        <f t="shared" si="4"/>
        <v>47.362017251628089</v>
      </c>
      <c r="R18" s="45">
        <v>3</v>
      </c>
      <c r="S18" s="46">
        <v>12</v>
      </c>
      <c r="T18" s="47">
        <f t="shared" si="5"/>
        <v>1</v>
      </c>
      <c r="U18" s="44">
        <f t="shared" si="6"/>
        <v>47.269686633760806</v>
      </c>
      <c r="V18" s="43">
        <f t="shared" si="7"/>
        <v>7954022.9001762969</v>
      </c>
      <c r="W18" s="48">
        <f t="shared" si="8"/>
        <v>1641500.3774987208</v>
      </c>
      <c r="X18" s="42">
        <v>77477</v>
      </c>
      <c r="Y18" s="43">
        <f t="shared" si="9"/>
        <v>4903204.2806449132</v>
      </c>
      <c r="Z18" s="43">
        <v>4847243.05081446</v>
      </c>
      <c r="AA18" s="43">
        <v>55961.229830453274</v>
      </c>
      <c r="AB18" s="44">
        <f t="shared" si="10"/>
        <v>62.563638896891462</v>
      </c>
      <c r="AC18" s="44">
        <f t="shared" si="11"/>
        <v>0.72229474334903621</v>
      </c>
      <c r="AD18" s="44">
        <f t="shared" si="12"/>
        <v>63.285933640240501</v>
      </c>
      <c r="AE18" s="44">
        <v>56.192047885816052</v>
      </c>
      <c r="AF18" s="43">
        <v>41571724.200506538</v>
      </c>
      <c r="AG18" s="43">
        <v>755290</v>
      </c>
      <c r="AH18" s="44">
        <f t="shared" si="13"/>
        <v>55.040744880120933</v>
      </c>
      <c r="AI18" s="45">
        <v>9</v>
      </c>
      <c r="AJ18" s="46">
        <v>12</v>
      </c>
      <c r="AK18" s="47">
        <f t="shared" si="14"/>
        <v>0.97951128230751439</v>
      </c>
      <c r="AL18" s="44">
        <f t="shared" si="15"/>
        <v>55.040744880120933</v>
      </c>
      <c r="AM18" s="43">
        <f t="shared" si="16"/>
        <v>4264391.7910771295</v>
      </c>
      <c r="AN18" s="48">
        <f t="shared" si="17"/>
        <v>-696886.35225576395</v>
      </c>
      <c r="AO18" s="90">
        <f t="shared" si="18"/>
        <v>2338386.7297544847</v>
      </c>
      <c r="AP18" s="97">
        <f t="shared" si="19"/>
        <v>90792</v>
      </c>
      <c r="AQ18" s="165"/>
      <c r="AR18" s="164"/>
    </row>
    <row r="19" spans="1:44" s="3" customFormat="1" ht="17.25" customHeight="1" outlineLevel="1" x14ac:dyDescent="0.2">
      <c r="A19" s="49"/>
      <c r="B19" s="50" t="s">
        <v>708</v>
      </c>
      <c r="C19" s="51"/>
      <c r="D19" s="52"/>
      <c r="E19" s="53"/>
      <c r="F19" s="52"/>
      <c r="G19" s="54"/>
      <c r="H19" s="55"/>
      <c r="I19" s="55"/>
      <c r="J19" s="55"/>
      <c r="K19" s="56"/>
      <c r="L19" s="56"/>
      <c r="M19" s="56"/>
      <c r="N19" s="56"/>
      <c r="O19" s="55"/>
      <c r="P19" s="55"/>
      <c r="Q19" s="56"/>
      <c r="R19" s="57"/>
      <c r="S19" s="58"/>
      <c r="T19" s="59"/>
      <c r="U19" s="44"/>
      <c r="V19" s="44"/>
      <c r="W19" s="60">
        <f>SUBTOTAL(9,W3:W18)</f>
        <v>1422106.0397013726</v>
      </c>
      <c r="X19" s="54"/>
      <c r="Y19" s="55"/>
      <c r="Z19" s="55"/>
      <c r="AA19" s="55"/>
      <c r="AB19" s="56"/>
      <c r="AC19" s="56"/>
      <c r="AD19" s="56"/>
      <c r="AE19" s="56"/>
      <c r="AF19" s="55"/>
      <c r="AG19" s="55"/>
      <c r="AH19" s="56"/>
      <c r="AI19" s="57"/>
      <c r="AJ19" s="58"/>
      <c r="AK19" s="59"/>
      <c r="AL19" s="44"/>
      <c r="AM19" s="44"/>
      <c r="AN19" s="60">
        <f>SUBTOTAL(9,AN3:AN18)</f>
        <v>-942468.92735209328</v>
      </c>
      <c r="AO19" s="91">
        <f>SUBTOTAL(9,AO3:AO18)</f>
        <v>2364574.967053466</v>
      </c>
      <c r="AP19" s="98">
        <v>9.9999999999999995E-8</v>
      </c>
      <c r="AQ19" s="41"/>
    </row>
    <row r="20" spans="1:44" s="3" customFormat="1" ht="12.75" customHeight="1" outlineLevel="2" x14ac:dyDescent="0.2">
      <c r="A20" s="10">
        <v>6092</v>
      </c>
      <c r="B20" s="11" t="s">
        <v>568</v>
      </c>
      <c r="C20" s="12">
        <v>77701</v>
      </c>
      <c r="D20" s="13" t="s">
        <v>23</v>
      </c>
      <c r="E20" s="14" t="s">
        <v>569</v>
      </c>
      <c r="F20" s="15" t="s">
        <v>570</v>
      </c>
      <c r="G20" s="42">
        <v>2144</v>
      </c>
      <c r="H20" s="43">
        <f t="shared" ref="H20:H36" si="20">I20+J20</f>
        <v>1000170.5427492292</v>
      </c>
      <c r="I20" s="43">
        <v>857604.13932078262</v>
      </c>
      <c r="J20" s="43">
        <v>142566.40342844665</v>
      </c>
      <c r="K20" s="44">
        <f t="shared" ref="K20:K36" si="21">I20/G20</f>
        <v>400.00193065335009</v>
      </c>
      <c r="L20" s="44">
        <f t="shared" ref="L20:L36" si="22">J20/G20</f>
        <v>66.495523987148616</v>
      </c>
      <c r="M20" s="44">
        <f t="shared" ref="M20:M36" si="23">H20/G20</f>
        <v>466.49745464049869</v>
      </c>
      <c r="N20" s="44">
        <v>386.65552743431476</v>
      </c>
      <c r="O20" s="43">
        <v>4657312.6365159843</v>
      </c>
      <c r="P20" s="43">
        <v>13501</v>
      </c>
      <c r="Q20" s="44">
        <f t="shared" ref="Q20:Q36" si="24">O20/P20</f>
        <v>344.96056858869599</v>
      </c>
      <c r="R20" s="45">
        <v>11</v>
      </c>
      <c r="S20" s="46">
        <v>11</v>
      </c>
      <c r="T20" s="47">
        <f t="shared" ref="T20:T36" si="25">IF(N20=0,1,MIN(Q20/N20,1))</f>
        <v>0.89216510333554733</v>
      </c>
      <c r="U20" s="44">
        <f t="shared" ref="U20:U36" si="26">T20*N20</f>
        <v>344.96056858869599</v>
      </c>
      <c r="V20" s="43">
        <f t="shared" ref="V20:V36" si="27">IF(U20&lt;0,0,G20*U20)</f>
        <v>739595.45905416424</v>
      </c>
      <c r="W20" s="48">
        <f t="shared" ref="W20:W36" si="28">IF(G20=0,-H20*12/12,(V20-H20)*12/12)</f>
        <v>-260575.083695065</v>
      </c>
      <c r="X20" s="42">
        <v>1969</v>
      </c>
      <c r="Y20" s="43">
        <f t="shared" ref="Y20:Y36" si="29">Z20+AA20</f>
        <v>895174.0623996224</v>
      </c>
      <c r="Z20" s="43">
        <v>764151.82937365631</v>
      </c>
      <c r="AA20" s="43">
        <v>131022.2330259661</v>
      </c>
      <c r="AB20" s="44">
        <f t="shared" ref="AB20:AB36" si="30">Z20/X20</f>
        <v>388.09133030658012</v>
      </c>
      <c r="AC20" s="44">
        <f t="shared" ref="AC20:AC36" si="31">AA20/X20</f>
        <v>66.54252566072428</v>
      </c>
      <c r="AD20" s="44">
        <f t="shared" ref="AD20:AD36" si="32">Y20/X20</f>
        <v>454.63385596730444</v>
      </c>
      <c r="AE20" s="44">
        <v>359.45426732724212</v>
      </c>
      <c r="AF20" s="43">
        <v>3903839.0755076581</v>
      </c>
      <c r="AG20" s="43">
        <v>12453</v>
      </c>
      <c r="AH20" s="44">
        <f t="shared" ref="AH20:AH36" si="33">AF20/AG20</f>
        <v>313.48583277183474</v>
      </c>
      <c r="AI20" s="45">
        <v>11</v>
      </c>
      <c r="AJ20" s="46">
        <v>11</v>
      </c>
      <c r="AK20" s="47">
        <f t="shared" ref="AK20:AK36" si="34">IF(AE20=0,1,MIN(AH20/AE20,1))</f>
        <v>0.8721160416394268</v>
      </c>
      <c r="AL20" s="44">
        <f t="shared" ref="AL20:AL36" si="35">AK20*AE20</f>
        <v>313.48583277183474</v>
      </c>
      <c r="AM20" s="43">
        <f t="shared" ref="AM20:AM36" si="36">IF(AL20&lt;0,0,X20*AL20)</f>
        <v>617253.60472774261</v>
      </c>
      <c r="AN20" s="48">
        <f t="shared" ref="AN20:AN36" si="37">IF(X20=0,-Y20*12/11,(AM20-Y20)*12/11)</f>
        <v>-303185.95382386888</v>
      </c>
      <c r="AO20" s="90">
        <f t="shared" ref="AO20:AO36" si="38">W20-AN20</f>
        <v>42610.870128803886</v>
      </c>
      <c r="AP20" s="97">
        <f t="shared" ref="AP20:AP36" si="39">G20-X20</f>
        <v>175</v>
      </c>
      <c r="AQ20" s="165"/>
      <c r="AR20" s="164"/>
    </row>
    <row r="21" spans="1:44" s="3" customFormat="1" ht="12.75" customHeight="1" outlineLevel="2" x14ac:dyDescent="0.2">
      <c r="A21" s="10">
        <v>6092</v>
      </c>
      <c r="B21" s="11" t="s">
        <v>568</v>
      </c>
      <c r="C21" s="12">
        <v>77702</v>
      </c>
      <c r="D21" s="13" t="s">
        <v>23</v>
      </c>
      <c r="E21" s="14" t="s">
        <v>571</v>
      </c>
      <c r="F21" s="15" t="s">
        <v>572</v>
      </c>
      <c r="G21" s="42">
        <v>653</v>
      </c>
      <c r="H21" s="43">
        <f t="shared" si="20"/>
        <v>1222133.434782333</v>
      </c>
      <c r="I21" s="43">
        <v>1057983.5366600787</v>
      </c>
      <c r="J21" s="43">
        <v>164149.89812225429</v>
      </c>
      <c r="K21" s="44">
        <f t="shared" si="21"/>
        <v>1620.1891832466749</v>
      </c>
      <c r="L21" s="44">
        <f t="shared" si="22"/>
        <v>251.37809819640779</v>
      </c>
      <c r="M21" s="44">
        <f t="shared" si="23"/>
        <v>1871.5672814430827</v>
      </c>
      <c r="N21" s="44">
        <v>1735.5172016940921</v>
      </c>
      <c r="O21" s="43">
        <v>4490051.0149158239</v>
      </c>
      <c r="P21" s="43">
        <v>2813</v>
      </c>
      <c r="Q21" s="44">
        <f t="shared" si="24"/>
        <v>1596.1788179579894</v>
      </c>
      <c r="R21" s="45">
        <v>6</v>
      </c>
      <c r="S21" s="46">
        <v>10</v>
      </c>
      <c r="T21" s="47">
        <f t="shared" si="25"/>
        <v>0.91971362565574677</v>
      </c>
      <c r="U21" s="44">
        <f t="shared" si="26"/>
        <v>1596.1788179579894</v>
      </c>
      <c r="V21" s="43">
        <f t="shared" si="27"/>
        <v>1042304.7681265671</v>
      </c>
      <c r="W21" s="48">
        <f t="shared" si="28"/>
        <v>-179828.66665576585</v>
      </c>
      <c r="X21" s="42">
        <v>598</v>
      </c>
      <c r="Y21" s="43">
        <f t="shared" si="29"/>
        <v>1093012.2404259129</v>
      </c>
      <c r="Z21" s="43">
        <v>942124.56690245576</v>
      </c>
      <c r="AA21" s="43">
        <v>150887.67352345708</v>
      </c>
      <c r="AB21" s="44">
        <f t="shared" si="30"/>
        <v>1575.4591419773508</v>
      </c>
      <c r="AC21" s="44">
        <f t="shared" si="31"/>
        <v>252.32052428671753</v>
      </c>
      <c r="AD21" s="44">
        <f t="shared" si="32"/>
        <v>1827.7796662640683</v>
      </c>
      <c r="AE21" s="44">
        <v>1629.038482141927</v>
      </c>
      <c r="AF21" s="43">
        <v>3545208.420537883</v>
      </c>
      <c r="AG21" s="43">
        <v>2565</v>
      </c>
      <c r="AH21" s="44">
        <f t="shared" si="33"/>
        <v>1382.1475323734437</v>
      </c>
      <c r="AI21" s="45">
        <v>7</v>
      </c>
      <c r="AJ21" s="46">
        <v>10</v>
      </c>
      <c r="AK21" s="47">
        <f t="shared" si="34"/>
        <v>0.84844375840412256</v>
      </c>
      <c r="AL21" s="44">
        <f t="shared" si="35"/>
        <v>1382.1475323734437</v>
      </c>
      <c r="AM21" s="43">
        <f t="shared" si="36"/>
        <v>826524.22435931931</v>
      </c>
      <c r="AN21" s="48">
        <f t="shared" si="37"/>
        <v>-290714.19934537483</v>
      </c>
      <c r="AO21" s="90">
        <f t="shared" si="38"/>
        <v>110885.53268960898</v>
      </c>
      <c r="AP21" s="97">
        <f t="shared" si="39"/>
        <v>55</v>
      </c>
      <c r="AQ21" s="165"/>
      <c r="AR21" s="164"/>
    </row>
    <row r="22" spans="1:44" s="3" customFormat="1" ht="12.75" customHeight="1" outlineLevel="2" x14ac:dyDescent="0.2">
      <c r="A22" s="10">
        <v>6092</v>
      </c>
      <c r="B22" s="11" t="s">
        <v>568</v>
      </c>
      <c r="C22" s="12">
        <v>77736</v>
      </c>
      <c r="D22" s="13" t="s">
        <v>23</v>
      </c>
      <c r="E22" s="14" t="s">
        <v>579</v>
      </c>
      <c r="F22" s="15" t="s">
        <v>580</v>
      </c>
      <c r="G22" s="42">
        <v>202224</v>
      </c>
      <c r="H22" s="43">
        <f t="shared" si="20"/>
        <v>106714.92290490461</v>
      </c>
      <c r="I22" s="43">
        <v>98496.181625639685</v>
      </c>
      <c r="J22" s="43">
        <v>8218.7412792649229</v>
      </c>
      <c r="K22" s="44">
        <f t="shared" si="21"/>
        <v>0.48706474812900391</v>
      </c>
      <c r="L22" s="44">
        <f t="shared" si="22"/>
        <v>4.0641769914871249E-2</v>
      </c>
      <c r="M22" s="44">
        <f t="shared" si="23"/>
        <v>0.52770651804387514</v>
      </c>
      <c r="N22" s="44">
        <v>0.29079287794242981</v>
      </c>
      <c r="O22" s="43">
        <v>669966.53791792365</v>
      </c>
      <c r="P22" s="43">
        <v>1906676</v>
      </c>
      <c r="Q22" s="44">
        <f t="shared" si="24"/>
        <v>0.3513793313168696</v>
      </c>
      <c r="R22" s="45">
        <v>9</v>
      </c>
      <c r="S22" s="46">
        <v>11</v>
      </c>
      <c r="T22" s="47">
        <f t="shared" si="25"/>
        <v>1</v>
      </c>
      <c r="U22" s="44">
        <f t="shared" si="26"/>
        <v>0.29079287794242981</v>
      </c>
      <c r="V22" s="43">
        <f t="shared" si="27"/>
        <v>58805.298949029922</v>
      </c>
      <c r="W22" s="48">
        <f t="shared" si="28"/>
        <v>-47909.623955874682</v>
      </c>
      <c r="X22" s="42">
        <v>185372</v>
      </c>
      <c r="Y22" s="43">
        <f t="shared" si="29"/>
        <v>49508.900338303873</v>
      </c>
      <c r="Z22" s="43">
        <v>41949.637334040119</v>
      </c>
      <c r="AA22" s="43">
        <v>7559.2630042637529</v>
      </c>
      <c r="AB22" s="44">
        <f t="shared" si="30"/>
        <v>0.22629975041559738</v>
      </c>
      <c r="AC22" s="44">
        <f t="shared" si="31"/>
        <v>4.0778882486372015E-2</v>
      </c>
      <c r="AD22" s="44">
        <f t="shared" si="32"/>
        <v>0.26707863290196943</v>
      </c>
      <c r="AE22" s="44">
        <v>0.25131852890374085</v>
      </c>
      <c r="AF22" s="43">
        <v>551538.56086296507</v>
      </c>
      <c r="AG22" s="43">
        <v>1733769</v>
      </c>
      <c r="AH22" s="44">
        <f t="shared" si="33"/>
        <v>0.31811536650093819</v>
      </c>
      <c r="AI22" s="45">
        <v>7</v>
      </c>
      <c r="AJ22" s="46">
        <v>11</v>
      </c>
      <c r="AK22" s="47">
        <f t="shared" si="34"/>
        <v>1</v>
      </c>
      <c r="AL22" s="44">
        <f t="shared" si="35"/>
        <v>0.25131852890374085</v>
      </c>
      <c r="AM22" s="43">
        <f t="shared" si="36"/>
        <v>46587.418339944248</v>
      </c>
      <c r="AN22" s="48">
        <f t="shared" si="37"/>
        <v>-3187.0712709377722</v>
      </c>
      <c r="AO22" s="90">
        <f t="shared" si="38"/>
        <v>-44722.552684936913</v>
      </c>
      <c r="AP22" s="97">
        <f t="shared" si="39"/>
        <v>16852</v>
      </c>
      <c r="AQ22" s="165"/>
      <c r="AR22" s="164"/>
    </row>
    <row r="23" spans="1:44" s="3" customFormat="1" ht="12.75" customHeight="1" outlineLevel="2" x14ac:dyDescent="0.2">
      <c r="A23" s="10">
        <v>6092</v>
      </c>
      <c r="B23" s="11" t="s">
        <v>568</v>
      </c>
      <c r="C23" s="12">
        <v>80931</v>
      </c>
      <c r="D23" s="13" t="s">
        <v>23</v>
      </c>
      <c r="E23" s="14" t="s">
        <v>581</v>
      </c>
      <c r="F23" s="15" t="s">
        <v>582</v>
      </c>
      <c r="G23" s="42">
        <v>11292</v>
      </c>
      <c r="H23" s="43">
        <f t="shared" si="20"/>
        <v>1095571.1907302586</v>
      </c>
      <c r="I23" s="43">
        <v>1025806.0291493096</v>
      </c>
      <c r="J23" s="43">
        <v>69765.161580949047</v>
      </c>
      <c r="K23" s="44">
        <f t="shared" si="21"/>
        <v>90.843608674221542</v>
      </c>
      <c r="L23" s="44">
        <f t="shared" si="22"/>
        <v>6.178282109542069</v>
      </c>
      <c r="M23" s="44">
        <f t="shared" si="23"/>
        <v>97.021890783763595</v>
      </c>
      <c r="N23" s="44">
        <v>96.095953719816634</v>
      </c>
      <c r="O23" s="43">
        <v>12683492.657738091</v>
      </c>
      <c r="P23" s="43">
        <v>132383</v>
      </c>
      <c r="Q23" s="44">
        <f t="shared" si="24"/>
        <v>95.809074108745776</v>
      </c>
      <c r="R23" s="45">
        <v>7</v>
      </c>
      <c r="S23" s="46">
        <v>12</v>
      </c>
      <c r="T23" s="47">
        <f t="shared" si="25"/>
        <v>0.99701465462419669</v>
      </c>
      <c r="U23" s="44">
        <f t="shared" si="26"/>
        <v>95.809074108745776</v>
      </c>
      <c r="V23" s="43">
        <f t="shared" si="27"/>
        <v>1081876.0648359573</v>
      </c>
      <c r="W23" s="48">
        <f t="shared" si="28"/>
        <v>-13695.125894301338</v>
      </c>
      <c r="X23" s="42">
        <v>10351</v>
      </c>
      <c r="Y23" s="43">
        <f t="shared" si="29"/>
        <v>988094.56007970264</v>
      </c>
      <c r="Z23" s="43">
        <v>924049.78662411007</v>
      </c>
      <c r="AA23" s="43">
        <v>64044.77345559252</v>
      </c>
      <c r="AB23" s="44">
        <f t="shared" si="30"/>
        <v>89.271547350411566</v>
      </c>
      <c r="AC23" s="44">
        <f t="shared" si="31"/>
        <v>6.1873030099113633</v>
      </c>
      <c r="AD23" s="44">
        <f t="shared" si="32"/>
        <v>95.458850360322927</v>
      </c>
      <c r="AE23" s="44">
        <v>93.480294384747268</v>
      </c>
      <c r="AF23" s="43">
        <v>10924315.143167755</v>
      </c>
      <c r="AG23" s="43">
        <v>119405</v>
      </c>
      <c r="AH23" s="44">
        <f t="shared" si="33"/>
        <v>91.489595437106942</v>
      </c>
      <c r="AI23" s="45">
        <v>9</v>
      </c>
      <c r="AJ23" s="46">
        <v>12</v>
      </c>
      <c r="AK23" s="47">
        <f t="shared" si="34"/>
        <v>0.97870461405002662</v>
      </c>
      <c r="AL23" s="44">
        <f t="shared" si="35"/>
        <v>91.489595437106942</v>
      </c>
      <c r="AM23" s="43">
        <f t="shared" si="36"/>
        <v>947008.80236949399</v>
      </c>
      <c r="AN23" s="48">
        <f t="shared" si="37"/>
        <v>-44820.826592954894</v>
      </c>
      <c r="AO23" s="90">
        <f t="shared" si="38"/>
        <v>31125.700698653556</v>
      </c>
      <c r="AP23" s="97">
        <f t="shared" si="39"/>
        <v>941</v>
      </c>
      <c r="AQ23" s="165"/>
      <c r="AR23" s="164"/>
    </row>
    <row r="24" spans="1:44" s="3" customFormat="1" ht="12.75" customHeight="1" outlineLevel="2" x14ac:dyDescent="0.2">
      <c r="A24" s="10">
        <v>6092</v>
      </c>
      <c r="B24" s="11" t="s">
        <v>568</v>
      </c>
      <c r="C24" s="12">
        <v>77703</v>
      </c>
      <c r="D24" s="13" t="s">
        <v>23</v>
      </c>
      <c r="E24" s="14" t="s">
        <v>589</v>
      </c>
      <c r="F24" s="15" t="s">
        <v>590</v>
      </c>
      <c r="G24" s="42">
        <v>2755</v>
      </c>
      <c r="H24" s="43">
        <f t="shared" si="20"/>
        <v>386898.9623749631</v>
      </c>
      <c r="I24" s="43">
        <v>334679.92561898998</v>
      </c>
      <c r="J24" s="43">
        <v>52219.036755973138</v>
      </c>
      <c r="K24" s="44">
        <f t="shared" si="21"/>
        <v>121.48091674010526</v>
      </c>
      <c r="L24" s="44">
        <f t="shared" si="22"/>
        <v>18.954278314327819</v>
      </c>
      <c r="M24" s="44">
        <f t="shared" si="23"/>
        <v>140.43519505443308</v>
      </c>
      <c r="N24" s="44">
        <v>140.43519505443305</v>
      </c>
      <c r="O24" s="43">
        <v>1936557.3978907291</v>
      </c>
      <c r="P24" s="43">
        <v>12683</v>
      </c>
      <c r="Q24" s="44">
        <f t="shared" si="24"/>
        <v>152.68922162664427</v>
      </c>
      <c r="R24" s="45">
        <v>6</v>
      </c>
      <c r="S24" s="46">
        <v>11</v>
      </c>
      <c r="T24" s="47">
        <f t="shared" si="25"/>
        <v>1</v>
      </c>
      <c r="U24" s="44">
        <f t="shared" si="26"/>
        <v>140.43519505443305</v>
      </c>
      <c r="V24" s="43">
        <f t="shared" si="27"/>
        <v>386898.96237496304</v>
      </c>
      <c r="W24" s="48">
        <f t="shared" si="28"/>
        <v>-5.8207660913467407E-11</v>
      </c>
      <c r="X24" s="42">
        <v>2521</v>
      </c>
      <c r="Y24" s="43">
        <f t="shared" si="29"/>
        <v>345833.73797489551</v>
      </c>
      <c r="Z24" s="43">
        <v>297828.47344557021</v>
      </c>
      <c r="AA24" s="43">
        <v>48005.264529325301</v>
      </c>
      <c r="AB24" s="44">
        <f t="shared" si="30"/>
        <v>118.13902159681484</v>
      </c>
      <c r="AC24" s="44">
        <f t="shared" si="31"/>
        <v>19.042151737138159</v>
      </c>
      <c r="AD24" s="44">
        <f t="shared" si="32"/>
        <v>137.18117333395301</v>
      </c>
      <c r="AE24" s="44">
        <v>137.18117333395298</v>
      </c>
      <c r="AF24" s="43">
        <v>1527523.7829390648</v>
      </c>
      <c r="AG24" s="43">
        <v>11626</v>
      </c>
      <c r="AH24" s="44">
        <f t="shared" si="33"/>
        <v>131.38859306202176</v>
      </c>
      <c r="AI24" s="45">
        <v>6</v>
      </c>
      <c r="AJ24" s="46">
        <v>11</v>
      </c>
      <c r="AK24" s="47">
        <f t="shared" si="34"/>
        <v>0.95777423292750374</v>
      </c>
      <c r="AL24" s="44">
        <f t="shared" si="35"/>
        <v>131.38859306202176</v>
      </c>
      <c r="AM24" s="43">
        <f t="shared" si="36"/>
        <v>331230.64310935687</v>
      </c>
      <c r="AN24" s="48">
        <f t="shared" si="37"/>
        <v>-15930.648944223976</v>
      </c>
      <c r="AO24" s="90">
        <f t="shared" si="38"/>
        <v>15930.648944223918</v>
      </c>
      <c r="AP24" s="97">
        <f t="shared" si="39"/>
        <v>234</v>
      </c>
      <c r="AQ24" s="165"/>
      <c r="AR24" s="164"/>
    </row>
    <row r="25" spans="1:44" s="3" customFormat="1" ht="12.75" customHeight="1" outlineLevel="2" x14ac:dyDescent="0.2">
      <c r="A25" s="10">
        <v>6092</v>
      </c>
      <c r="B25" s="11" t="s">
        <v>568</v>
      </c>
      <c r="C25" s="12">
        <v>77737</v>
      </c>
      <c r="D25" s="13" t="s">
        <v>23</v>
      </c>
      <c r="E25" s="14" t="s">
        <v>577</v>
      </c>
      <c r="F25" s="15" t="s">
        <v>578</v>
      </c>
      <c r="G25" s="42">
        <v>2064</v>
      </c>
      <c r="H25" s="43">
        <f t="shared" si="20"/>
        <v>164499.50621471391</v>
      </c>
      <c r="I25" s="43">
        <v>143736.27377691914</v>
      </c>
      <c r="J25" s="43">
        <v>20763.232437794766</v>
      </c>
      <c r="K25" s="44">
        <f t="shared" si="21"/>
        <v>69.639667527577103</v>
      </c>
      <c r="L25" s="44">
        <f t="shared" si="22"/>
        <v>10.059705638466456</v>
      </c>
      <c r="M25" s="44">
        <f t="shared" si="23"/>
        <v>79.699373166043557</v>
      </c>
      <c r="N25" s="44">
        <v>82.174732022152725</v>
      </c>
      <c r="O25" s="43">
        <v>677848.18698790472</v>
      </c>
      <c r="P25" s="43">
        <v>8143</v>
      </c>
      <c r="Q25" s="44">
        <f t="shared" si="24"/>
        <v>83.243053787044673</v>
      </c>
      <c r="R25" s="45">
        <v>5</v>
      </c>
      <c r="S25" s="46">
        <v>11</v>
      </c>
      <c r="T25" s="47">
        <f t="shared" si="25"/>
        <v>1</v>
      </c>
      <c r="U25" s="44">
        <f t="shared" si="26"/>
        <v>82.174732022152725</v>
      </c>
      <c r="V25" s="43">
        <f t="shared" si="27"/>
        <v>169608.64689372323</v>
      </c>
      <c r="W25" s="48">
        <f t="shared" si="28"/>
        <v>5109.140679009317</v>
      </c>
      <c r="X25" s="42">
        <v>1892</v>
      </c>
      <c r="Y25" s="43">
        <f t="shared" si="29"/>
        <v>147164.13531491166</v>
      </c>
      <c r="Z25" s="43">
        <v>128037.52770212041</v>
      </c>
      <c r="AA25" s="43">
        <v>19126.60761279126</v>
      </c>
      <c r="AB25" s="44">
        <f t="shared" si="30"/>
        <v>67.673111893298312</v>
      </c>
      <c r="AC25" s="44">
        <f t="shared" si="31"/>
        <v>10.10920064101018</v>
      </c>
      <c r="AD25" s="44">
        <f t="shared" si="32"/>
        <v>77.782312534308488</v>
      </c>
      <c r="AE25" s="44">
        <v>78.159407621710642</v>
      </c>
      <c r="AF25" s="43">
        <v>575178.44514307391</v>
      </c>
      <c r="AG25" s="43">
        <v>7342</v>
      </c>
      <c r="AH25" s="44">
        <f t="shared" si="33"/>
        <v>78.340839708944969</v>
      </c>
      <c r="AI25" s="45">
        <v>5</v>
      </c>
      <c r="AJ25" s="46">
        <v>11</v>
      </c>
      <c r="AK25" s="47">
        <f t="shared" si="34"/>
        <v>1</v>
      </c>
      <c r="AL25" s="44">
        <f t="shared" si="35"/>
        <v>78.159407621710642</v>
      </c>
      <c r="AM25" s="43">
        <f t="shared" si="36"/>
        <v>147877.59922027655</v>
      </c>
      <c r="AN25" s="48">
        <f t="shared" si="37"/>
        <v>778.32426039805762</v>
      </c>
      <c r="AO25" s="90">
        <f t="shared" si="38"/>
        <v>4330.816418611259</v>
      </c>
      <c r="AP25" s="97">
        <f t="shared" si="39"/>
        <v>172</v>
      </c>
      <c r="AQ25" s="165"/>
      <c r="AR25" s="164"/>
    </row>
    <row r="26" spans="1:44" s="3" customFormat="1" ht="12.75" customHeight="1" outlineLevel="2" x14ac:dyDescent="0.2">
      <c r="A26" s="10">
        <v>6092</v>
      </c>
      <c r="B26" s="11" t="s">
        <v>568</v>
      </c>
      <c r="C26" s="12">
        <v>78710</v>
      </c>
      <c r="D26" s="13" t="s">
        <v>23</v>
      </c>
      <c r="E26" s="14" t="s">
        <v>585</v>
      </c>
      <c r="F26" s="15" t="s">
        <v>586</v>
      </c>
      <c r="G26" s="42">
        <v>438712</v>
      </c>
      <c r="H26" s="43">
        <f t="shared" si="20"/>
        <v>256450.04134296006</v>
      </c>
      <c r="I26" s="43">
        <v>251020.99655554348</v>
      </c>
      <c r="J26" s="43">
        <v>5429.0447874165893</v>
      </c>
      <c r="K26" s="44">
        <f t="shared" si="21"/>
        <v>0.57217718356357583</v>
      </c>
      <c r="L26" s="44">
        <f t="shared" si="22"/>
        <v>1.2374963045042282E-2</v>
      </c>
      <c r="M26" s="44">
        <f t="shared" si="23"/>
        <v>0.5845521466086181</v>
      </c>
      <c r="N26" s="44">
        <v>0.65145431218225835</v>
      </c>
      <c r="O26" s="43">
        <v>4243037.5450353557</v>
      </c>
      <c r="P26" s="43">
        <v>5897169</v>
      </c>
      <c r="Q26" s="44">
        <f t="shared" si="24"/>
        <v>0.71950414597841028</v>
      </c>
      <c r="R26" s="45">
        <v>5</v>
      </c>
      <c r="S26" s="46">
        <v>12</v>
      </c>
      <c r="T26" s="47">
        <f t="shared" si="25"/>
        <v>1</v>
      </c>
      <c r="U26" s="44">
        <f t="shared" si="26"/>
        <v>0.65145431218225835</v>
      </c>
      <c r="V26" s="43">
        <f t="shared" si="27"/>
        <v>285800.82420610293</v>
      </c>
      <c r="W26" s="48">
        <f t="shared" si="28"/>
        <v>29350.782863142871</v>
      </c>
      <c r="X26" s="42">
        <v>481712</v>
      </c>
      <c r="Y26" s="43">
        <f t="shared" si="29"/>
        <v>233041.79379392392</v>
      </c>
      <c r="Z26" s="43">
        <v>228042.19408477494</v>
      </c>
      <c r="AA26" s="43">
        <v>4999.5997091489744</v>
      </c>
      <c r="AB26" s="44">
        <f t="shared" si="30"/>
        <v>0.47339944631807995</v>
      </c>
      <c r="AC26" s="44">
        <f t="shared" si="31"/>
        <v>1.0378814954057559E-2</v>
      </c>
      <c r="AD26" s="44">
        <f t="shared" si="32"/>
        <v>0.48377826127213752</v>
      </c>
      <c r="AE26" s="44">
        <v>0.59598139720234111</v>
      </c>
      <c r="AF26" s="43">
        <v>3786190.8648352171</v>
      </c>
      <c r="AG26" s="43">
        <v>4471762</v>
      </c>
      <c r="AH26" s="44">
        <f t="shared" si="33"/>
        <v>0.84668881412633701</v>
      </c>
      <c r="AI26" s="45">
        <v>4</v>
      </c>
      <c r="AJ26" s="46">
        <v>11</v>
      </c>
      <c r="AK26" s="47">
        <f t="shared" si="34"/>
        <v>1</v>
      </c>
      <c r="AL26" s="44">
        <f t="shared" si="35"/>
        <v>0.59598139720234111</v>
      </c>
      <c r="AM26" s="43">
        <f t="shared" si="36"/>
        <v>287091.39080913411</v>
      </c>
      <c r="AN26" s="48">
        <f t="shared" si="37"/>
        <v>58963.196743865665</v>
      </c>
      <c r="AO26" s="90">
        <f t="shared" si="38"/>
        <v>-29612.413880722794</v>
      </c>
      <c r="AP26" s="97">
        <f t="shared" si="39"/>
        <v>-43000</v>
      </c>
      <c r="AQ26" s="165"/>
      <c r="AR26" s="164"/>
    </row>
    <row r="27" spans="1:44" s="3" customFormat="1" ht="12.75" customHeight="1" outlineLevel="2" x14ac:dyDescent="0.2">
      <c r="A27" s="10">
        <v>6092</v>
      </c>
      <c r="B27" s="11" t="s">
        <v>568</v>
      </c>
      <c r="C27" s="12">
        <v>78449</v>
      </c>
      <c r="D27" s="13" t="s">
        <v>23</v>
      </c>
      <c r="E27" s="14" t="s">
        <v>587</v>
      </c>
      <c r="F27" s="15" t="s">
        <v>588</v>
      </c>
      <c r="G27" s="42">
        <v>17580</v>
      </c>
      <c r="H27" s="43">
        <f t="shared" si="20"/>
        <v>300108.33308870724</v>
      </c>
      <c r="I27" s="43">
        <v>296194.80894153629</v>
      </c>
      <c r="J27" s="43">
        <v>3913.5241471709692</v>
      </c>
      <c r="K27" s="44">
        <f t="shared" si="21"/>
        <v>16.848396413056673</v>
      </c>
      <c r="L27" s="44">
        <f t="shared" si="22"/>
        <v>0.22261229506091976</v>
      </c>
      <c r="M27" s="44">
        <f t="shared" si="23"/>
        <v>17.071008708117589</v>
      </c>
      <c r="N27" s="44">
        <v>19.796321562571194</v>
      </c>
      <c r="O27" s="43">
        <v>5770072.0452729296</v>
      </c>
      <c r="P27" s="43">
        <v>269520</v>
      </c>
      <c r="Q27" s="44">
        <f t="shared" si="24"/>
        <v>21.408697110689111</v>
      </c>
      <c r="R27" s="45">
        <v>4</v>
      </c>
      <c r="S27" s="46">
        <v>12</v>
      </c>
      <c r="T27" s="47">
        <f t="shared" si="25"/>
        <v>1</v>
      </c>
      <c r="U27" s="44">
        <f t="shared" si="26"/>
        <v>19.796321562571194</v>
      </c>
      <c r="V27" s="43">
        <f t="shared" si="27"/>
        <v>348019.33307000156</v>
      </c>
      <c r="W27" s="48">
        <f t="shared" si="28"/>
        <v>47910.999981294328</v>
      </c>
      <c r="X27" s="42">
        <v>16115</v>
      </c>
      <c r="Y27" s="43">
        <f t="shared" si="29"/>
        <v>275669.60941250564</v>
      </c>
      <c r="Z27" s="43">
        <v>271860.39089648519</v>
      </c>
      <c r="AA27" s="43">
        <v>3809.2185160204667</v>
      </c>
      <c r="AB27" s="44">
        <f t="shared" si="30"/>
        <v>16.870021153986048</v>
      </c>
      <c r="AC27" s="44">
        <f t="shared" si="31"/>
        <v>0.23637719615392286</v>
      </c>
      <c r="AD27" s="44">
        <f t="shared" si="32"/>
        <v>17.106398350139973</v>
      </c>
      <c r="AE27" s="44">
        <v>20.610464886012352</v>
      </c>
      <c r="AF27" s="43">
        <v>5317388.9685654007</v>
      </c>
      <c r="AG27" s="43">
        <v>247060</v>
      </c>
      <c r="AH27" s="44">
        <f t="shared" si="33"/>
        <v>21.522662383896222</v>
      </c>
      <c r="AI27" s="45">
        <v>4</v>
      </c>
      <c r="AJ27" s="46">
        <v>12</v>
      </c>
      <c r="AK27" s="47">
        <f t="shared" si="34"/>
        <v>1</v>
      </c>
      <c r="AL27" s="44">
        <f t="shared" si="35"/>
        <v>20.610464886012352</v>
      </c>
      <c r="AM27" s="43">
        <f t="shared" si="36"/>
        <v>332137.64163808903</v>
      </c>
      <c r="AN27" s="48">
        <f t="shared" si="37"/>
        <v>61601.489700636426</v>
      </c>
      <c r="AO27" s="90">
        <f t="shared" si="38"/>
        <v>-13690.489719342098</v>
      </c>
      <c r="AP27" s="97">
        <f t="shared" si="39"/>
        <v>1465</v>
      </c>
      <c r="AQ27" s="165"/>
      <c r="AR27" s="164"/>
    </row>
    <row r="28" spans="1:44" s="3" customFormat="1" ht="12.75" customHeight="1" outlineLevel="2" x14ac:dyDescent="0.2">
      <c r="A28" s="10">
        <v>6092</v>
      </c>
      <c r="B28" s="11" t="s">
        <v>568</v>
      </c>
      <c r="C28" s="12">
        <v>80933</v>
      </c>
      <c r="D28" s="13" t="s">
        <v>23</v>
      </c>
      <c r="E28" s="14" t="s">
        <v>575</v>
      </c>
      <c r="F28" s="15" t="s">
        <v>576</v>
      </c>
      <c r="G28" s="42">
        <v>197664</v>
      </c>
      <c r="H28" s="43">
        <f t="shared" si="20"/>
        <v>1074923.0434220626</v>
      </c>
      <c r="I28" s="43">
        <v>1034264.7717669707</v>
      </c>
      <c r="J28" s="43">
        <v>40658.271655092009</v>
      </c>
      <c r="K28" s="44">
        <f t="shared" si="21"/>
        <v>5.2324387433572666</v>
      </c>
      <c r="L28" s="44">
        <f t="shared" si="22"/>
        <v>0.20569386259051728</v>
      </c>
      <c r="M28" s="44">
        <f t="shared" si="23"/>
        <v>5.438132605947783</v>
      </c>
      <c r="N28" s="44">
        <v>6.2946234557691474</v>
      </c>
      <c r="O28" s="43">
        <v>14444239.19559454</v>
      </c>
      <c r="P28" s="43">
        <v>2542762</v>
      </c>
      <c r="Q28" s="44">
        <f t="shared" si="24"/>
        <v>5.6805313260126349</v>
      </c>
      <c r="R28" s="45">
        <v>4</v>
      </c>
      <c r="S28" s="46">
        <v>12</v>
      </c>
      <c r="T28" s="47">
        <f t="shared" si="25"/>
        <v>0.90244180067773794</v>
      </c>
      <c r="U28" s="44">
        <f t="shared" si="26"/>
        <v>5.6805313260126349</v>
      </c>
      <c r="V28" s="43">
        <f t="shared" si="27"/>
        <v>1122836.5440249615</v>
      </c>
      <c r="W28" s="48">
        <f t="shared" si="28"/>
        <v>47913.500602898886</v>
      </c>
      <c r="X28" s="42">
        <v>181192</v>
      </c>
      <c r="Y28" s="43">
        <f t="shared" si="29"/>
        <v>721528.11391251034</v>
      </c>
      <c r="Z28" s="43">
        <v>684156.1172097181</v>
      </c>
      <c r="AA28" s="43">
        <v>37371.996702792225</v>
      </c>
      <c r="AB28" s="44">
        <f t="shared" si="30"/>
        <v>3.7758627158468259</v>
      </c>
      <c r="AC28" s="44">
        <f t="shared" si="31"/>
        <v>0.20625632866126664</v>
      </c>
      <c r="AD28" s="44">
        <f t="shared" si="32"/>
        <v>3.9821190445080927</v>
      </c>
      <c r="AE28" s="44">
        <v>5.8623952372749439</v>
      </c>
      <c r="AF28" s="43">
        <v>11637713.306846285</v>
      </c>
      <c r="AG28" s="43">
        <v>2313147</v>
      </c>
      <c r="AH28" s="44">
        <f t="shared" si="33"/>
        <v>5.0311170482664034</v>
      </c>
      <c r="AI28" s="45">
        <v>4</v>
      </c>
      <c r="AJ28" s="46">
        <v>12</v>
      </c>
      <c r="AK28" s="47">
        <f t="shared" si="34"/>
        <v>0.85820161293066466</v>
      </c>
      <c r="AL28" s="44">
        <f t="shared" si="35"/>
        <v>5.0311170482664034</v>
      </c>
      <c r="AM28" s="43">
        <f t="shared" si="36"/>
        <v>911598.16020948614</v>
      </c>
      <c r="AN28" s="48">
        <f t="shared" si="37"/>
        <v>207349.1414148827</v>
      </c>
      <c r="AO28" s="90">
        <f t="shared" si="38"/>
        <v>-159435.64081198382</v>
      </c>
      <c r="AP28" s="97">
        <f t="shared" si="39"/>
        <v>16472</v>
      </c>
      <c r="AQ28" s="165"/>
      <c r="AR28" s="164"/>
    </row>
    <row r="29" spans="1:44" s="3" customFormat="1" ht="12.75" customHeight="1" outlineLevel="2" x14ac:dyDescent="0.2">
      <c r="A29" s="10">
        <v>6092</v>
      </c>
      <c r="B29" s="11" t="s">
        <v>568</v>
      </c>
      <c r="C29" s="12">
        <v>80986</v>
      </c>
      <c r="D29" s="13" t="s">
        <v>23</v>
      </c>
      <c r="E29" s="14" t="s">
        <v>650</v>
      </c>
      <c r="F29" s="15" t="s">
        <v>729</v>
      </c>
      <c r="G29" s="42">
        <v>61500</v>
      </c>
      <c r="H29" s="43">
        <f t="shared" si="20"/>
        <v>435008.51990923856</v>
      </c>
      <c r="I29" s="43">
        <v>408940.74556566938</v>
      </c>
      <c r="J29" s="43">
        <v>26067.774343569163</v>
      </c>
      <c r="K29" s="44">
        <f t="shared" si="21"/>
        <v>6.6494430173279575</v>
      </c>
      <c r="L29" s="44">
        <f t="shared" si="22"/>
        <v>0.42386624948892948</v>
      </c>
      <c r="M29" s="44">
        <f t="shared" si="23"/>
        <v>7.0733092668168869</v>
      </c>
      <c r="N29" s="44">
        <v>7.9542921520116092</v>
      </c>
      <c r="O29" s="43">
        <v>4172451.2111045728</v>
      </c>
      <c r="P29" s="43">
        <v>487636</v>
      </c>
      <c r="Q29" s="44">
        <f t="shared" si="24"/>
        <v>8.5564872386463939</v>
      </c>
      <c r="R29" s="45">
        <v>4</v>
      </c>
      <c r="S29" s="46">
        <v>12</v>
      </c>
      <c r="T29" s="47">
        <f t="shared" si="25"/>
        <v>1</v>
      </c>
      <c r="U29" s="44">
        <f t="shared" si="26"/>
        <v>7.9542921520116092</v>
      </c>
      <c r="V29" s="43">
        <f t="shared" si="27"/>
        <v>489188.96734871395</v>
      </c>
      <c r="W29" s="48">
        <f t="shared" si="28"/>
        <v>54180.447439475392</v>
      </c>
      <c r="X29" s="42">
        <v>57567</v>
      </c>
      <c r="Y29" s="43">
        <f t="shared" si="29"/>
        <v>398409.72990873939</v>
      </c>
      <c r="Z29" s="43">
        <v>374433.18474266975</v>
      </c>
      <c r="AA29" s="43">
        <v>23976.545166069667</v>
      </c>
      <c r="AB29" s="44">
        <f t="shared" si="30"/>
        <v>6.5043025473390959</v>
      </c>
      <c r="AC29" s="44">
        <f t="shared" si="31"/>
        <v>0.41649808338231398</v>
      </c>
      <c r="AD29" s="44">
        <f t="shared" si="32"/>
        <v>6.9208006307214101</v>
      </c>
      <c r="AE29" s="44">
        <v>7.4194509242113202</v>
      </c>
      <c r="AF29" s="43">
        <v>3467758.3178889896</v>
      </c>
      <c r="AG29" s="43">
        <v>451292</v>
      </c>
      <c r="AH29" s="44">
        <f t="shared" si="33"/>
        <v>7.6840677829187962</v>
      </c>
      <c r="AI29" s="45">
        <v>5</v>
      </c>
      <c r="AJ29" s="46">
        <v>12</v>
      </c>
      <c r="AK29" s="47">
        <f t="shared" si="34"/>
        <v>1</v>
      </c>
      <c r="AL29" s="44">
        <f t="shared" si="35"/>
        <v>7.4194509242113202</v>
      </c>
      <c r="AM29" s="43">
        <f t="shared" si="36"/>
        <v>427115.53135407309</v>
      </c>
      <c r="AN29" s="48">
        <f t="shared" si="37"/>
        <v>31315.41975854585</v>
      </c>
      <c r="AO29" s="90">
        <f t="shared" si="38"/>
        <v>22865.027680929543</v>
      </c>
      <c r="AP29" s="97">
        <f t="shared" si="39"/>
        <v>3933</v>
      </c>
      <c r="AQ29" s="165"/>
      <c r="AR29" s="164"/>
    </row>
    <row r="30" spans="1:44" s="3" customFormat="1" ht="12.75" customHeight="1" outlineLevel="2" x14ac:dyDescent="0.2">
      <c r="A30" s="10">
        <v>6092</v>
      </c>
      <c r="B30" s="11" t="s">
        <v>568</v>
      </c>
      <c r="C30" s="12">
        <v>80932</v>
      </c>
      <c r="D30" s="13" t="s">
        <v>23</v>
      </c>
      <c r="E30" s="14" t="s">
        <v>573</v>
      </c>
      <c r="F30" s="15" t="s">
        <v>574</v>
      </c>
      <c r="G30" s="42">
        <v>319140</v>
      </c>
      <c r="H30" s="43">
        <f t="shared" si="20"/>
        <v>5206708.4835298406</v>
      </c>
      <c r="I30" s="43">
        <v>4945813.9411058258</v>
      </c>
      <c r="J30" s="43">
        <v>260894.54242401448</v>
      </c>
      <c r="K30" s="44">
        <f t="shared" si="21"/>
        <v>15.497317607024584</v>
      </c>
      <c r="L30" s="44">
        <f t="shared" si="22"/>
        <v>0.81749245605068144</v>
      </c>
      <c r="M30" s="44">
        <f t="shared" si="23"/>
        <v>16.314810063075267</v>
      </c>
      <c r="N30" s="44">
        <v>16.493639096628606</v>
      </c>
      <c r="O30" s="43">
        <v>59613936.595191121</v>
      </c>
      <c r="P30" s="43">
        <v>3563338</v>
      </c>
      <c r="Q30" s="44">
        <f t="shared" si="24"/>
        <v>16.729801269256839</v>
      </c>
      <c r="R30" s="45">
        <v>6</v>
      </c>
      <c r="S30" s="46">
        <v>12</v>
      </c>
      <c r="T30" s="47">
        <f t="shared" si="25"/>
        <v>1</v>
      </c>
      <c r="U30" s="44">
        <f t="shared" si="26"/>
        <v>16.493639096628606</v>
      </c>
      <c r="V30" s="43">
        <f t="shared" si="27"/>
        <v>5263779.9812980527</v>
      </c>
      <c r="W30" s="48">
        <f t="shared" si="28"/>
        <v>57071.49776821211</v>
      </c>
      <c r="X30" s="42">
        <v>292545</v>
      </c>
      <c r="Y30" s="43">
        <f t="shared" si="29"/>
        <v>4609554.3420353243</v>
      </c>
      <c r="Z30" s="43">
        <v>4369538.7349118069</v>
      </c>
      <c r="AA30" s="43">
        <v>240015.60712351717</v>
      </c>
      <c r="AB30" s="44">
        <f t="shared" si="30"/>
        <v>14.936296073806789</v>
      </c>
      <c r="AC30" s="44">
        <f t="shared" si="31"/>
        <v>0.82043995666826353</v>
      </c>
      <c r="AD30" s="44">
        <f t="shared" si="32"/>
        <v>15.756736030475052</v>
      </c>
      <c r="AE30" s="44">
        <v>14.91251578351101</v>
      </c>
      <c r="AF30" s="43">
        <v>49683781.70292674</v>
      </c>
      <c r="AG30" s="43">
        <v>3283533</v>
      </c>
      <c r="AH30" s="44">
        <f t="shared" si="33"/>
        <v>15.131196093636561</v>
      </c>
      <c r="AI30" s="45">
        <v>8</v>
      </c>
      <c r="AJ30" s="46">
        <v>12</v>
      </c>
      <c r="AK30" s="47">
        <f t="shared" si="34"/>
        <v>1</v>
      </c>
      <c r="AL30" s="44">
        <f t="shared" si="35"/>
        <v>14.91251578351101</v>
      </c>
      <c r="AM30" s="43">
        <f t="shared" si="36"/>
        <v>4362581.9298872286</v>
      </c>
      <c r="AN30" s="48">
        <f t="shared" si="37"/>
        <v>-269424.44961610436</v>
      </c>
      <c r="AO30" s="90">
        <f t="shared" si="38"/>
        <v>326495.94738431647</v>
      </c>
      <c r="AP30" s="97">
        <f t="shared" si="39"/>
        <v>26595</v>
      </c>
      <c r="AQ30" s="165"/>
      <c r="AR30" s="173"/>
    </row>
    <row r="31" spans="1:44" s="3" customFormat="1" ht="12.75" customHeight="1" outlineLevel="2" x14ac:dyDescent="0.2">
      <c r="A31" s="10">
        <v>6092</v>
      </c>
      <c r="B31" s="11" t="s">
        <v>568</v>
      </c>
      <c r="C31" s="12">
        <v>80934</v>
      </c>
      <c r="D31" s="13" t="s">
        <v>23</v>
      </c>
      <c r="E31" s="14" t="s">
        <v>595</v>
      </c>
      <c r="F31" s="15" t="s">
        <v>596</v>
      </c>
      <c r="G31" s="42">
        <v>378012</v>
      </c>
      <c r="H31" s="43">
        <f t="shared" si="20"/>
        <v>3873891.7986152675</v>
      </c>
      <c r="I31" s="43">
        <v>3683920.2151861689</v>
      </c>
      <c r="J31" s="43">
        <v>189971.58342909859</v>
      </c>
      <c r="K31" s="44">
        <f t="shared" si="21"/>
        <v>9.7455112937847712</v>
      </c>
      <c r="L31" s="44">
        <f t="shared" si="22"/>
        <v>0.50255437242494572</v>
      </c>
      <c r="M31" s="44">
        <f t="shared" si="23"/>
        <v>10.248065666209717</v>
      </c>
      <c r="N31" s="44">
        <v>10.565545378412342</v>
      </c>
      <c r="O31" s="43">
        <v>46925504.052704751</v>
      </c>
      <c r="P31" s="43">
        <v>4463640</v>
      </c>
      <c r="Q31" s="44">
        <f t="shared" si="24"/>
        <v>10.512833484040996</v>
      </c>
      <c r="R31" s="45">
        <v>3</v>
      </c>
      <c r="S31" s="46">
        <v>12</v>
      </c>
      <c r="T31" s="47">
        <f t="shared" si="25"/>
        <v>0.99501096323157656</v>
      </c>
      <c r="U31" s="44">
        <f t="shared" si="26"/>
        <v>10.512833484040996</v>
      </c>
      <c r="V31" s="43">
        <f t="shared" si="27"/>
        <v>3973977.2109693051</v>
      </c>
      <c r="W31" s="48">
        <f t="shared" si="28"/>
        <v>100085.41235403763</v>
      </c>
      <c r="X31" s="42">
        <v>346511</v>
      </c>
      <c r="Y31" s="43">
        <f t="shared" si="29"/>
        <v>3402261.1425028387</v>
      </c>
      <c r="Z31" s="43">
        <v>3226954.0104079447</v>
      </c>
      <c r="AA31" s="43">
        <v>175307.13209489404</v>
      </c>
      <c r="AB31" s="44">
        <f t="shared" si="30"/>
        <v>9.3127029456725605</v>
      </c>
      <c r="AC31" s="44">
        <f t="shared" si="31"/>
        <v>0.50592082818408091</v>
      </c>
      <c r="AD31" s="44">
        <f t="shared" si="32"/>
        <v>9.8186237738566415</v>
      </c>
      <c r="AE31" s="44">
        <v>10.289927503042801</v>
      </c>
      <c r="AF31" s="43">
        <v>41289277.170509428</v>
      </c>
      <c r="AG31" s="43">
        <v>4105541</v>
      </c>
      <c r="AH31" s="44">
        <f t="shared" si="33"/>
        <v>10.056963788818436</v>
      </c>
      <c r="AI31" s="45">
        <v>4</v>
      </c>
      <c r="AJ31" s="46">
        <v>12</v>
      </c>
      <c r="AK31" s="47">
        <f t="shared" si="34"/>
        <v>0.97736002375570907</v>
      </c>
      <c r="AL31" s="44">
        <f t="shared" si="35"/>
        <v>10.056963788818436</v>
      </c>
      <c r="AM31" s="43">
        <f t="shared" si="36"/>
        <v>3484848.5794272651</v>
      </c>
      <c r="AN31" s="48">
        <f t="shared" si="37"/>
        <v>90095.385735737844</v>
      </c>
      <c r="AO31" s="90">
        <f t="shared" si="38"/>
        <v>9990.0266182997875</v>
      </c>
      <c r="AP31" s="97">
        <f t="shared" si="39"/>
        <v>31501</v>
      </c>
      <c r="AQ31" s="165"/>
      <c r="AR31" s="164"/>
    </row>
    <row r="32" spans="1:44" s="3" customFormat="1" ht="12.75" customHeight="1" outlineLevel="2" x14ac:dyDescent="0.2">
      <c r="A32" s="10">
        <v>6092</v>
      </c>
      <c r="B32" s="11" t="s">
        <v>568</v>
      </c>
      <c r="C32" s="12">
        <v>80935</v>
      </c>
      <c r="D32" s="13" t="s">
        <v>23</v>
      </c>
      <c r="E32" s="14" t="s">
        <v>591</v>
      </c>
      <c r="F32" s="15" t="s">
        <v>592</v>
      </c>
      <c r="G32" s="42">
        <v>27732</v>
      </c>
      <c r="H32" s="43">
        <f t="shared" si="20"/>
        <v>1709056.6218092919</v>
      </c>
      <c r="I32" s="43">
        <v>1607615.5941678504</v>
      </c>
      <c r="J32" s="43">
        <v>101441.02764144137</v>
      </c>
      <c r="K32" s="44">
        <f t="shared" si="21"/>
        <v>57.969695448141152</v>
      </c>
      <c r="L32" s="44">
        <f t="shared" si="22"/>
        <v>3.657905222899227</v>
      </c>
      <c r="M32" s="44">
        <f t="shared" si="23"/>
        <v>61.627600671040383</v>
      </c>
      <c r="N32" s="44">
        <v>68.363104776254104</v>
      </c>
      <c r="O32" s="43">
        <v>25841173.769902784</v>
      </c>
      <c r="P32" s="43">
        <v>373596</v>
      </c>
      <c r="Q32" s="44">
        <f t="shared" si="24"/>
        <v>69.168764574306962</v>
      </c>
      <c r="R32" s="45">
        <v>3</v>
      </c>
      <c r="S32" s="46">
        <v>12</v>
      </c>
      <c r="T32" s="47">
        <f t="shared" si="25"/>
        <v>1</v>
      </c>
      <c r="U32" s="44">
        <f t="shared" si="26"/>
        <v>68.363104776254104</v>
      </c>
      <c r="V32" s="43">
        <f t="shared" si="27"/>
        <v>1895845.6216550788</v>
      </c>
      <c r="W32" s="48">
        <f t="shared" si="28"/>
        <v>186788.99984578695</v>
      </c>
      <c r="X32" s="42">
        <v>25421</v>
      </c>
      <c r="Y32" s="43">
        <f t="shared" si="29"/>
        <v>1478728.5451148653</v>
      </c>
      <c r="Z32" s="43">
        <v>1385516.4603430091</v>
      </c>
      <c r="AA32" s="43">
        <v>93212.0847718562</v>
      </c>
      <c r="AB32" s="44">
        <f t="shared" si="30"/>
        <v>54.502830743991545</v>
      </c>
      <c r="AC32" s="44">
        <f t="shared" si="31"/>
        <v>3.6667355639768773</v>
      </c>
      <c r="AD32" s="44">
        <f t="shared" si="32"/>
        <v>58.169566307968424</v>
      </c>
      <c r="AE32" s="44">
        <v>62.278514292739928</v>
      </c>
      <c r="AF32" s="43">
        <v>21796618.104124814</v>
      </c>
      <c r="AG32" s="43">
        <v>341561</v>
      </c>
      <c r="AH32" s="44">
        <f t="shared" si="33"/>
        <v>63.814715685118657</v>
      </c>
      <c r="AI32" s="45">
        <v>4</v>
      </c>
      <c r="AJ32" s="46">
        <v>12</v>
      </c>
      <c r="AK32" s="47">
        <f t="shared" si="34"/>
        <v>1</v>
      </c>
      <c r="AL32" s="44">
        <f t="shared" si="35"/>
        <v>62.278514292739928</v>
      </c>
      <c r="AM32" s="43">
        <f t="shared" si="36"/>
        <v>1583182.1118357417</v>
      </c>
      <c r="AN32" s="48">
        <f t="shared" si="37"/>
        <v>113949.34551368332</v>
      </c>
      <c r="AO32" s="90">
        <f t="shared" si="38"/>
        <v>72839.65433210363</v>
      </c>
      <c r="AP32" s="97">
        <f t="shared" si="39"/>
        <v>2311</v>
      </c>
      <c r="AQ32" s="165"/>
      <c r="AR32" s="164"/>
    </row>
    <row r="33" spans="1:44" s="3" customFormat="1" ht="12.75" customHeight="1" outlineLevel="2" x14ac:dyDescent="0.2">
      <c r="A33" s="10">
        <v>6092</v>
      </c>
      <c r="B33" s="11" t="s">
        <v>568</v>
      </c>
      <c r="C33" s="12">
        <v>80961</v>
      </c>
      <c r="D33" s="13" t="s">
        <v>23</v>
      </c>
      <c r="E33" s="14" t="s">
        <v>583</v>
      </c>
      <c r="F33" s="15" t="s">
        <v>584</v>
      </c>
      <c r="G33" s="42">
        <v>162900</v>
      </c>
      <c r="H33" s="43">
        <f t="shared" si="20"/>
        <v>709425.8264458694</v>
      </c>
      <c r="I33" s="43">
        <v>679701.72078127984</v>
      </c>
      <c r="J33" s="43">
        <v>29724.105664589537</v>
      </c>
      <c r="K33" s="44">
        <f t="shared" si="21"/>
        <v>4.1725090287371387</v>
      </c>
      <c r="L33" s="44">
        <f t="shared" si="22"/>
        <v>0.18246842028600085</v>
      </c>
      <c r="M33" s="44">
        <f t="shared" si="23"/>
        <v>4.3549774490231394</v>
      </c>
      <c r="N33" s="44">
        <v>5.9583749876123075</v>
      </c>
      <c r="O33" s="43">
        <v>10110744.432620294</v>
      </c>
      <c r="P33" s="43">
        <v>1678106</v>
      </c>
      <c r="Q33" s="44">
        <f t="shared" si="24"/>
        <v>6.0250928324076636</v>
      </c>
      <c r="R33" s="45">
        <v>1</v>
      </c>
      <c r="S33" s="46">
        <v>12</v>
      </c>
      <c r="T33" s="47">
        <f t="shared" si="25"/>
        <v>1</v>
      </c>
      <c r="U33" s="44">
        <f t="shared" si="26"/>
        <v>5.9583749876123075</v>
      </c>
      <c r="V33" s="43">
        <f t="shared" si="27"/>
        <v>970619.28548204491</v>
      </c>
      <c r="W33" s="48">
        <f t="shared" si="28"/>
        <v>261193.45903617551</v>
      </c>
      <c r="X33" s="42">
        <v>149325</v>
      </c>
      <c r="Y33" s="43">
        <f t="shared" si="29"/>
        <v>617092.86350327067</v>
      </c>
      <c r="Z33" s="43">
        <v>589794.41549101344</v>
      </c>
      <c r="AA33" s="43">
        <v>27298.448012257173</v>
      </c>
      <c r="AB33" s="44">
        <f t="shared" si="30"/>
        <v>3.9497365845706573</v>
      </c>
      <c r="AC33" s="44">
        <f t="shared" si="31"/>
        <v>0.18281230880466884</v>
      </c>
      <c r="AD33" s="44">
        <f t="shared" si="32"/>
        <v>4.1325488933753265</v>
      </c>
      <c r="AE33" s="44">
        <v>5.4915130865995732</v>
      </c>
      <c r="AF33" s="43">
        <v>8375366.9324376993</v>
      </c>
      <c r="AG33" s="43">
        <v>1537044</v>
      </c>
      <c r="AH33" s="44">
        <f t="shared" si="33"/>
        <v>5.4490092231827454</v>
      </c>
      <c r="AI33" s="45">
        <v>1</v>
      </c>
      <c r="AJ33" s="46">
        <v>12</v>
      </c>
      <c r="AK33" s="47">
        <f t="shared" si="34"/>
        <v>0.9922600815573861</v>
      </c>
      <c r="AL33" s="44">
        <f t="shared" si="35"/>
        <v>5.4490092231827454</v>
      </c>
      <c r="AM33" s="43">
        <f t="shared" si="36"/>
        <v>813673.30225176341</v>
      </c>
      <c r="AN33" s="48">
        <f t="shared" si="37"/>
        <v>214451.38772562845</v>
      </c>
      <c r="AO33" s="90">
        <f t="shared" si="38"/>
        <v>46742.071310547064</v>
      </c>
      <c r="AP33" s="97">
        <f t="shared" si="39"/>
        <v>13575</v>
      </c>
      <c r="AQ33" s="165"/>
      <c r="AR33" s="173"/>
    </row>
    <row r="34" spans="1:44" s="3" customFormat="1" ht="12.75" customHeight="1" outlineLevel="2" x14ac:dyDescent="0.2">
      <c r="A34" s="10">
        <v>6092</v>
      </c>
      <c r="B34" s="11" t="s">
        <v>568</v>
      </c>
      <c r="C34" s="12">
        <v>80988</v>
      </c>
      <c r="D34" s="13" t="s">
        <v>23</v>
      </c>
      <c r="E34" s="14" t="s">
        <v>653</v>
      </c>
      <c r="F34" s="15" t="s">
        <v>652</v>
      </c>
      <c r="G34" s="42">
        <v>26755</v>
      </c>
      <c r="H34" s="43">
        <f t="shared" si="20"/>
        <v>424880.48273068515</v>
      </c>
      <c r="I34" s="43">
        <v>416269.43807093753</v>
      </c>
      <c r="J34" s="43">
        <v>8611.0446597476512</v>
      </c>
      <c r="K34" s="44">
        <f t="shared" si="21"/>
        <v>15.558566177198188</v>
      </c>
      <c r="L34" s="44">
        <f t="shared" si="22"/>
        <v>0.32184805306475989</v>
      </c>
      <c r="M34" s="44">
        <f t="shared" si="23"/>
        <v>15.880414230262947</v>
      </c>
      <c r="N34" s="44">
        <v>44.731062019078635</v>
      </c>
      <c r="O34" s="43">
        <v>8622760.1915159822</v>
      </c>
      <c r="P34" s="43">
        <v>166292</v>
      </c>
      <c r="Q34" s="44">
        <f t="shared" si="24"/>
        <v>51.853126978543656</v>
      </c>
      <c r="R34" s="45">
        <v>1</v>
      </c>
      <c r="S34" s="46">
        <v>12</v>
      </c>
      <c r="T34" s="47">
        <f t="shared" si="25"/>
        <v>1</v>
      </c>
      <c r="U34" s="44">
        <f t="shared" si="26"/>
        <v>44.731062019078635</v>
      </c>
      <c r="V34" s="43">
        <f t="shared" si="27"/>
        <v>1196779.5643204488</v>
      </c>
      <c r="W34" s="48">
        <f t="shared" si="28"/>
        <v>771899.08158976363</v>
      </c>
      <c r="X34" s="42">
        <v>26384</v>
      </c>
      <c r="Y34" s="43">
        <f t="shared" si="29"/>
        <v>250735.38331575791</v>
      </c>
      <c r="Z34" s="43">
        <v>242811.13140619901</v>
      </c>
      <c r="AA34" s="43">
        <v>7924.2519095589023</v>
      </c>
      <c r="AB34" s="44">
        <f t="shared" si="30"/>
        <v>9.2029688980518127</v>
      </c>
      <c r="AC34" s="44">
        <f t="shared" si="31"/>
        <v>0.30034308329134712</v>
      </c>
      <c r="AD34" s="44">
        <f t="shared" si="32"/>
        <v>9.5033119813431597</v>
      </c>
      <c r="AE34" s="44">
        <v>54.38275988542604</v>
      </c>
      <c r="AF34" s="43">
        <v>6604019.2217305107</v>
      </c>
      <c r="AG34" s="43">
        <v>143149</v>
      </c>
      <c r="AH34" s="44">
        <f t="shared" si="33"/>
        <v>46.133883029085155</v>
      </c>
      <c r="AI34" s="45">
        <v>2</v>
      </c>
      <c r="AJ34" s="46">
        <v>12</v>
      </c>
      <c r="AK34" s="47">
        <f t="shared" si="34"/>
        <v>0.84831816418071326</v>
      </c>
      <c r="AL34" s="44">
        <f t="shared" si="35"/>
        <v>46.133883029085155</v>
      </c>
      <c r="AM34" s="43">
        <f t="shared" si="36"/>
        <v>1217196.3698393828</v>
      </c>
      <c r="AN34" s="48">
        <f t="shared" si="37"/>
        <v>1054321.076207591</v>
      </c>
      <c r="AO34" s="90">
        <f t="shared" si="38"/>
        <v>-282421.99461782735</v>
      </c>
      <c r="AP34" s="97">
        <f t="shared" si="39"/>
        <v>371</v>
      </c>
      <c r="AQ34" s="165"/>
      <c r="AR34" s="164"/>
    </row>
    <row r="35" spans="1:44" s="3" customFormat="1" ht="12.75" customHeight="1" outlineLevel="2" x14ac:dyDescent="0.2">
      <c r="A35" s="10">
        <v>6092</v>
      </c>
      <c r="B35" s="11" t="s">
        <v>568</v>
      </c>
      <c r="C35" s="12">
        <v>77700</v>
      </c>
      <c r="D35" s="13" t="s">
        <v>23</v>
      </c>
      <c r="E35" s="14" t="s">
        <v>593</v>
      </c>
      <c r="F35" s="15" t="s">
        <v>594</v>
      </c>
      <c r="G35" s="42">
        <v>13027848</v>
      </c>
      <c r="H35" s="43">
        <f t="shared" si="20"/>
        <v>4096887.1296755373</v>
      </c>
      <c r="I35" s="43">
        <v>3658805.7587549733</v>
      </c>
      <c r="J35" s="43">
        <v>438081.37092056387</v>
      </c>
      <c r="K35" s="44">
        <f t="shared" si="21"/>
        <v>0.28084498366537386</v>
      </c>
      <c r="L35" s="44">
        <f t="shared" si="22"/>
        <v>3.3626533785208725E-2</v>
      </c>
      <c r="M35" s="44">
        <f t="shared" si="23"/>
        <v>0.3144715174505826</v>
      </c>
      <c r="N35" s="44">
        <v>0.38652700702063958</v>
      </c>
      <c r="O35" s="43">
        <v>25318171.724885423</v>
      </c>
      <c r="P35" s="43">
        <v>67181772</v>
      </c>
      <c r="Q35" s="44">
        <f t="shared" si="24"/>
        <v>0.37686073128415581</v>
      </c>
      <c r="R35" s="45">
        <v>1</v>
      </c>
      <c r="S35" s="46">
        <v>11</v>
      </c>
      <c r="T35" s="47">
        <f t="shared" si="25"/>
        <v>0.9749919784105342</v>
      </c>
      <c r="U35" s="44">
        <f t="shared" si="26"/>
        <v>0.37686073128415581</v>
      </c>
      <c r="V35" s="43">
        <f t="shared" si="27"/>
        <v>4909684.3243388264</v>
      </c>
      <c r="W35" s="48">
        <f t="shared" si="28"/>
        <v>812797.194663289</v>
      </c>
      <c r="X35" s="42">
        <v>11942194</v>
      </c>
      <c r="Y35" s="43">
        <f t="shared" si="29"/>
        <v>3615529.6391570009</v>
      </c>
      <c r="Z35" s="43">
        <v>3212451.4372597132</v>
      </c>
      <c r="AA35" s="43">
        <v>403078.20189728762</v>
      </c>
      <c r="AB35" s="44">
        <f t="shared" si="30"/>
        <v>0.26900010477636799</v>
      </c>
      <c r="AC35" s="44">
        <f t="shared" si="31"/>
        <v>3.3752441293223641E-2</v>
      </c>
      <c r="AD35" s="44">
        <f t="shared" si="32"/>
        <v>0.30275254606959162</v>
      </c>
      <c r="AE35" s="44">
        <v>0.33774036146331865</v>
      </c>
      <c r="AF35" s="43">
        <v>21033259.185631607</v>
      </c>
      <c r="AG35" s="43">
        <v>61488901</v>
      </c>
      <c r="AH35" s="44">
        <f t="shared" si="33"/>
        <v>0.34206594757046654</v>
      </c>
      <c r="AI35" s="45">
        <v>2</v>
      </c>
      <c r="AJ35" s="46">
        <v>11</v>
      </c>
      <c r="AK35" s="47">
        <f t="shared" si="34"/>
        <v>1</v>
      </c>
      <c r="AL35" s="44">
        <f t="shared" si="35"/>
        <v>0.33774036146331865</v>
      </c>
      <c r="AM35" s="43">
        <f t="shared" si="36"/>
        <v>4033360.9182250751</v>
      </c>
      <c r="AN35" s="48">
        <f t="shared" si="37"/>
        <v>455815.9408015355</v>
      </c>
      <c r="AO35" s="90">
        <f t="shared" si="38"/>
        <v>356981.2538617535</v>
      </c>
      <c r="AP35" s="97">
        <f t="shared" si="39"/>
        <v>1085654</v>
      </c>
      <c r="AQ35" s="165"/>
      <c r="AR35" s="164"/>
    </row>
    <row r="36" spans="1:44" s="3" customFormat="1" ht="12.75" customHeight="1" outlineLevel="2" x14ac:dyDescent="0.2">
      <c r="A36" s="10">
        <v>6092</v>
      </c>
      <c r="B36" s="11" t="s">
        <v>568</v>
      </c>
      <c r="C36" s="12">
        <v>80987</v>
      </c>
      <c r="D36" s="13" t="s">
        <v>23</v>
      </c>
      <c r="E36" s="14" t="s">
        <v>651</v>
      </c>
      <c r="F36" s="15" t="s">
        <v>652</v>
      </c>
      <c r="G36" s="42">
        <v>53345</v>
      </c>
      <c r="H36" s="43">
        <f t="shared" si="20"/>
        <v>3018620.9496719264</v>
      </c>
      <c r="I36" s="43">
        <v>2911504.9460164974</v>
      </c>
      <c r="J36" s="43">
        <v>107116.00365542911</v>
      </c>
      <c r="K36" s="44">
        <f t="shared" si="21"/>
        <v>54.578778629984015</v>
      </c>
      <c r="L36" s="44">
        <f t="shared" si="22"/>
        <v>2.007985821640812</v>
      </c>
      <c r="M36" s="44">
        <f t="shared" si="23"/>
        <v>56.58676445162483</v>
      </c>
      <c r="N36" s="44">
        <v>73.427964246960812</v>
      </c>
      <c r="O36" s="43">
        <v>18268489.914545398</v>
      </c>
      <c r="P36" s="43">
        <v>251485</v>
      </c>
      <c r="Q36" s="44">
        <f t="shared" si="24"/>
        <v>72.642463425434514</v>
      </c>
      <c r="R36" s="45">
        <v>4</v>
      </c>
      <c r="S36" s="46">
        <v>12</v>
      </c>
      <c r="T36" s="47">
        <f t="shared" si="25"/>
        <v>0.98930242953645808</v>
      </c>
      <c r="U36" s="44">
        <f t="shared" si="26"/>
        <v>72.642463425434514</v>
      </c>
      <c r="V36" s="43">
        <f t="shared" si="27"/>
        <v>3875112.2114298041</v>
      </c>
      <c r="W36" s="48">
        <f t="shared" si="28"/>
        <v>856491.26175787766</v>
      </c>
      <c r="X36" s="42">
        <v>41886</v>
      </c>
      <c r="Y36" s="43">
        <f t="shared" si="29"/>
        <v>2511468.7117663738</v>
      </c>
      <c r="Z36" s="43">
        <v>2413025.8465746739</v>
      </c>
      <c r="AA36" s="43">
        <v>98442.86519169985</v>
      </c>
      <c r="AB36" s="44">
        <f t="shared" si="30"/>
        <v>57.609364622419754</v>
      </c>
      <c r="AC36" s="44">
        <f t="shared" si="31"/>
        <v>2.3502570116912538</v>
      </c>
      <c r="AD36" s="44">
        <f t="shared" si="32"/>
        <v>59.959621634111009</v>
      </c>
      <c r="AE36" s="44">
        <v>81.774027182610524</v>
      </c>
      <c r="AF36" s="43">
        <v>14332819.13761043</v>
      </c>
      <c r="AG36" s="43">
        <v>211625</v>
      </c>
      <c r="AH36" s="44">
        <f t="shared" si="33"/>
        <v>67.727438334839604</v>
      </c>
      <c r="AI36" s="45">
        <v>5</v>
      </c>
      <c r="AJ36" s="46">
        <v>12</v>
      </c>
      <c r="AK36" s="47">
        <f t="shared" si="34"/>
        <v>0.82822676916225102</v>
      </c>
      <c r="AL36" s="44">
        <f t="shared" si="35"/>
        <v>67.727438334839604</v>
      </c>
      <c r="AM36" s="43">
        <f t="shared" si="36"/>
        <v>2836831.4820930916</v>
      </c>
      <c r="AN36" s="48">
        <f t="shared" si="37"/>
        <v>354941.20399278303</v>
      </c>
      <c r="AO36" s="90">
        <f t="shared" si="38"/>
        <v>501550.05776509462</v>
      </c>
      <c r="AP36" s="97">
        <f t="shared" si="39"/>
        <v>11459</v>
      </c>
      <c r="AQ36" s="165"/>
      <c r="AR36" s="164"/>
    </row>
    <row r="37" spans="1:44" s="3" customFormat="1" ht="17.25" customHeight="1" outlineLevel="1" x14ac:dyDescent="0.2">
      <c r="A37" s="49"/>
      <c r="B37" s="50" t="s">
        <v>709</v>
      </c>
      <c r="C37" s="51"/>
      <c r="D37" s="52"/>
      <c r="E37" s="53"/>
      <c r="F37" s="52"/>
      <c r="G37" s="54"/>
      <c r="H37" s="55"/>
      <c r="I37" s="55"/>
      <c r="J37" s="55"/>
      <c r="K37" s="56"/>
      <c r="L37" s="56"/>
      <c r="M37" s="56"/>
      <c r="N37" s="56"/>
      <c r="O37" s="55"/>
      <c r="P37" s="55"/>
      <c r="Q37" s="56"/>
      <c r="R37" s="57"/>
      <c r="S37" s="58"/>
      <c r="T37" s="59"/>
      <c r="U37" s="44"/>
      <c r="V37" s="44"/>
      <c r="W37" s="60">
        <f>SUBTOTAL(9,W20:W36)</f>
        <v>2728783.2783799563</v>
      </c>
      <c r="X37" s="54"/>
      <c r="Y37" s="55"/>
      <c r="Z37" s="55"/>
      <c r="AA37" s="55"/>
      <c r="AB37" s="56"/>
      <c r="AC37" s="56"/>
      <c r="AD37" s="56"/>
      <c r="AE37" s="56"/>
      <c r="AF37" s="55"/>
      <c r="AG37" s="55"/>
      <c r="AH37" s="56"/>
      <c r="AI37" s="57"/>
      <c r="AJ37" s="58"/>
      <c r="AK37" s="59"/>
      <c r="AL37" s="44"/>
      <c r="AM37" s="44"/>
      <c r="AN37" s="60">
        <f>SUBTOTAL(9,AN20:AN36)</f>
        <v>1716318.7622618231</v>
      </c>
      <c r="AO37" s="91">
        <f>SUBTOTAL(9,AO20:AO36)</f>
        <v>1012464.5161181332</v>
      </c>
      <c r="AP37" s="98">
        <v>9.9999999999999995E-8</v>
      </c>
      <c r="AQ37" s="41"/>
    </row>
    <row r="38" spans="1:44" s="3" customFormat="1" ht="12.75" customHeight="1" outlineLevel="2" x14ac:dyDescent="0.2">
      <c r="A38" s="10">
        <v>6093</v>
      </c>
      <c r="B38" s="11" t="s">
        <v>597</v>
      </c>
      <c r="C38" s="12">
        <v>79717</v>
      </c>
      <c r="D38" s="13" t="s">
        <v>23</v>
      </c>
      <c r="E38" s="14" t="s">
        <v>602</v>
      </c>
      <c r="F38" s="15" t="s">
        <v>603</v>
      </c>
      <c r="G38" s="42">
        <v>1864</v>
      </c>
      <c r="H38" s="43">
        <f>I38+J38</f>
        <v>187353.36337681836</v>
      </c>
      <c r="I38" s="43">
        <v>154415.08256284634</v>
      </c>
      <c r="J38" s="43">
        <v>32938.280813972029</v>
      </c>
      <c r="K38" s="44">
        <f>I38/G38</f>
        <v>82.840709529424004</v>
      </c>
      <c r="L38" s="44">
        <f>J38/G38</f>
        <v>17.670751509641647</v>
      </c>
      <c r="M38" s="44">
        <f>H38/G38</f>
        <v>100.51146103906565</v>
      </c>
      <c r="N38" s="44">
        <v>93.299910744783688</v>
      </c>
      <c r="O38" s="43">
        <v>3245277.4485927997</v>
      </c>
      <c r="P38" s="43">
        <v>36805</v>
      </c>
      <c r="Q38" s="44">
        <f>O38/P38</f>
        <v>88.174906903757631</v>
      </c>
      <c r="R38" s="45">
        <v>8</v>
      </c>
      <c r="S38" s="46">
        <v>12</v>
      </c>
      <c r="T38" s="47">
        <f>IF(N38=0,1,MIN(Q38/N38,1))</f>
        <v>0.945069574020867</v>
      </c>
      <c r="U38" s="44">
        <f>T38*N38</f>
        <v>88.174906903757631</v>
      </c>
      <c r="V38" s="43">
        <f>IF(U38&lt;0,0,G38*U38)</f>
        <v>164358.02646860422</v>
      </c>
      <c r="W38" s="48">
        <f>IF(G38=0,-H38*12/12,(V38-H38)*12/12)</f>
        <v>-22995.336908214143</v>
      </c>
      <c r="X38" s="42">
        <v>1698</v>
      </c>
      <c r="Y38" s="43">
        <f>Z38+AA38</f>
        <v>172181.72349276178</v>
      </c>
      <c r="Z38" s="43">
        <v>141960.44094282395</v>
      </c>
      <c r="AA38" s="43">
        <v>30221.28254993783</v>
      </c>
      <c r="AB38" s="44">
        <f>Z38/X38</f>
        <v>83.60449996632741</v>
      </c>
      <c r="AC38" s="44">
        <f>AA38/X38</f>
        <v>17.798164045899782</v>
      </c>
      <c r="AD38" s="44">
        <f>Y38/X38</f>
        <v>101.40266401222719</v>
      </c>
      <c r="AE38" s="44">
        <v>89.888178717771623</v>
      </c>
      <c r="AF38" s="43">
        <v>2823064.1003030548</v>
      </c>
      <c r="AG38" s="43">
        <v>33468</v>
      </c>
      <c r="AH38" s="44">
        <f>AF38/AG38</f>
        <v>84.351144385773125</v>
      </c>
      <c r="AI38" s="45">
        <v>8</v>
      </c>
      <c r="AJ38" s="46">
        <v>12</v>
      </c>
      <c r="AK38" s="47">
        <f>IF(AE38=0,1,MIN(AH38/AE38,1))</f>
        <v>0.93840086192664418</v>
      </c>
      <c r="AL38" s="44">
        <f>AK38*AE38</f>
        <v>84.351144385773125</v>
      </c>
      <c r="AM38" s="43">
        <f>IF(AL38&lt;0,0,X38*AL38)</f>
        <v>143228.24316704276</v>
      </c>
      <c r="AN38" s="48">
        <f>IF(X38=0,-Y38*12/11,(AM38-Y38)*12/11)</f>
        <v>-31585.614900784389</v>
      </c>
      <c r="AO38" s="90">
        <f t="shared" ref="AO38:AO40" si="40">W38-AN38</f>
        <v>8590.2779925702453</v>
      </c>
      <c r="AP38" s="97">
        <f t="shared" ref="AP38:AP40" si="41">G38-X38</f>
        <v>166</v>
      </c>
      <c r="AQ38" s="165"/>
      <c r="AR38" s="164"/>
    </row>
    <row r="39" spans="1:44" s="3" customFormat="1" ht="12.75" customHeight="1" outlineLevel="2" x14ac:dyDescent="0.2">
      <c r="A39" s="10">
        <v>6093</v>
      </c>
      <c r="B39" s="11" t="s">
        <v>597</v>
      </c>
      <c r="C39" s="12">
        <v>78846</v>
      </c>
      <c r="D39" s="13" t="s">
        <v>23</v>
      </c>
      <c r="E39" s="14" t="s">
        <v>598</v>
      </c>
      <c r="F39" s="15" t="s">
        <v>599</v>
      </c>
      <c r="G39" s="42">
        <v>3002</v>
      </c>
      <c r="H39" s="43">
        <f>I39+J39</f>
        <v>309841.60794421314</v>
      </c>
      <c r="I39" s="43">
        <v>277301.16498877306</v>
      </c>
      <c r="J39" s="43">
        <v>32540.442955440096</v>
      </c>
      <c r="K39" s="44">
        <f>I39/G39</f>
        <v>92.372140236100293</v>
      </c>
      <c r="L39" s="44">
        <f>J39/G39</f>
        <v>10.839587926529013</v>
      </c>
      <c r="M39" s="44">
        <f>H39/G39</f>
        <v>103.2117281626293</v>
      </c>
      <c r="N39" s="44">
        <v>104.28338243296865</v>
      </c>
      <c r="O39" s="43">
        <v>6436598.6918953564</v>
      </c>
      <c r="P39" s="43">
        <v>53361</v>
      </c>
      <c r="Q39" s="44">
        <f>O39/P39</f>
        <v>120.62365195358701</v>
      </c>
      <c r="R39" s="45">
        <v>6</v>
      </c>
      <c r="S39" s="46">
        <v>12</v>
      </c>
      <c r="T39" s="47">
        <f>IF(N39=0,1,MIN(Q39/N39,1))</f>
        <v>1</v>
      </c>
      <c r="U39" s="44">
        <f>T39*N39</f>
        <v>104.28338243296865</v>
      </c>
      <c r="V39" s="43">
        <f>IF(U39&lt;0,0,G39*U39)</f>
        <v>313058.71406377188</v>
      </c>
      <c r="W39" s="48">
        <f>IF(G39=0,-H39*12/12,(V39-H39)*12/12)</f>
        <v>3217.106119558739</v>
      </c>
      <c r="X39" s="42">
        <v>2776</v>
      </c>
      <c r="Y39" s="43">
        <f>Z39+AA39</f>
        <v>284973.62651862256</v>
      </c>
      <c r="Z39" s="43">
        <v>255020.33234906974</v>
      </c>
      <c r="AA39" s="43">
        <v>29953.294169552824</v>
      </c>
      <c r="AB39" s="44">
        <f>Z39/X39</f>
        <v>91.866113958598604</v>
      </c>
      <c r="AC39" s="44">
        <f>AA39/X39</f>
        <v>10.790091559637185</v>
      </c>
      <c r="AD39" s="44">
        <f>Y39/X39</f>
        <v>102.65620551823579</v>
      </c>
      <c r="AE39" s="44">
        <v>106.74963084493268</v>
      </c>
      <c r="AF39" s="43">
        <v>5494982.9878444029</v>
      </c>
      <c r="AG39" s="43">
        <v>48106</v>
      </c>
      <c r="AH39" s="44">
        <f>AF39/AG39</f>
        <v>114.22656192251284</v>
      </c>
      <c r="AI39" s="45">
        <v>5</v>
      </c>
      <c r="AJ39" s="46">
        <v>12</v>
      </c>
      <c r="AK39" s="47">
        <f>IF(AE39=0,1,MIN(AH39/AE39,1))</f>
        <v>1</v>
      </c>
      <c r="AL39" s="44">
        <f>AK39*AE39</f>
        <v>106.74963084493268</v>
      </c>
      <c r="AM39" s="43">
        <f>IF(AL39&lt;0,0,X39*AL39)</f>
        <v>296336.97522553313</v>
      </c>
      <c r="AN39" s="48">
        <f>IF(X39=0,-Y39*12/11,(AM39-Y39)*12/11)</f>
        <v>12396.380407538794</v>
      </c>
      <c r="AO39" s="90">
        <f t="shared" si="40"/>
        <v>-9179.2742879800553</v>
      </c>
      <c r="AP39" s="97">
        <f t="shared" si="41"/>
        <v>226</v>
      </c>
      <c r="AQ39" s="165"/>
      <c r="AR39" s="164"/>
    </row>
    <row r="40" spans="1:44" s="3" customFormat="1" ht="12.75" customHeight="1" outlineLevel="2" x14ac:dyDescent="0.2">
      <c r="A40" s="10">
        <v>6093</v>
      </c>
      <c r="B40" s="11" t="s">
        <v>597</v>
      </c>
      <c r="C40" s="12">
        <v>79718</v>
      </c>
      <c r="D40" s="13" t="s">
        <v>23</v>
      </c>
      <c r="E40" s="14" t="s">
        <v>600</v>
      </c>
      <c r="F40" s="15" t="s">
        <v>601</v>
      </c>
      <c r="G40" s="42">
        <v>13732</v>
      </c>
      <c r="H40" s="43">
        <f>I40+J40</f>
        <v>137445.16937647207</v>
      </c>
      <c r="I40" s="43">
        <v>124819.24062230423</v>
      </c>
      <c r="J40" s="43">
        <v>12625.928754167828</v>
      </c>
      <c r="K40" s="44">
        <f>I40/G40</f>
        <v>9.0896621484346216</v>
      </c>
      <c r="L40" s="44">
        <f>J40/G40</f>
        <v>0.91945301151819314</v>
      </c>
      <c r="M40" s="44">
        <f>H40/G40</f>
        <v>10.009115159952817</v>
      </c>
      <c r="N40" s="44">
        <v>11.311180524433585</v>
      </c>
      <c r="O40" s="43">
        <v>1501319.861949045</v>
      </c>
      <c r="P40" s="43">
        <v>114376</v>
      </c>
      <c r="Q40" s="44">
        <f>O40/P40</f>
        <v>13.126179110556803</v>
      </c>
      <c r="R40" s="45">
        <v>3</v>
      </c>
      <c r="S40" s="46">
        <v>12</v>
      </c>
      <c r="T40" s="47">
        <f>IF(N40=0,1,MIN(Q40/N40,1))</f>
        <v>1</v>
      </c>
      <c r="U40" s="44">
        <f>T40*N40</f>
        <v>11.311180524433585</v>
      </c>
      <c r="V40" s="43">
        <f>IF(U40&lt;0,0,G40*U40)</f>
        <v>155325.13096152199</v>
      </c>
      <c r="W40" s="48">
        <f>IF(G40=0,-H40*12/12,(V40-H40)*12/12)</f>
        <v>17879.961585049925</v>
      </c>
      <c r="X40" s="42">
        <v>12759</v>
      </c>
      <c r="Y40" s="43">
        <f>Z40+AA40</f>
        <v>126323.6848512834</v>
      </c>
      <c r="Z40" s="43">
        <v>114727.31278704801</v>
      </c>
      <c r="AA40" s="43">
        <v>11596.372064235382</v>
      </c>
      <c r="AB40" s="44">
        <f>Z40/X40</f>
        <v>8.9918734059916936</v>
      </c>
      <c r="AC40" s="44">
        <f>AA40/X40</f>
        <v>0.90887781677524737</v>
      </c>
      <c r="AD40" s="44">
        <f>Y40/X40</f>
        <v>9.9007512227669405</v>
      </c>
      <c r="AE40" s="44">
        <v>10.815097488158997</v>
      </c>
      <c r="AF40" s="43">
        <v>1385520.1462565192</v>
      </c>
      <c r="AG40" s="43">
        <v>103203</v>
      </c>
      <c r="AH40" s="44">
        <f>AF40/AG40</f>
        <v>13.425192545338016</v>
      </c>
      <c r="AI40" s="45">
        <v>3</v>
      </c>
      <c r="AJ40" s="46">
        <v>12</v>
      </c>
      <c r="AK40" s="47">
        <f>IF(AE40=0,1,MIN(AH40/AE40,1))</f>
        <v>1</v>
      </c>
      <c r="AL40" s="44">
        <f>AK40*AE40</f>
        <v>10.815097488158997</v>
      </c>
      <c r="AM40" s="43">
        <f>IF(AL40&lt;0,0,X40*AL40)</f>
        <v>137989.82885142064</v>
      </c>
      <c r="AN40" s="48">
        <f>IF(X40=0,-Y40*12/11,(AM40-Y40)*12/11)</f>
        <v>12726.702545604261</v>
      </c>
      <c r="AO40" s="90">
        <f t="shared" si="40"/>
        <v>5153.2590394456638</v>
      </c>
      <c r="AP40" s="97">
        <f t="shared" si="41"/>
        <v>973</v>
      </c>
      <c r="AQ40" s="165"/>
      <c r="AR40" s="164"/>
    </row>
    <row r="41" spans="1:44" s="3" customFormat="1" ht="17.25" customHeight="1" outlineLevel="1" x14ac:dyDescent="0.2">
      <c r="A41" s="49"/>
      <c r="B41" s="50" t="s">
        <v>707</v>
      </c>
      <c r="C41" s="51"/>
      <c r="D41" s="52"/>
      <c r="E41" s="53"/>
      <c r="F41" s="52"/>
      <c r="G41" s="54"/>
      <c r="H41" s="55"/>
      <c r="I41" s="55"/>
      <c r="J41" s="55"/>
      <c r="K41" s="56"/>
      <c r="L41" s="56"/>
      <c r="M41" s="56"/>
      <c r="N41" s="56"/>
      <c r="O41" s="55"/>
      <c r="P41" s="55"/>
      <c r="Q41" s="56"/>
      <c r="R41" s="57"/>
      <c r="S41" s="58"/>
      <c r="T41" s="59"/>
      <c r="U41" s="44"/>
      <c r="V41" s="44"/>
      <c r="W41" s="60">
        <f>SUBTOTAL(9,W38:W40)</f>
        <v>-1898.2692036054796</v>
      </c>
      <c r="X41" s="54"/>
      <c r="Y41" s="55"/>
      <c r="Z41" s="55"/>
      <c r="AA41" s="55"/>
      <c r="AB41" s="56"/>
      <c r="AC41" s="56"/>
      <c r="AD41" s="56"/>
      <c r="AE41" s="56"/>
      <c r="AF41" s="55"/>
      <c r="AG41" s="55"/>
      <c r="AH41" s="56"/>
      <c r="AI41" s="57"/>
      <c r="AJ41" s="58"/>
      <c r="AK41" s="59"/>
      <c r="AL41" s="44"/>
      <c r="AM41" s="44"/>
      <c r="AN41" s="60">
        <f>SUBTOTAL(9,AN38:AN40)</f>
        <v>-6462.5319476413351</v>
      </c>
      <c r="AO41" s="91">
        <f>SUBTOTAL(9,AO38:AO40)</f>
        <v>4564.2627440358538</v>
      </c>
      <c r="AP41" s="98">
        <v>9.9999999999999995E-8</v>
      </c>
      <c r="AQ41" s="41"/>
    </row>
    <row r="42" spans="1:44" s="3" customFormat="1" ht="27.75" customHeight="1" thickBot="1" x14ac:dyDescent="0.25">
      <c r="A42" s="61"/>
      <c r="B42" s="101" t="s">
        <v>710</v>
      </c>
      <c r="C42" s="63"/>
      <c r="D42" s="64"/>
      <c r="E42" s="65"/>
      <c r="F42" s="64"/>
      <c r="G42" s="66"/>
      <c r="H42" s="67"/>
      <c r="I42" s="67"/>
      <c r="J42" s="67"/>
      <c r="K42" s="68"/>
      <c r="L42" s="68"/>
      <c r="M42" s="68"/>
      <c r="N42" s="68"/>
      <c r="O42" s="67"/>
      <c r="P42" s="67"/>
      <c r="Q42" s="68"/>
      <c r="R42" s="69"/>
      <c r="S42" s="70"/>
      <c r="T42" s="71"/>
      <c r="U42" s="68"/>
      <c r="V42" s="68"/>
      <c r="W42" s="72">
        <f>SUBTOTAL(9,W3:W40)</f>
        <v>4148991.0488777235</v>
      </c>
      <c r="X42" s="66"/>
      <c r="Y42" s="67"/>
      <c r="Z42" s="67"/>
      <c r="AA42" s="67"/>
      <c r="AB42" s="68"/>
      <c r="AC42" s="68"/>
      <c r="AD42" s="68"/>
      <c r="AE42" s="68"/>
      <c r="AF42" s="67"/>
      <c r="AG42" s="67"/>
      <c r="AH42" s="68"/>
      <c r="AI42" s="69"/>
      <c r="AJ42" s="70"/>
      <c r="AK42" s="71"/>
      <c r="AL42" s="68"/>
      <c r="AM42" s="68"/>
      <c r="AN42" s="72">
        <f>SUBTOTAL(9,AN3:AN40)</f>
        <v>767387.30296208849</v>
      </c>
      <c r="AO42" s="94">
        <f>SUBTOTAL(9,AO3:AO40)</f>
        <v>3381603.745915636</v>
      </c>
      <c r="AP42" s="95">
        <v>9.9999999999999995E-8</v>
      </c>
      <c r="AQ42" s="41"/>
    </row>
    <row r="43" spans="1:44" s="3" customFormat="1" ht="12.75" customHeight="1" x14ac:dyDescent="0.2">
      <c r="A43" s="73"/>
      <c r="B43" s="36"/>
      <c r="C43" s="73"/>
      <c r="D43" s="73"/>
      <c r="E43" s="73"/>
      <c r="F43" s="36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92"/>
      <c r="AP43" s="92"/>
      <c r="AQ43" s="41"/>
    </row>
    <row r="44" spans="1:44" x14ac:dyDescent="0.2">
      <c r="AR44" s="3"/>
    </row>
    <row r="45" spans="1:44" x14ac:dyDescent="0.2">
      <c r="AR45" s="3"/>
    </row>
    <row r="46" spans="1:44" x14ac:dyDescent="0.2">
      <c r="AR46" s="3"/>
    </row>
    <row r="47" spans="1:44" x14ac:dyDescent="0.2">
      <c r="AR47" s="3"/>
    </row>
    <row r="48" spans="1:44" x14ac:dyDescent="0.2">
      <c r="AR48" s="3"/>
    </row>
    <row r="49" spans="44:44" x14ac:dyDescent="0.2">
      <c r="AR49" s="3"/>
    </row>
    <row r="50" spans="44:44" x14ac:dyDescent="0.2">
      <c r="AR50" s="3"/>
    </row>
    <row r="51" spans="44:44" x14ac:dyDescent="0.2">
      <c r="AR51" s="3"/>
    </row>
    <row r="52" spans="44:44" x14ac:dyDescent="0.2">
      <c r="AR52" s="3"/>
    </row>
    <row r="53" spans="44:44" x14ac:dyDescent="0.2">
      <c r="AR53" s="3"/>
    </row>
  </sheetData>
  <mergeCells count="3">
    <mergeCell ref="G1:W1"/>
    <mergeCell ref="X1:AN1"/>
    <mergeCell ref="AO1:AP1"/>
  </mergeCells>
  <conditionalFormatting sqref="AP41:AP42">
    <cfRule type="cellIs" dxfId="48" priority="544" operator="lessThanOrEqual">
      <formula>0</formula>
    </cfRule>
  </conditionalFormatting>
  <conditionalFormatting sqref="AP41:AP42">
    <cfRule type="cellIs" dxfId="47" priority="545" operator="equal">
      <formula>0</formula>
    </cfRule>
  </conditionalFormatting>
  <conditionalFormatting sqref="AP37">
    <cfRule type="cellIs" dxfId="46" priority="532" operator="lessThanOrEqual">
      <formula>0</formula>
    </cfRule>
  </conditionalFormatting>
  <conditionalFormatting sqref="AP37">
    <cfRule type="cellIs" dxfId="45" priority="533" operator="equal">
      <formula>0</formula>
    </cfRule>
  </conditionalFormatting>
  <conditionalFormatting sqref="AP19">
    <cfRule type="cellIs" dxfId="44" priority="524" operator="lessThanOrEqual">
      <formula>0</formula>
    </cfRule>
  </conditionalFormatting>
  <conditionalFormatting sqref="AP19">
    <cfRule type="cellIs" dxfId="43" priority="525" operator="equal">
      <formula>0</formula>
    </cfRule>
  </conditionalFormatting>
  <conditionalFormatting sqref="W41">
    <cfRule type="expression" dxfId="42" priority="258">
      <formula>$W41+100000&lt;$AN41</formula>
    </cfRule>
    <cfRule type="expression" dxfId="41" priority="259">
      <formula>$W41+50000&lt;$AN41</formula>
    </cfRule>
    <cfRule type="expression" dxfId="40" priority="260">
      <formula>$W41-100000&gt;$AN41</formula>
    </cfRule>
    <cfRule type="expression" dxfId="39" priority="261">
      <formula>$W41-50000&gt;$AN41</formula>
    </cfRule>
  </conditionalFormatting>
  <conditionalFormatting sqref="W42">
    <cfRule type="expression" dxfId="38" priority="254">
      <formula>$W42+100000&lt;$AN42</formula>
    </cfRule>
    <cfRule type="expression" dxfId="37" priority="255">
      <formula>$W42+50000&lt;$AN42</formula>
    </cfRule>
    <cfRule type="expression" dxfId="36" priority="256">
      <formula>$W42-100000&gt;$AN42</formula>
    </cfRule>
    <cfRule type="expression" dxfId="35" priority="257">
      <formula>$W42-50000&gt;$AN42</formula>
    </cfRule>
  </conditionalFormatting>
  <conditionalFormatting sqref="AK41:AK43 T41:T43">
    <cfRule type="cellIs" dxfId="34" priority="253" operator="lessThan">
      <formula>0.7</formula>
    </cfRule>
  </conditionalFormatting>
  <conditionalFormatting sqref="W37">
    <cfRule type="expression" dxfId="33" priority="249">
      <formula>$W37+100000&lt;$AN37</formula>
    </cfRule>
    <cfRule type="expression" dxfId="32" priority="250">
      <formula>$W37+50000&lt;$AN37</formula>
    </cfRule>
    <cfRule type="expression" dxfId="31" priority="251">
      <formula>$W37-100000&gt;$AN37</formula>
    </cfRule>
    <cfRule type="expression" dxfId="30" priority="252">
      <formula>$W37-50000&gt;$AN37</formula>
    </cfRule>
  </conditionalFormatting>
  <conditionalFormatting sqref="AK37 T37">
    <cfRule type="cellIs" dxfId="29" priority="248" operator="lessThan">
      <formula>0.7</formula>
    </cfRule>
  </conditionalFormatting>
  <conditionalFormatting sqref="W19">
    <cfRule type="expression" dxfId="28" priority="244">
      <formula>$W19+100000&lt;$AN19</formula>
    </cfRule>
    <cfRule type="expression" dxfId="27" priority="245">
      <formula>$W19+50000&lt;$AN19</formula>
    </cfRule>
    <cfRule type="expression" dxfId="26" priority="246">
      <formula>$W19-100000&gt;$AN19</formula>
    </cfRule>
    <cfRule type="expression" dxfId="25" priority="247">
      <formula>$W19-50000&gt;$AN19</formula>
    </cfRule>
  </conditionalFormatting>
  <conditionalFormatting sqref="AK19 T19">
    <cfRule type="cellIs" dxfId="24" priority="243" operator="lessThan">
      <formula>0.7</formula>
    </cfRule>
  </conditionalFormatting>
  <conditionalFormatting sqref="AP3:AP18">
    <cfRule type="cellIs" dxfId="23" priority="23" operator="lessThanOrEqual">
      <formula>0</formula>
    </cfRule>
  </conditionalFormatting>
  <conditionalFormatting sqref="AP3:AP18">
    <cfRule type="cellIs" dxfId="22" priority="24" operator="equal">
      <formula>0</formula>
    </cfRule>
  </conditionalFormatting>
  <conditionalFormatting sqref="AK3:AK18">
    <cfRule type="cellIs" dxfId="21" priority="22" operator="lessThan">
      <formula>0.7</formula>
    </cfRule>
  </conditionalFormatting>
  <conditionalFormatting sqref="T3:T18">
    <cfRule type="cellIs" dxfId="20" priority="21" operator="lessThan">
      <formula>0.7</formula>
    </cfRule>
  </conditionalFormatting>
  <conditionalFormatting sqref="W3:W18">
    <cfRule type="expression" dxfId="19" priority="17">
      <formula>$W3+100000&lt;$AN3</formula>
    </cfRule>
    <cfRule type="expression" dxfId="18" priority="18">
      <formula>$W3+50000&lt;$AN3</formula>
    </cfRule>
    <cfRule type="expression" dxfId="17" priority="19">
      <formula>$W3-100000&gt;$AN3</formula>
    </cfRule>
    <cfRule type="expression" dxfId="16" priority="20">
      <formula>$W3-50000&gt;$AN3</formula>
    </cfRule>
  </conditionalFormatting>
  <conditionalFormatting sqref="AP20:AP36">
    <cfRule type="cellIs" dxfId="15" priority="15" operator="lessThanOrEqual">
      <formula>0</formula>
    </cfRule>
  </conditionalFormatting>
  <conditionalFormatting sqref="AP20:AP36">
    <cfRule type="cellIs" dxfId="14" priority="16" operator="equal">
      <formula>0</formula>
    </cfRule>
  </conditionalFormatting>
  <conditionalFormatting sqref="AK20:AK36">
    <cfRule type="cellIs" dxfId="13" priority="14" operator="lessThan">
      <formula>0.7</formula>
    </cfRule>
  </conditionalFormatting>
  <conditionalFormatting sqref="T20:T36">
    <cfRule type="cellIs" dxfId="12" priority="13" operator="lessThan">
      <formula>0.7</formula>
    </cfRule>
  </conditionalFormatting>
  <conditionalFormatting sqref="W20:W36">
    <cfRule type="expression" dxfId="11" priority="9">
      <formula>$W20+100000&lt;$AN20</formula>
    </cfRule>
    <cfRule type="expression" dxfId="10" priority="10">
      <formula>$W20+50000&lt;$AN20</formula>
    </cfRule>
    <cfRule type="expression" dxfId="9" priority="11">
      <formula>$W20-100000&gt;$AN20</formula>
    </cfRule>
    <cfRule type="expression" dxfId="8" priority="12">
      <formula>$W20-50000&gt;$AN20</formula>
    </cfRule>
  </conditionalFormatting>
  <conditionalFormatting sqref="AP38:AP40">
    <cfRule type="cellIs" dxfId="7" priority="7" operator="lessThanOrEqual">
      <formula>0</formula>
    </cfRule>
  </conditionalFormatting>
  <conditionalFormatting sqref="AP38:AP40">
    <cfRule type="cellIs" dxfId="6" priority="8" operator="equal">
      <formula>0</formula>
    </cfRule>
  </conditionalFormatting>
  <conditionalFormatting sqref="AK38:AK40">
    <cfRule type="cellIs" dxfId="5" priority="6" operator="lessThan">
      <formula>0.7</formula>
    </cfRule>
  </conditionalFormatting>
  <conditionalFormatting sqref="T38:T40">
    <cfRule type="cellIs" dxfId="4" priority="5" operator="lessThan">
      <formula>0.7</formula>
    </cfRule>
  </conditionalFormatting>
  <conditionalFormatting sqref="W38:W40">
    <cfRule type="expression" dxfId="3" priority="1">
      <formula>$W38+100000&lt;$AN38</formula>
    </cfRule>
    <cfRule type="expression" dxfId="2" priority="2">
      <formula>$W38+50000&lt;$AN38</formula>
    </cfRule>
    <cfRule type="expression" dxfId="1" priority="3">
      <formula>$W38-100000&gt;$AN38</formula>
    </cfRule>
    <cfRule type="expression" dxfId="0" priority="4">
      <formula>$W38-50000&gt;$AN38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2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8.21875" style="36" bestFit="1" customWidth="1"/>
    <col min="6" max="6" width="36.109375" style="36" hidden="1" customWidth="1"/>
    <col min="7" max="7" width="6" style="36" customWidth="1"/>
    <col min="8" max="8" width="6.6640625" style="36" customWidth="1"/>
    <col min="9" max="10" width="6.88671875" style="36" hidden="1" customWidth="1"/>
    <col min="11" max="12" width="7.109375" style="36" hidden="1" customWidth="1"/>
    <col min="13" max="14" width="6.6640625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" style="36" customWidth="1"/>
    <col min="25" max="25" width="6.6640625" style="36" customWidth="1"/>
    <col min="26" max="27" width="6.88671875" style="36" hidden="1" customWidth="1"/>
    <col min="28" max="29" width="7.109375" style="36" hidden="1" customWidth="1"/>
    <col min="30" max="31" width="6.6640625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2061</v>
      </c>
      <c r="B3" s="11" t="s">
        <v>33</v>
      </c>
      <c r="C3" s="12">
        <v>78436</v>
      </c>
      <c r="D3" s="13" t="s">
        <v>23</v>
      </c>
      <c r="E3" s="14" t="s">
        <v>37</v>
      </c>
      <c r="F3" s="15" t="s">
        <v>35</v>
      </c>
      <c r="G3" s="42">
        <v>5</v>
      </c>
      <c r="H3" s="43">
        <f t="shared" ref="H3:H18" si="0">I3+J3</f>
        <v>185413.12607632414</v>
      </c>
      <c r="I3" s="43">
        <v>176009.57485079678</v>
      </c>
      <c r="J3" s="43">
        <v>9403.5512255273534</v>
      </c>
      <c r="K3" s="44">
        <f t="shared" ref="K3:K18" si="1">I3/G3</f>
        <v>35201.914970159356</v>
      </c>
      <c r="L3" s="44">
        <f t="shared" ref="L3:L18" si="2">J3/G3</f>
        <v>1880.7102451054707</v>
      </c>
      <c r="M3" s="44">
        <f t="shared" ref="M3:M18" si="3">H3/G3</f>
        <v>37082.62521526483</v>
      </c>
      <c r="N3" s="44">
        <v>31143.854799300636</v>
      </c>
      <c r="O3" s="43">
        <v>1686072.1285124435</v>
      </c>
      <c r="P3" s="43">
        <v>49</v>
      </c>
      <c r="Q3" s="44">
        <f t="shared" ref="Q3:Q18" si="4">O3/P3</f>
        <v>34409.635275764151</v>
      </c>
      <c r="R3" s="45">
        <v>8</v>
      </c>
      <c r="S3" s="46">
        <v>12</v>
      </c>
      <c r="T3" s="47">
        <f t="shared" ref="T3:T18" si="5">IF(N3=0,1,MIN(Q3/N3,1))</f>
        <v>1</v>
      </c>
      <c r="U3" s="44">
        <f t="shared" ref="U3:U18" si="6">T3*N3</f>
        <v>31143.854799300636</v>
      </c>
      <c r="V3" s="43">
        <f t="shared" ref="V3:V18" si="7">IF(U3&lt;0,0,G3*U3)</f>
        <v>155719.27399650318</v>
      </c>
      <c r="W3" s="48">
        <f t="shared" ref="W3:W18" si="8">IF(G3=0,-H3*12/12,(V3-H3)*12/12)</f>
        <v>-29693.852079820965</v>
      </c>
      <c r="X3" s="42">
        <v>4</v>
      </c>
      <c r="Y3" s="43">
        <f t="shared" ref="Y3:Y18" si="9">Z3+AA3</f>
        <v>162254.51073327221</v>
      </c>
      <c r="Z3" s="43">
        <v>153659.63894433776</v>
      </c>
      <c r="AA3" s="43">
        <v>8594.871788934448</v>
      </c>
      <c r="AB3" s="44">
        <f t="shared" ref="AB3:AB18" si="10">Z3/X3</f>
        <v>38414.909736084439</v>
      </c>
      <c r="AC3" s="44">
        <f t="shared" ref="AC3:AC18" si="11">AA3/X3</f>
        <v>2148.717947233612</v>
      </c>
      <c r="AD3" s="44">
        <f t="shared" ref="AD3:AD18" si="12">Y3/X3</f>
        <v>40563.627683318053</v>
      </c>
      <c r="AE3" s="44">
        <v>34142.879302142319</v>
      </c>
      <c r="AF3" s="43">
        <v>1352848.0660554282</v>
      </c>
      <c r="AG3" s="43">
        <v>40</v>
      </c>
      <c r="AH3" s="44">
        <f t="shared" ref="AH3:AH18" si="13">AF3/AG3</f>
        <v>33821.201651385709</v>
      </c>
      <c r="AI3" s="45">
        <v>9</v>
      </c>
      <c r="AJ3" s="46">
        <v>12</v>
      </c>
      <c r="AK3" s="47">
        <f t="shared" ref="AK3:AK18" si="14">IF(AE3=0,1,MIN(AH3/AE3,1))</f>
        <v>0.9905784849628535</v>
      </c>
      <c r="AL3" s="44">
        <f t="shared" ref="AL3:AL18" si="15">AK3*AE3</f>
        <v>33821.201651385709</v>
      </c>
      <c r="AM3" s="43">
        <f t="shared" ref="AM3:AM18" si="16">IF(AL3&lt;0,0,X3*AL3)</f>
        <v>135284.80660554284</v>
      </c>
      <c r="AN3" s="48">
        <f t="shared" ref="AN3:AN18" si="17">IF(X3=0,-Y3*12/11,(AM3-Y3)*12/11)</f>
        <v>-29421.495412068409</v>
      </c>
      <c r="AO3" s="90">
        <f t="shared" ref="AO3:AO18" si="18">W3-AN3</f>
        <v>-272.35666775255595</v>
      </c>
      <c r="AP3" s="97">
        <f t="shared" ref="AP3:AP18" si="19">G3-X3</f>
        <v>1</v>
      </c>
      <c r="AQ3" s="165"/>
      <c r="AR3" s="164"/>
    </row>
    <row r="4" spans="1:44" s="3" customFormat="1" ht="12.75" customHeight="1" outlineLevel="2" x14ac:dyDescent="0.2">
      <c r="A4" s="10">
        <v>2061</v>
      </c>
      <c r="B4" s="11" t="s">
        <v>33</v>
      </c>
      <c r="C4" s="12">
        <v>79087</v>
      </c>
      <c r="D4" s="13" t="s">
        <v>23</v>
      </c>
      <c r="E4" s="14" t="s">
        <v>39</v>
      </c>
      <c r="F4" s="15" t="s">
        <v>40</v>
      </c>
      <c r="G4" s="42">
        <v>2630</v>
      </c>
      <c r="H4" s="43">
        <f t="shared" si="0"/>
        <v>179184.52585892021</v>
      </c>
      <c r="I4" s="43">
        <v>151068.50536542098</v>
      </c>
      <c r="J4" s="43">
        <v>28116.020493499225</v>
      </c>
      <c r="K4" s="44">
        <f t="shared" si="1"/>
        <v>57.440496336661965</v>
      </c>
      <c r="L4" s="44">
        <f t="shared" si="2"/>
        <v>10.690502088782976</v>
      </c>
      <c r="M4" s="44">
        <f t="shared" si="3"/>
        <v>68.130998425444943</v>
      </c>
      <c r="N4" s="44">
        <v>67.452781828735084</v>
      </c>
      <c r="O4" s="43">
        <v>1382635.7366917941</v>
      </c>
      <c r="P4" s="43">
        <v>22699</v>
      </c>
      <c r="Q4" s="44">
        <f t="shared" si="4"/>
        <v>60.911746627243232</v>
      </c>
      <c r="R4" s="45">
        <v>7</v>
      </c>
      <c r="S4" s="46">
        <v>12</v>
      </c>
      <c r="T4" s="47">
        <f t="shared" si="5"/>
        <v>0.90302794007666332</v>
      </c>
      <c r="U4" s="44">
        <f t="shared" si="6"/>
        <v>60.911746627243232</v>
      </c>
      <c r="V4" s="43">
        <f t="shared" si="7"/>
        <v>160197.89362964971</v>
      </c>
      <c r="W4" s="48">
        <f t="shared" si="8"/>
        <v>-18986.632229270501</v>
      </c>
      <c r="X4" s="42">
        <v>2405</v>
      </c>
      <c r="Y4" s="43">
        <f t="shared" si="9"/>
        <v>156595.05040083104</v>
      </c>
      <c r="Z4" s="43">
        <v>130229.85177397309</v>
      </c>
      <c r="AA4" s="43">
        <v>26365.198626857946</v>
      </c>
      <c r="AB4" s="44">
        <f t="shared" si="10"/>
        <v>54.149626517244528</v>
      </c>
      <c r="AC4" s="44">
        <f t="shared" si="11"/>
        <v>10.962660551708085</v>
      </c>
      <c r="AD4" s="44">
        <f t="shared" si="12"/>
        <v>65.112287068952611</v>
      </c>
      <c r="AE4" s="44">
        <v>65.801470689344541</v>
      </c>
      <c r="AF4" s="43">
        <v>1211319.7381399015</v>
      </c>
      <c r="AG4" s="43">
        <v>20829</v>
      </c>
      <c r="AH4" s="44">
        <f t="shared" si="13"/>
        <v>58.155443763017985</v>
      </c>
      <c r="AI4" s="45">
        <v>6</v>
      </c>
      <c r="AJ4" s="46">
        <v>12</v>
      </c>
      <c r="AK4" s="47">
        <f t="shared" si="14"/>
        <v>0.88380158002206011</v>
      </c>
      <c r="AL4" s="44">
        <f t="shared" si="15"/>
        <v>58.155443763017985</v>
      </c>
      <c r="AM4" s="43">
        <f t="shared" si="16"/>
        <v>139863.84225005825</v>
      </c>
      <c r="AN4" s="48">
        <f t="shared" si="17"/>
        <v>-18252.22707357031</v>
      </c>
      <c r="AO4" s="90">
        <f t="shared" si="18"/>
        <v>-734.40515570019124</v>
      </c>
      <c r="AP4" s="97">
        <f t="shared" si="19"/>
        <v>225</v>
      </c>
      <c r="AQ4" s="165"/>
      <c r="AR4" s="164"/>
    </row>
    <row r="5" spans="1:44" s="3" customFormat="1" ht="12.75" customHeight="1" outlineLevel="2" x14ac:dyDescent="0.2">
      <c r="A5" s="10">
        <v>2061</v>
      </c>
      <c r="B5" s="11" t="s">
        <v>33</v>
      </c>
      <c r="C5" s="12">
        <v>77778</v>
      </c>
      <c r="D5" s="13" t="s">
        <v>23</v>
      </c>
      <c r="E5" s="14" t="s">
        <v>47</v>
      </c>
      <c r="F5" s="15" t="s">
        <v>48</v>
      </c>
      <c r="G5" s="42">
        <v>12598</v>
      </c>
      <c r="H5" s="43">
        <f t="shared" si="0"/>
        <v>247787.87776120479</v>
      </c>
      <c r="I5" s="43">
        <v>208454.08536245947</v>
      </c>
      <c r="J5" s="43">
        <v>39333.792398745325</v>
      </c>
      <c r="K5" s="44">
        <f t="shared" si="1"/>
        <v>16.546601473444948</v>
      </c>
      <c r="L5" s="44">
        <f t="shared" si="2"/>
        <v>3.1222251467491131</v>
      </c>
      <c r="M5" s="44">
        <f t="shared" si="3"/>
        <v>19.668826620194061</v>
      </c>
      <c r="N5" s="44">
        <v>18.816147043967536</v>
      </c>
      <c r="O5" s="43">
        <v>2233573.8763434323</v>
      </c>
      <c r="P5" s="43">
        <v>120804</v>
      </c>
      <c r="Q5" s="44">
        <f t="shared" si="4"/>
        <v>18.489237743315059</v>
      </c>
      <c r="R5" s="45">
        <v>9</v>
      </c>
      <c r="S5" s="46">
        <v>12</v>
      </c>
      <c r="T5" s="47">
        <f t="shared" si="5"/>
        <v>0.98262612957431761</v>
      </c>
      <c r="U5" s="44">
        <f t="shared" si="6"/>
        <v>18.489237743315059</v>
      </c>
      <c r="V5" s="43">
        <f t="shared" si="7"/>
        <v>232927.4170902831</v>
      </c>
      <c r="W5" s="48">
        <f t="shared" si="8"/>
        <v>-14860.46067092169</v>
      </c>
      <c r="X5" s="42">
        <v>11478</v>
      </c>
      <c r="Y5" s="43">
        <f t="shared" si="9"/>
        <v>218540.15580969141</v>
      </c>
      <c r="Z5" s="43">
        <v>182282.42901466406</v>
      </c>
      <c r="AA5" s="43">
        <v>36257.726795027338</v>
      </c>
      <c r="AB5" s="44">
        <f t="shared" si="10"/>
        <v>15.881027096590351</v>
      </c>
      <c r="AC5" s="44">
        <f t="shared" si="11"/>
        <v>3.1588889000720801</v>
      </c>
      <c r="AD5" s="44">
        <f t="shared" si="12"/>
        <v>19.039915996662433</v>
      </c>
      <c r="AE5" s="44">
        <v>18.077585707240011</v>
      </c>
      <c r="AF5" s="43">
        <v>1951568.5782874462</v>
      </c>
      <c r="AG5" s="43">
        <v>110763</v>
      </c>
      <c r="AH5" s="44">
        <f t="shared" si="13"/>
        <v>17.619318529540063</v>
      </c>
      <c r="AI5" s="45">
        <v>9</v>
      </c>
      <c r="AJ5" s="46">
        <v>12</v>
      </c>
      <c r="AK5" s="47">
        <f t="shared" si="14"/>
        <v>0.97464997897830941</v>
      </c>
      <c r="AL5" s="44">
        <f t="shared" si="15"/>
        <v>17.619318529540063</v>
      </c>
      <c r="AM5" s="43">
        <f t="shared" si="16"/>
        <v>202234.53808206084</v>
      </c>
      <c r="AN5" s="48">
        <f t="shared" si="17"/>
        <v>-17787.946611960619</v>
      </c>
      <c r="AO5" s="90">
        <f t="shared" si="18"/>
        <v>2927.485941038929</v>
      </c>
      <c r="AP5" s="97">
        <f t="shared" si="19"/>
        <v>1120</v>
      </c>
      <c r="AQ5" s="165"/>
      <c r="AR5" s="164"/>
    </row>
    <row r="6" spans="1:44" s="3" customFormat="1" ht="12.75" customHeight="1" outlineLevel="2" x14ac:dyDescent="0.2">
      <c r="A6" s="10">
        <v>2061</v>
      </c>
      <c r="B6" s="11" t="s">
        <v>33</v>
      </c>
      <c r="C6" s="12">
        <v>78433</v>
      </c>
      <c r="D6" s="13" t="s">
        <v>23</v>
      </c>
      <c r="E6" s="14" t="s">
        <v>44</v>
      </c>
      <c r="F6" s="15" t="s">
        <v>35</v>
      </c>
      <c r="G6" s="42">
        <v>1</v>
      </c>
      <c r="H6" s="43">
        <f t="shared" si="0"/>
        <v>20540.773516334393</v>
      </c>
      <c r="I6" s="43">
        <v>19349.657027767596</v>
      </c>
      <c r="J6" s="43">
        <v>1191.1164885667981</v>
      </c>
      <c r="K6" s="44">
        <f t="shared" si="1"/>
        <v>19349.657027767596</v>
      </c>
      <c r="L6" s="44">
        <f t="shared" si="2"/>
        <v>1191.1164885667981</v>
      </c>
      <c r="M6" s="44">
        <f t="shared" si="3"/>
        <v>20540.773516334393</v>
      </c>
      <c r="N6" s="44">
        <v>18123.698971299113</v>
      </c>
      <c r="O6" s="43">
        <v>1336100.3881573319</v>
      </c>
      <c r="P6" s="43">
        <v>96</v>
      </c>
      <c r="Q6" s="44">
        <f t="shared" si="4"/>
        <v>13917.712376638874</v>
      </c>
      <c r="R6" s="45">
        <v>9</v>
      </c>
      <c r="S6" s="46">
        <v>12</v>
      </c>
      <c r="T6" s="47">
        <f t="shared" si="5"/>
        <v>0.76792890892080667</v>
      </c>
      <c r="U6" s="44">
        <f t="shared" si="6"/>
        <v>13917.712376638874</v>
      </c>
      <c r="V6" s="43">
        <f t="shared" si="7"/>
        <v>13917.712376638874</v>
      </c>
      <c r="W6" s="48">
        <f t="shared" si="8"/>
        <v>-6623.0611396955182</v>
      </c>
      <c r="X6" s="42">
        <v>1</v>
      </c>
      <c r="Y6" s="43">
        <f t="shared" si="9"/>
        <v>18837.875039547816</v>
      </c>
      <c r="Z6" s="43">
        <v>17749.19127961612</v>
      </c>
      <c r="AA6" s="43">
        <v>1088.6837599316968</v>
      </c>
      <c r="AB6" s="44">
        <f t="shared" si="10"/>
        <v>17749.19127961612</v>
      </c>
      <c r="AC6" s="44">
        <f t="shared" si="11"/>
        <v>1088.6837599316968</v>
      </c>
      <c r="AD6" s="44">
        <f t="shared" si="12"/>
        <v>18837.875039547816</v>
      </c>
      <c r="AE6" s="44">
        <v>15824.02337811046</v>
      </c>
      <c r="AF6" s="43">
        <v>1161841.9524160023</v>
      </c>
      <c r="AG6" s="43">
        <v>93</v>
      </c>
      <c r="AH6" s="44">
        <f t="shared" si="13"/>
        <v>12492.924219526907</v>
      </c>
      <c r="AI6" s="45">
        <v>9</v>
      </c>
      <c r="AJ6" s="46">
        <v>12</v>
      </c>
      <c r="AK6" s="47">
        <f t="shared" si="14"/>
        <v>0.78949101129416321</v>
      </c>
      <c r="AL6" s="44">
        <f t="shared" si="15"/>
        <v>12492.924219526907</v>
      </c>
      <c r="AM6" s="43">
        <f t="shared" si="16"/>
        <v>12492.924219526907</v>
      </c>
      <c r="AN6" s="48">
        <f t="shared" si="17"/>
        <v>-6921.7645309319014</v>
      </c>
      <c r="AO6" s="90">
        <f t="shared" si="18"/>
        <v>298.70339123638314</v>
      </c>
      <c r="AP6" s="97">
        <f t="shared" si="19"/>
        <v>0</v>
      </c>
      <c r="AQ6" s="165"/>
      <c r="AR6" s="164"/>
    </row>
    <row r="7" spans="1:44" s="3" customFormat="1" ht="12.75" customHeight="1" outlineLevel="2" x14ac:dyDescent="0.2">
      <c r="A7" s="10">
        <v>2061</v>
      </c>
      <c r="B7" s="11" t="s">
        <v>33</v>
      </c>
      <c r="C7" s="12">
        <v>76889</v>
      </c>
      <c r="D7" s="13" t="s">
        <v>23</v>
      </c>
      <c r="E7" s="14" t="s">
        <v>42</v>
      </c>
      <c r="F7" s="15" t="s">
        <v>43</v>
      </c>
      <c r="G7" s="42">
        <v>672</v>
      </c>
      <c r="H7" s="43">
        <f t="shared" si="0"/>
        <v>146088.5061599898</v>
      </c>
      <c r="I7" s="43">
        <v>135030.35142302923</v>
      </c>
      <c r="J7" s="43">
        <v>11058.15473696056</v>
      </c>
      <c r="K7" s="44">
        <f t="shared" si="1"/>
        <v>200.93802295093636</v>
      </c>
      <c r="L7" s="44">
        <f t="shared" si="2"/>
        <v>16.455587406191309</v>
      </c>
      <c r="M7" s="44">
        <f t="shared" si="3"/>
        <v>217.39361035712767</v>
      </c>
      <c r="N7" s="44">
        <v>218.23706092879416</v>
      </c>
      <c r="O7" s="43">
        <v>4376839.0498627294</v>
      </c>
      <c r="P7" s="43">
        <v>20810</v>
      </c>
      <c r="Q7" s="44">
        <f t="shared" si="4"/>
        <v>210.32383709095288</v>
      </c>
      <c r="R7" s="45">
        <v>6</v>
      </c>
      <c r="S7" s="46">
        <v>12</v>
      </c>
      <c r="T7" s="47">
        <f t="shared" si="5"/>
        <v>0.96374023823376542</v>
      </c>
      <c r="U7" s="44">
        <f t="shared" si="6"/>
        <v>210.32383709095288</v>
      </c>
      <c r="V7" s="43">
        <f t="shared" si="7"/>
        <v>141337.61852512034</v>
      </c>
      <c r="W7" s="48">
        <f t="shared" si="8"/>
        <v>-4750.8876348694612</v>
      </c>
      <c r="X7" s="42">
        <v>623</v>
      </c>
      <c r="Y7" s="43">
        <f t="shared" si="9"/>
        <v>122193.60649372441</v>
      </c>
      <c r="Z7" s="43">
        <v>113194.86846472166</v>
      </c>
      <c r="AA7" s="43">
        <v>8998.7380290027504</v>
      </c>
      <c r="AB7" s="44">
        <f t="shared" si="10"/>
        <v>181.69320780854198</v>
      </c>
      <c r="AC7" s="44">
        <f t="shared" si="11"/>
        <v>14.444202293744382</v>
      </c>
      <c r="AD7" s="44">
        <f t="shared" si="12"/>
        <v>196.13741010228637</v>
      </c>
      <c r="AE7" s="44">
        <v>202.92703550553352</v>
      </c>
      <c r="AF7" s="43">
        <v>3698445.6919835988</v>
      </c>
      <c r="AG7" s="43">
        <v>18781</v>
      </c>
      <c r="AH7" s="44">
        <f t="shared" si="13"/>
        <v>196.92485447971879</v>
      </c>
      <c r="AI7" s="45">
        <v>5</v>
      </c>
      <c r="AJ7" s="46">
        <v>12</v>
      </c>
      <c r="AK7" s="47">
        <f t="shared" si="14"/>
        <v>0.9704219745246756</v>
      </c>
      <c r="AL7" s="44">
        <f t="shared" si="15"/>
        <v>196.92485447971879</v>
      </c>
      <c r="AM7" s="43">
        <f t="shared" si="16"/>
        <v>122684.1843408648</v>
      </c>
      <c r="AN7" s="48">
        <f t="shared" si="17"/>
        <v>535.17583324406189</v>
      </c>
      <c r="AO7" s="90">
        <f t="shared" si="18"/>
        <v>-5286.0634681135234</v>
      </c>
      <c r="AP7" s="97">
        <f t="shared" si="19"/>
        <v>49</v>
      </c>
      <c r="AQ7" s="165"/>
      <c r="AR7" s="164"/>
    </row>
    <row r="8" spans="1:44" s="3" customFormat="1" ht="12.75" customHeight="1" outlineLevel="2" x14ac:dyDescent="0.2">
      <c r="A8" s="10">
        <v>2061</v>
      </c>
      <c r="B8" s="11" t="s">
        <v>33</v>
      </c>
      <c r="C8" s="12">
        <v>78437</v>
      </c>
      <c r="D8" s="13" t="s">
        <v>23</v>
      </c>
      <c r="E8" s="14" t="s">
        <v>34</v>
      </c>
      <c r="F8" s="15" t="s">
        <v>35</v>
      </c>
      <c r="G8" s="42">
        <v>2</v>
      </c>
      <c r="H8" s="43">
        <f t="shared" si="0"/>
        <v>44019.898005493284</v>
      </c>
      <c r="I8" s="43">
        <v>41700.355369863202</v>
      </c>
      <c r="J8" s="43">
        <v>2319.5426356300813</v>
      </c>
      <c r="K8" s="44">
        <f t="shared" si="1"/>
        <v>20850.177684931601</v>
      </c>
      <c r="L8" s="44">
        <f t="shared" si="2"/>
        <v>1159.7713178150407</v>
      </c>
      <c r="M8" s="44">
        <f t="shared" si="3"/>
        <v>22009.949002746642</v>
      </c>
      <c r="N8" s="44">
        <v>21983.947668512585</v>
      </c>
      <c r="O8" s="43">
        <v>910013.11168533494</v>
      </c>
      <c r="P8" s="43">
        <v>46</v>
      </c>
      <c r="Q8" s="44">
        <f t="shared" si="4"/>
        <v>19782.893732289889</v>
      </c>
      <c r="R8" s="45">
        <v>7</v>
      </c>
      <c r="S8" s="46">
        <v>12</v>
      </c>
      <c r="T8" s="47">
        <f t="shared" si="5"/>
        <v>0.89987904040659428</v>
      </c>
      <c r="U8" s="44">
        <f t="shared" si="6"/>
        <v>19782.893732289889</v>
      </c>
      <c r="V8" s="43">
        <f t="shared" si="7"/>
        <v>39565.787464579778</v>
      </c>
      <c r="W8" s="48">
        <f t="shared" si="8"/>
        <v>-4454.1105409135052</v>
      </c>
      <c r="X8" s="42">
        <v>1</v>
      </c>
      <c r="Y8" s="43">
        <f t="shared" si="9"/>
        <v>38221.707287540485</v>
      </c>
      <c r="Z8" s="43">
        <v>36101.638912936651</v>
      </c>
      <c r="AA8" s="43">
        <v>2120.0683746038308</v>
      </c>
      <c r="AB8" s="44">
        <f t="shared" si="10"/>
        <v>36101.638912936651</v>
      </c>
      <c r="AC8" s="44">
        <f t="shared" si="11"/>
        <v>2120.0683746038308</v>
      </c>
      <c r="AD8" s="44">
        <f t="shared" si="12"/>
        <v>38221.707287540485</v>
      </c>
      <c r="AE8" s="44">
        <v>19426.867264874403</v>
      </c>
      <c r="AF8" s="43">
        <v>758203.15137091721</v>
      </c>
      <c r="AG8" s="43">
        <v>43</v>
      </c>
      <c r="AH8" s="44">
        <f t="shared" si="13"/>
        <v>17632.631427230634</v>
      </c>
      <c r="AI8" s="45">
        <v>11</v>
      </c>
      <c r="AJ8" s="46">
        <v>12</v>
      </c>
      <c r="AK8" s="47">
        <f t="shared" si="14"/>
        <v>0.90764152484389926</v>
      </c>
      <c r="AL8" s="44">
        <f t="shared" si="15"/>
        <v>17632.631427230634</v>
      </c>
      <c r="AM8" s="43">
        <f t="shared" si="16"/>
        <v>17632.631427230634</v>
      </c>
      <c r="AN8" s="48">
        <f t="shared" si="17"/>
        <v>-22460.810029428929</v>
      </c>
      <c r="AO8" s="90">
        <f t="shared" si="18"/>
        <v>18006.699488515424</v>
      </c>
      <c r="AP8" s="97">
        <f t="shared" si="19"/>
        <v>1</v>
      </c>
      <c r="AQ8" s="165"/>
      <c r="AR8" s="164"/>
    </row>
    <row r="9" spans="1:44" s="3" customFormat="1" ht="12.75" customHeight="1" outlineLevel="2" x14ac:dyDescent="0.2">
      <c r="A9" s="10">
        <v>2061</v>
      </c>
      <c r="B9" s="11" t="s">
        <v>33</v>
      </c>
      <c r="C9" s="12">
        <v>78434</v>
      </c>
      <c r="D9" s="13" t="s">
        <v>23</v>
      </c>
      <c r="E9" s="14" t="s">
        <v>38</v>
      </c>
      <c r="F9" s="15" t="s">
        <v>35</v>
      </c>
      <c r="G9" s="42">
        <v>1</v>
      </c>
      <c r="H9" s="43">
        <f t="shared" si="0"/>
        <v>26856.474652211866</v>
      </c>
      <c r="I9" s="43">
        <v>25351.90645612749</v>
      </c>
      <c r="J9" s="43">
        <v>1504.568196084377</v>
      </c>
      <c r="K9" s="44">
        <f t="shared" si="1"/>
        <v>25351.90645612749</v>
      </c>
      <c r="L9" s="44">
        <f t="shared" si="2"/>
        <v>1504.568196084377</v>
      </c>
      <c r="M9" s="44">
        <f t="shared" si="3"/>
        <v>26856.474652211866</v>
      </c>
      <c r="N9" s="44">
        <v>24388.454138904071</v>
      </c>
      <c r="O9" s="43">
        <v>1091823.5436808483</v>
      </c>
      <c r="P9" s="43">
        <v>46</v>
      </c>
      <c r="Q9" s="44">
        <f t="shared" si="4"/>
        <v>23735.294427844528</v>
      </c>
      <c r="R9" s="45">
        <v>8</v>
      </c>
      <c r="S9" s="46">
        <v>11</v>
      </c>
      <c r="T9" s="47">
        <f t="shared" si="5"/>
        <v>0.97321848661093968</v>
      </c>
      <c r="U9" s="44">
        <f t="shared" si="6"/>
        <v>23735.294427844528</v>
      </c>
      <c r="V9" s="43">
        <f t="shared" si="7"/>
        <v>23735.294427844528</v>
      </c>
      <c r="W9" s="48">
        <f t="shared" si="8"/>
        <v>-3121.1802243673374</v>
      </c>
      <c r="X9" s="42">
        <v>1</v>
      </c>
      <c r="Y9" s="43">
        <f t="shared" si="9"/>
        <v>24150.48499732355</v>
      </c>
      <c r="Z9" s="43">
        <v>22775.30551109404</v>
      </c>
      <c r="AA9" s="43">
        <v>1375.1794862295114</v>
      </c>
      <c r="AB9" s="44">
        <f t="shared" si="10"/>
        <v>22775.30551109404</v>
      </c>
      <c r="AC9" s="44">
        <f t="shared" si="11"/>
        <v>1375.1794862295114</v>
      </c>
      <c r="AD9" s="44">
        <f t="shared" si="12"/>
        <v>24150.48499732355</v>
      </c>
      <c r="AE9" s="44">
        <v>23404.145235481788</v>
      </c>
      <c r="AF9" s="43">
        <v>960622.31366175041</v>
      </c>
      <c r="AG9" s="43">
        <v>36</v>
      </c>
      <c r="AH9" s="44">
        <f t="shared" si="13"/>
        <v>26683.953157270844</v>
      </c>
      <c r="AI9" s="45">
        <v>6</v>
      </c>
      <c r="AJ9" s="46">
        <v>10</v>
      </c>
      <c r="AK9" s="47">
        <f t="shared" si="14"/>
        <v>1</v>
      </c>
      <c r="AL9" s="44">
        <f t="shared" si="15"/>
        <v>23404.145235481788</v>
      </c>
      <c r="AM9" s="43">
        <f t="shared" si="16"/>
        <v>23404.145235481788</v>
      </c>
      <c r="AN9" s="48">
        <f t="shared" si="17"/>
        <v>-814.18883110010404</v>
      </c>
      <c r="AO9" s="90">
        <f t="shared" si="18"/>
        <v>-2306.9913932672334</v>
      </c>
      <c r="AP9" s="97">
        <f t="shared" si="19"/>
        <v>0</v>
      </c>
      <c r="AQ9" s="165"/>
      <c r="AR9" s="164"/>
    </row>
    <row r="10" spans="1:44" s="3" customFormat="1" ht="12.75" customHeight="1" outlineLevel="2" x14ac:dyDescent="0.2">
      <c r="A10" s="10">
        <v>2061</v>
      </c>
      <c r="B10" s="11" t="s">
        <v>33</v>
      </c>
      <c r="C10" s="12">
        <v>78428</v>
      </c>
      <c r="D10" s="13" t="s">
        <v>23</v>
      </c>
      <c r="E10" s="14" t="s">
        <v>56</v>
      </c>
      <c r="F10" s="15" t="s">
        <v>57</v>
      </c>
      <c r="G10" s="42">
        <v>854</v>
      </c>
      <c r="H10" s="43">
        <f t="shared" si="0"/>
        <v>317167.99142839049</v>
      </c>
      <c r="I10" s="43">
        <v>310049.00342510222</v>
      </c>
      <c r="J10" s="43">
        <v>7118.9880032882866</v>
      </c>
      <c r="K10" s="44">
        <f t="shared" si="1"/>
        <v>363.05503913946393</v>
      </c>
      <c r="L10" s="44">
        <f t="shared" si="2"/>
        <v>8.3360515260986965</v>
      </c>
      <c r="M10" s="44">
        <f t="shared" si="3"/>
        <v>371.39109066556261</v>
      </c>
      <c r="N10" s="44">
        <v>368.44763428382504</v>
      </c>
      <c r="O10" s="43">
        <v>6444305.7172902375</v>
      </c>
      <c r="P10" s="43">
        <v>17032</v>
      </c>
      <c r="Q10" s="44">
        <f t="shared" si="4"/>
        <v>378.36459119834649</v>
      </c>
      <c r="R10" s="45">
        <v>7</v>
      </c>
      <c r="S10" s="46">
        <v>12</v>
      </c>
      <c r="T10" s="47">
        <f t="shared" si="5"/>
        <v>1</v>
      </c>
      <c r="U10" s="44">
        <f t="shared" si="6"/>
        <v>368.44763428382504</v>
      </c>
      <c r="V10" s="43">
        <f t="shared" si="7"/>
        <v>314654.27967838658</v>
      </c>
      <c r="W10" s="48">
        <f t="shared" si="8"/>
        <v>-2513.7117500039167</v>
      </c>
      <c r="X10" s="42">
        <v>694</v>
      </c>
      <c r="Y10" s="43">
        <f t="shared" si="9"/>
        <v>307384.06090752216</v>
      </c>
      <c r="Z10" s="43">
        <v>300445.850996238</v>
      </c>
      <c r="AA10" s="43">
        <v>6938.2099112841643</v>
      </c>
      <c r="AB10" s="44">
        <f t="shared" si="10"/>
        <v>432.91909365452165</v>
      </c>
      <c r="AC10" s="44">
        <f t="shared" si="11"/>
        <v>9.9974206214469223</v>
      </c>
      <c r="AD10" s="44">
        <f t="shared" si="12"/>
        <v>442.91651427596855</v>
      </c>
      <c r="AE10" s="44">
        <v>363.21477679854604</v>
      </c>
      <c r="AF10" s="43">
        <v>5473349.8960007699</v>
      </c>
      <c r="AG10" s="43">
        <v>15035</v>
      </c>
      <c r="AH10" s="44">
        <f t="shared" si="13"/>
        <v>364.04056508152775</v>
      </c>
      <c r="AI10" s="45">
        <v>11</v>
      </c>
      <c r="AJ10" s="46">
        <v>12</v>
      </c>
      <c r="AK10" s="47">
        <f t="shared" si="14"/>
        <v>1</v>
      </c>
      <c r="AL10" s="44">
        <f t="shared" si="15"/>
        <v>363.21477679854604</v>
      </c>
      <c r="AM10" s="43">
        <f t="shared" si="16"/>
        <v>252071.05509819096</v>
      </c>
      <c r="AN10" s="48">
        <f t="shared" si="17"/>
        <v>-60341.460882906758</v>
      </c>
      <c r="AO10" s="90">
        <f t="shared" si="18"/>
        <v>57827.749132902842</v>
      </c>
      <c r="AP10" s="97">
        <f t="shared" si="19"/>
        <v>160</v>
      </c>
      <c r="AQ10" s="165"/>
      <c r="AR10" s="164"/>
    </row>
    <row r="11" spans="1:44" s="3" customFormat="1" ht="12.75" customHeight="1" outlineLevel="2" x14ac:dyDescent="0.2">
      <c r="A11" s="10">
        <v>2061</v>
      </c>
      <c r="B11" s="11" t="s">
        <v>33</v>
      </c>
      <c r="C11" s="12">
        <v>79060</v>
      </c>
      <c r="D11" s="13" t="s">
        <v>51</v>
      </c>
      <c r="E11" s="14" t="s">
        <v>52</v>
      </c>
      <c r="F11" s="15" t="s">
        <v>53</v>
      </c>
      <c r="G11" s="42">
        <v>46</v>
      </c>
      <c r="H11" s="43">
        <f t="shared" si="0"/>
        <v>16475.832326105934</v>
      </c>
      <c r="I11" s="43">
        <v>15723.548228063744</v>
      </c>
      <c r="J11" s="43">
        <v>752.28409804218848</v>
      </c>
      <c r="K11" s="44">
        <f t="shared" si="1"/>
        <v>341.81626582747271</v>
      </c>
      <c r="L11" s="44">
        <f t="shared" si="2"/>
        <v>16.354002131351923</v>
      </c>
      <c r="M11" s="44">
        <f t="shared" si="3"/>
        <v>358.17026795882464</v>
      </c>
      <c r="N11" s="44">
        <v>358.22914888111472</v>
      </c>
      <c r="O11" s="43">
        <v>978977.78302051779</v>
      </c>
      <c r="P11" s="43">
        <v>3147</v>
      </c>
      <c r="Q11" s="44">
        <f t="shared" si="4"/>
        <v>311.08286718160718</v>
      </c>
      <c r="R11" s="45">
        <v>6</v>
      </c>
      <c r="S11" s="46">
        <v>12</v>
      </c>
      <c r="T11" s="47">
        <f t="shared" si="5"/>
        <v>0.86839071625867625</v>
      </c>
      <c r="U11" s="44">
        <f t="shared" si="6"/>
        <v>311.08286718160718</v>
      </c>
      <c r="V11" s="43">
        <f t="shared" si="7"/>
        <v>14309.811890353931</v>
      </c>
      <c r="W11" s="48">
        <f t="shared" si="8"/>
        <v>-2166.0204357520033</v>
      </c>
      <c r="X11" s="42">
        <v>42</v>
      </c>
      <c r="Y11" s="43">
        <f t="shared" si="9"/>
        <v>14475.117498661775</v>
      </c>
      <c r="Z11" s="43">
        <v>13787.52775554702</v>
      </c>
      <c r="AA11" s="43">
        <v>687.58974311475572</v>
      </c>
      <c r="AB11" s="44">
        <f t="shared" si="10"/>
        <v>328.27447037016714</v>
      </c>
      <c r="AC11" s="44">
        <f t="shared" si="11"/>
        <v>16.371184359875137</v>
      </c>
      <c r="AD11" s="44">
        <f t="shared" si="12"/>
        <v>344.64565473004228</v>
      </c>
      <c r="AE11" s="44">
        <v>346.7862248941384</v>
      </c>
      <c r="AF11" s="43">
        <v>840000.13136650599</v>
      </c>
      <c r="AG11" s="43">
        <v>2822</v>
      </c>
      <c r="AH11" s="44">
        <f t="shared" si="13"/>
        <v>297.66127971881855</v>
      </c>
      <c r="AI11" s="45">
        <v>6</v>
      </c>
      <c r="AJ11" s="46">
        <v>12</v>
      </c>
      <c r="AK11" s="47">
        <f t="shared" si="14"/>
        <v>0.85834228222209241</v>
      </c>
      <c r="AL11" s="44">
        <f t="shared" si="15"/>
        <v>297.66127971881855</v>
      </c>
      <c r="AM11" s="43">
        <f t="shared" si="16"/>
        <v>12501.773748190379</v>
      </c>
      <c r="AN11" s="48">
        <f t="shared" si="17"/>
        <v>-2152.7386368778871</v>
      </c>
      <c r="AO11" s="90">
        <f t="shared" si="18"/>
        <v>-13.281798874116248</v>
      </c>
      <c r="AP11" s="97">
        <f t="shared" si="19"/>
        <v>4</v>
      </c>
      <c r="AQ11" s="165"/>
      <c r="AR11" s="164"/>
    </row>
    <row r="12" spans="1:44" s="3" customFormat="1" ht="12.75" customHeight="1" outlineLevel="2" x14ac:dyDescent="0.2">
      <c r="A12" s="10">
        <v>2061</v>
      </c>
      <c r="B12" s="11" t="s">
        <v>33</v>
      </c>
      <c r="C12" s="12">
        <v>78466</v>
      </c>
      <c r="D12" s="13" t="s">
        <v>23</v>
      </c>
      <c r="E12" s="14" t="s">
        <v>45</v>
      </c>
      <c r="F12" s="15" t="s">
        <v>46</v>
      </c>
      <c r="G12" s="42">
        <v>6129</v>
      </c>
      <c r="H12" s="43">
        <f t="shared" si="0"/>
        <v>226183.9835383076</v>
      </c>
      <c r="I12" s="43">
        <v>200283.04550722049</v>
      </c>
      <c r="J12" s="43">
        <v>25900.93803108712</v>
      </c>
      <c r="K12" s="44">
        <f t="shared" si="1"/>
        <v>32.67793204555727</v>
      </c>
      <c r="L12" s="44">
        <f t="shared" si="2"/>
        <v>4.2259647627813868</v>
      </c>
      <c r="M12" s="44">
        <f t="shared" si="3"/>
        <v>36.903896808338651</v>
      </c>
      <c r="N12" s="44">
        <v>37.044274542641134</v>
      </c>
      <c r="O12" s="43">
        <v>6259444.6315930793</v>
      </c>
      <c r="P12" s="43">
        <v>170666</v>
      </c>
      <c r="Q12" s="44">
        <f t="shared" si="4"/>
        <v>36.676576656118264</v>
      </c>
      <c r="R12" s="45">
        <v>6</v>
      </c>
      <c r="S12" s="46">
        <v>12</v>
      </c>
      <c r="T12" s="47">
        <f t="shared" si="5"/>
        <v>0.99007409671096092</v>
      </c>
      <c r="U12" s="44">
        <f t="shared" si="6"/>
        <v>36.676576656118264</v>
      </c>
      <c r="V12" s="43">
        <f t="shared" si="7"/>
        <v>224790.73832534885</v>
      </c>
      <c r="W12" s="48">
        <f t="shared" si="8"/>
        <v>-1393.2452129587473</v>
      </c>
      <c r="X12" s="42">
        <v>5609</v>
      </c>
      <c r="Y12" s="43">
        <f t="shared" si="9"/>
        <v>200001.31618970976</v>
      </c>
      <c r="Z12" s="43">
        <v>176184.02593136276</v>
      </c>
      <c r="AA12" s="43">
        <v>23817.290258347013</v>
      </c>
      <c r="AB12" s="44">
        <f t="shared" si="10"/>
        <v>31.410951315985518</v>
      </c>
      <c r="AC12" s="44">
        <f t="shared" si="11"/>
        <v>4.2462631945706919</v>
      </c>
      <c r="AD12" s="44">
        <f t="shared" si="12"/>
        <v>35.657214510556209</v>
      </c>
      <c r="AE12" s="44">
        <v>37.34618177945061</v>
      </c>
      <c r="AF12" s="43">
        <v>5338969.8774344893</v>
      </c>
      <c r="AG12" s="43">
        <v>157262</v>
      </c>
      <c r="AH12" s="44">
        <f t="shared" si="13"/>
        <v>33.949522945368173</v>
      </c>
      <c r="AI12" s="45">
        <v>4</v>
      </c>
      <c r="AJ12" s="46">
        <v>12</v>
      </c>
      <c r="AK12" s="47">
        <f t="shared" si="14"/>
        <v>0.90904936804138259</v>
      </c>
      <c r="AL12" s="44">
        <f t="shared" si="15"/>
        <v>33.949522945368173</v>
      </c>
      <c r="AM12" s="43">
        <f t="shared" si="16"/>
        <v>190422.87420057008</v>
      </c>
      <c r="AN12" s="48">
        <f t="shared" si="17"/>
        <v>-10449.209442697836</v>
      </c>
      <c r="AO12" s="90">
        <f t="shared" si="18"/>
        <v>9055.9642297390892</v>
      </c>
      <c r="AP12" s="97">
        <f t="shared" si="19"/>
        <v>520</v>
      </c>
      <c r="AQ12" s="165"/>
      <c r="AR12" s="164"/>
    </row>
    <row r="13" spans="1:44" s="3" customFormat="1" ht="12.75" customHeight="1" outlineLevel="2" x14ac:dyDescent="0.2">
      <c r="A13" s="10">
        <v>2061</v>
      </c>
      <c r="B13" s="11" t="s">
        <v>33</v>
      </c>
      <c r="C13" s="12">
        <v>78429</v>
      </c>
      <c r="D13" s="13" t="s">
        <v>23</v>
      </c>
      <c r="E13" s="14" t="s">
        <v>49</v>
      </c>
      <c r="F13" s="15" t="s">
        <v>50</v>
      </c>
      <c r="G13" s="42">
        <v>284</v>
      </c>
      <c r="H13" s="43">
        <f t="shared" si="0"/>
        <v>58174.29596854627</v>
      </c>
      <c r="I13" s="43">
        <v>49972.663783895092</v>
      </c>
      <c r="J13" s="43">
        <v>8201.6321846511746</v>
      </c>
      <c r="K13" s="44">
        <f t="shared" si="1"/>
        <v>175.96008374610949</v>
      </c>
      <c r="L13" s="44">
        <f t="shared" si="2"/>
        <v>28.878986565673149</v>
      </c>
      <c r="M13" s="44">
        <f t="shared" si="3"/>
        <v>204.83907031178265</v>
      </c>
      <c r="N13" s="44">
        <v>200.22364967939399</v>
      </c>
      <c r="O13" s="43">
        <v>1388227.3586225444</v>
      </c>
      <c r="P13" s="43">
        <v>6701</v>
      </c>
      <c r="Q13" s="44">
        <f t="shared" si="4"/>
        <v>207.16719275071549</v>
      </c>
      <c r="R13" s="45">
        <v>7</v>
      </c>
      <c r="S13" s="46">
        <v>12</v>
      </c>
      <c r="T13" s="47">
        <f t="shared" si="5"/>
        <v>1</v>
      </c>
      <c r="U13" s="44">
        <f t="shared" si="6"/>
        <v>200.22364967939399</v>
      </c>
      <c r="V13" s="43">
        <f t="shared" si="7"/>
        <v>56863.516508947891</v>
      </c>
      <c r="W13" s="48">
        <f t="shared" si="8"/>
        <v>-1310.7794595983796</v>
      </c>
      <c r="X13" s="42">
        <v>259</v>
      </c>
      <c r="Y13" s="43">
        <f t="shared" si="9"/>
        <v>52194.623236871375</v>
      </c>
      <c r="Z13" s="43">
        <v>44490.609990710167</v>
      </c>
      <c r="AA13" s="43">
        <v>7704.0132461612075</v>
      </c>
      <c r="AB13" s="44">
        <f t="shared" si="10"/>
        <v>171.77841695254889</v>
      </c>
      <c r="AC13" s="44">
        <f t="shared" si="11"/>
        <v>29.745224888653311</v>
      </c>
      <c r="AD13" s="44">
        <f t="shared" si="12"/>
        <v>201.52364184120222</v>
      </c>
      <c r="AE13" s="44">
        <v>198.56283849545036</v>
      </c>
      <c r="AF13" s="43">
        <v>1274032.1584244641</v>
      </c>
      <c r="AG13" s="43">
        <v>6183</v>
      </c>
      <c r="AH13" s="44">
        <f t="shared" si="13"/>
        <v>206.05404470717517</v>
      </c>
      <c r="AI13" s="45">
        <v>7</v>
      </c>
      <c r="AJ13" s="46">
        <v>12</v>
      </c>
      <c r="AK13" s="47">
        <f t="shared" si="14"/>
        <v>1</v>
      </c>
      <c r="AL13" s="44">
        <f t="shared" si="15"/>
        <v>198.56283849545036</v>
      </c>
      <c r="AM13" s="43">
        <f t="shared" si="16"/>
        <v>51427.775170321642</v>
      </c>
      <c r="AN13" s="48">
        <f t="shared" si="17"/>
        <v>-836.56152714516395</v>
      </c>
      <c r="AO13" s="90">
        <f t="shared" si="18"/>
        <v>-474.21793245321567</v>
      </c>
      <c r="AP13" s="97">
        <f t="shared" si="19"/>
        <v>25</v>
      </c>
      <c r="AQ13" s="165"/>
      <c r="AR13" s="164"/>
    </row>
    <row r="14" spans="1:44" s="3" customFormat="1" ht="12.75" customHeight="1" outlineLevel="2" x14ac:dyDescent="0.2">
      <c r="A14" s="10">
        <v>2061</v>
      </c>
      <c r="B14" s="11" t="s">
        <v>33</v>
      </c>
      <c r="C14" s="12">
        <v>78807</v>
      </c>
      <c r="D14" s="13" t="s">
        <v>23</v>
      </c>
      <c r="E14" s="14" t="s">
        <v>735</v>
      </c>
      <c r="F14" s="15" t="s">
        <v>736</v>
      </c>
      <c r="G14" s="42">
        <v>53</v>
      </c>
      <c r="H14" s="43">
        <f t="shared" si="0"/>
        <v>13966.088217403954</v>
      </c>
      <c r="I14" s="43">
        <v>13464.565485375828</v>
      </c>
      <c r="J14" s="43">
        <v>501.52273202812574</v>
      </c>
      <c r="K14" s="44">
        <f t="shared" si="1"/>
        <v>254.04840538444958</v>
      </c>
      <c r="L14" s="44">
        <f t="shared" si="2"/>
        <v>9.4626930571344481</v>
      </c>
      <c r="M14" s="44">
        <f t="shared" si="3"/>
        <v>263.51109844158407</v>
      </c>
      <c r="N14" s="44">
        <v>268.07753116670523</v>
      </c>
      <c r="O14" s="43">
        <v>4365317.3855994521</v>
      </c>
      <c r="P14" s="43">
        <v>17689</v>
      </c>
      <c r="Q14" s="44">
        <f t="shared" si="4"/>
        <v>246.78146789527119</v>
      </c>
      <c r="R14" s="45">
        <v>5</v>
      </c>
      <c r="S14" s="46">
        <v>12</v>
      </c>
      <c r="T14" s="47">
        <f t="shared" si="5"/>
        <v>0.92056005895476933</v>
      </c>
      <c r="U14" s="44">
        <f t="shared" si="6"/>
        <v>246.78146789527119</v>
      </c>
      <c r="V14" s="43">
        <f t="shared" si="7"/>
        <v>13079.417798449373</v>
      </c>
      <c r="W14" s="48">
        <f t="shared" si="8"/>
        <v>-886.67041895458169</v>
      </c>
      <c r="X14" s="42">
        <v>41</v>
      </c>
      <c r="Y14" s="43">
        <f t="shared" si="9"/>
        <v>10561.878332441182</v>
      </c>
      <c r="Z14" s="43">
        <v>10103.485170364678</v>
      </c>
      <c r="AA14" s="43">
        <v>458.39316207650393</v>
      </c>
      <c r="AB14" s="44">
        <f t="shared" si="10"/>
        <v>246.4264675698702</v>
      </c>
      <c r="AC14" s="44">
        <f t="shared" si="11"/>
        <v>11.180321026256193</v>
      </c>
      <c r="AD14" s="44">
        <f t="shared" si="12"/>
        <v>257.60678859612636</v>
      </c>
      <c r="AE14" s="44">
        <v>262.11004162597914</v>
      </c>
      <c r="AF14" s="43">
        <v>3855679.7442063382</v>
      </c>
      <c r="AG14" s="43">
        <v>16677</v>
      </c>
      <c r="AH14" s="44">
        <f t="shared" si="13"/>
        <v>231.19744223819262</v>
      </c>
      <c r="AI14" s="45">
        <v>6</v>
      </c>
      <c r="AJ14" s="46">
        <v>12</v>
      </c>
      <c r="AK14" s="47">
        <f t="shared" si="14"/>
        <v>0.88206251391200952</v>
      </c>
      <c r="AL14" s="44">
        <f t="shared" si="15"/>
        <v>231.19744223819262</v>
      </c>
      <c r="AM14" s="43">
        <f t="shared" si="16"/>
        <v>9479.0951317658983</v>
      </c>
      <c r="AN14" s="48">
        <f t="shared" si="17"/>
        <v>-1181.2180371003089</v>
      </c>
      <c r="AO14" s="90">
        <f t="shared" si="18"/>
        <v>294.54761814572726</v>
      </c>
      <c r="AP14" s="97">
        <f t="shared" si="19"/>
        <v>12</v>
      </c>
      <c r="AQ14" s="165"/>
      <c r="AR14" s="164"/>
    </row>
    <row r="15" spans="1:44" s="3" customFormat="1" ht="12.75" customHeight="1" outlineLevel="2" x14ac:dyDescent="0.2">
      <c r="A15" s="10">
        <v>2061</v>
      </c>
      <c r="B15" s="11" t="s">
        <v>33</v>
      </c>
      <c r="C15" s="12">
        <v>79384</v>
      </c>
      <c r="D15" s="13" t="s">
        <v>23</v>
      </c>
      <c r="E15" s="14" t="s">
        <v>36</v>
      </c>
      <c r="F15" s="15" t="s">
        <v>35</v>
      </c>
      <c r="G15" s="42">
        <v>3</v>
      </c>
      <c r="H15" s="43">
        <f t="shared" si="0"/>
        <v>60423.563141370767</v>
      </c>
      <c r="I15" s="43">
        <v>57790.56879822311</v>
      </c>
      <c r="J15" s="43">
        <v>2632.9943431476595</v>
      </c>
      <c r="K15" s="44">
        <f t="shared" si="1"/>
        <v>19263.522932741038</v>
      </c>
      <c r="L15" s="44">
        <f t="shared" si="2"/>
        <v>877.66478104921987</v>
      </c>
      <c r="M15" s="44">
        <f t="shared" si="3"/>
        <v>20141.187713790256</v>
      </c>
      <c r="N15" s="44">
        <v>20968.781628226614</v>
      </c>
      <c r="O15" s="43">
        <v>833636.42377635394</v>
      </c>
      <c r="P15" s="43">
        <v>34</v>
      </c>
      <c r="Q15" s="44">
        <f t="shared" si="4"/>
        <v>24518.718346363352</v>
      </c>
      <c r="R15" s="45">
        <v>4</v>
      </c>
      <c r="S15" s="46">
        <v>10</v>
      </c>
      <c r="T15" s="47">
        <f t="shared" si="5"/>
        <v>1</v>
      </c>
      <c r="U15" s="44">
        <f t="shared" si="6"/>
        <v>20968.781628226614</v>
      </c>
      <c r="V15" s="43">
        <f t="shared" si="7"/>
        <v>62906.344884679842</v>
      </c>
      <c r="W15" s="48">
        <f t="shared" si="8"/>
        <v>2482.781743309075</v>
      </c>
      <c r="X15" s="42">
        <v>2</v>
      </c>
      <c r="Y15" s="43">
        <f t="shared" si="9"/>
        <v>47822.461245316226</v>
      </c>
      <c r="Z15" s="43">
        <v>45415.897144414579</v>
      </c>
      <c r="AA15" s="43">
        <v>2406.5641009016458</v>
      </c>
      <c r="AB15" s="44">
        <f t="shared" si="10"/>
        <v>22707.94857220729</v>
      </c>
      <c r="AC15" s="44">
        <f t="shared" si="11"/>
        <v>1203.2820504508229</v>
      </c>
      <c r="AD15" s="44">
        <f t="shared" si="12"/>
        <v>23911.230622658113</v>
      </c>
      <c r="AE15" s="44">
        <v>19804.430924557393</v>
      </c>
      <c r="AF15" s="43">
        <v>681929.09623685677</v>
      </c>
      <c r="AG15" s="43">
        <v>24</v>
      </c>
      <c r="AH15" s="44">
        <f t="shared" si="13"/>
        <v>28413.712343202365</v>
      </c>
      <c r="AI15" s="45">
        <v>7</v>
      </c>
      <c r="AJ15" s="46">
        <v>9</v>
      </c>
      <c r="AK15" s="47">
        <f t="shared" si="14"/>
        <v>1</v>
      </c>
      <c r="AL15" s="44">
        <f t="shared" si="15"/>
        <v>19804.430924557393</v>
      </c>
      <c r="AM15" s="43">
        <f t="shared" si="16"/>
        <v>39608.861849114786</v>
      </c>
      <c r="AN15" s="48">
        <f t="shared" si="17"/>
        <v>-8960.290250401571</v>
      </c>
      <c r="AO15" s="90">
        <f t="shared" si="18"/>
        <v>11443.071993710646</v>
      </c>
      <c r="AP15" s="97">
        <f t="shared" si="19"/>
        <v>1</v>
      </c>
      <c r="AQ15" s="165"/>
      <c r="AR15" s="164"/>
    </row>
    <row r="16" spans="1:44" s="3" customFormat="1" ht="12.75" customHeight="1" outlineLevel="2" x14ac:dyDescent="0.2">
      <c r="A16" s="10">
        <v>2061</v>
      </c>
      <c r="B16" s="11" t="s">
        <v>33</v>
      </c>
      <c r="C16" s="12">
        <v>80377</v>
      </c>
      <c r="D16" s="13" t="s">
        <v>23</v>
      </c>
      <c r="E16" s="14" t="s">
        <v>713</v>
      </c>
      <c r="F16" s="15" t="s">
        <v>714</v>
      </c>
      <c r="G16" s="42">
        <v>12</v>
      </c>
      <c r="H16" s="43">
        <f t="shared" si="0"/>
        <v>66303.04033159923</v>
      </c>
      <c r="I16" s="43">
        <v>63231.213597926959</v>
      </c>
      <c r="J16" s="43">
        <v>3071.8267336722697</v>
      </c>
      <c r="K16" s="44">
        <f t="shared" si="1"/>
        <v>5269.2677998272466</v>
      </c>
      <c r="L16" s="44">
        <f t="shared" si="2"/>
        <v>255.98556113935581</v>
      </c>
      <c r="M16" s="44">
        <f t="shared" si="3"/>
        <v>5525.2533609666025</v>
      </c>
      <c r="N16" s="44">
        <v>5824.9381126984608</v>
      </c>
      <c r="O16" s="43">
        <v>2528391.7379720057</v>
      </c>
      <c r="P16" s="43">
        <v>436</v>
      </c>
      <c r="Q16" s="44">
        <f t="shared" si="4"/>
        <v>5799.0636192018483</v>
      </c>
      <c r="R16" s="45">
        <v>3</v>
      </c>
      <c r="S16" s="46">
        <v>9</v>
      </c>
      <c r="T16" s="47">
        <f t="shared" si="5"/>
        <v>0.99555797967360271</v>
      </c>
      <c r="U16" s="44">
        <f t="shared" si="6"/>
        <v>5799.0636192018483</v>
      </c>
      <c r="V16" s="43">
        <f t="shared" si="7"/>
        <v>69588.763430422172</v>
      </c>
      <c r="W16" s="48">
        <f t="shared" si="8"/>
        <v>3285.7230988229421</v>
      </c>
      <c r="X16" s="42">
        <v>11</v>
      </c>
      <c r="Y16" s="43">
        <f t="shared" si="9"/>
        <v>58393.954786202245</v>
      </c>
      <c r="Z16" s="43">
        <v>55586.296668483657</v>
      </c>
      <c r="AA16" s="43">
        <v>2807.6581177185863</v>
      </c>
      <c r="AB16" s="44">
        <f t="shared" si="10"/>
        <v>5053.2996971348775</v>
      </c>
      <c r="AC16" s="44">
        <f t="shared" si="11"/>
        <v>255.24164706532602</v>
      </c>
      <c r="AD16" s="44">
        <f t="shared" si="12"/>
        <v>5308.5413442002036</v>
      </c>
      <c r="AE16" s="44">
        <v>5475.489955454158</v>
      </c>
      <c r="AF16" s="43">
        <v>2224664.6942920648</v>
      </c>
      <c r="AG16" s="43">
        <v>398</v>
      </c>
      <c r="AH16" s="44">
        <f t="shared" si="13"/>
        <v>5589.6097846534294</v>
      </c>
      <c r="AI16" s="45">
        <v>4</v>
      </c>
      <c r="AJ16" s="46">
        <v>9</v>
      </c>
      <c r="AK16" s="47">
        <f t="shared" si="14"/>
        <v>1</v>
      </c>
      <c r="AL16" s="44">
        <f t="shared" si="15"/>
        <v>5475.489955454158</v>
      </c>
      <c r="AM16" s="43">
        <f t="shared" si="16"/>
        <v>60230.389509995737</v>
      </c>
      <c r="AN16" s="48">
        <f t="shared" si="17"/>
        <v>2003.3833350474465</v>
      </c>
      <c r="AO16" s="90">
        <f t="shared" si="18"/>
        <v>1282.3397637754956</v>
      </c>
      <c r="AP16" s="97">
        <f t="shared" si="19"/>
        <v>1</v>
      </c>
      <c r="AQ16" s="165"/>
      <c r="AR16" s="164"/>
    </row>
    <row r="17" spans="1:44" s="3" customFormat="1" ht="12.75" customHeight="1" outlineLevel="2" x14ac:dyDescent="0.2">
      <c r="A17" s="10">
        <v>2061</v>
      </c>
      <c r="B17" s="11" t="s">
        <v>33</v>
      </c>
      <c r="C17" s="12">
        <v>78438</v>
      </c>
      <c r="D17" s="13" t="s">
        <v>23</v>
      </c>
      <c r="E17" s="14" t="s">
        <v>54</v>
      </c>
      <c r="F17" s="15" t="s">
        <v>55</v>
      </c>
      <c r="G17" s="42">
        <v>191</v>
      </c>
      <c r="H17" s="43">
        <f t="shared" si="0"/>
        <v>73660.068494652194</v>
      </c>
      <c r="I17" s="43">
        <v>70212.099711958828</v>
      </c>
      <c r="J17" s="43">
        <v>3447.9687826933641</v>
      </c>
      <c r="K17" s="44">
        <f t="shared" si="1"/>
        <v>367.60261629297815</v>
      </c>
      <c r="L17" s="44">
        <f t="shared" si="2"/>
        <v>18.052192579546411</v>
      </c>
      <c r="M17" s="44">
        <f t="shared" si="3"/>
        <v>385.6548088725246</v>
      </c>
      <c r="N17" s="44">
        <v>501.2007564493673</v>
      </c>
      <c r="O17" s="43">
        <v>1251724.2796053374</v>
      </c>
      <c r="P17" s="43">
        <v>2397</v>
      </c>
      <c r="Q17" s="44">
        <f t="shared" si="4"/>
        <v>522.20453884244364</v>
      </c>
      <c r="R17" s="45">
        <v>2</v>
      </c>
      <c r="S17" s="46">
        <v>12</v>
      </c>
      <c r="T17" s="47">
        <f t="shared" si="5"/>
        <v>1</v>
      </c>
      <c r="U17" s="44">
        <f t="shared" si="6"/>
        <v>501.2007564493673</v>
      </c>
      <c r="V17" s="43">
        <f t="shared" si="7"/>
        <v>95729.344481829161</v>
      </c>
      <c r="W17" s="48">
        <f t="shared" si="8"/>
        <v>22069.275987176967</v>
      </c>
      <c r="X17" s="42">
        <v>149</v>
      </c>
      <c r="Y17" s="43">
        <f t="shared" si="9"/>
        <v>66942.677535533148</v>
      </c>
      <c r="Z17" s="43">
        <v>63791.224546257188</v>
      </c>
      <c r="AA17" s="43">
        <v>3151.4529892759642</v>
      </c>
      <c r="AB17" s="44">
        <f t="shared" si="10"/>
        <v>428.12902380038383</v>
      </c>
      <c r="AC17" s="44">
        <f t="shared" si="11"/>
        <v>21.150691203194391</v>
      </c>
      <c r="AD17" s="44">
        <f t="shared" si="12"/>
        <v>449.27971500357819</v>
      </c>
      <c r="AE17" s="44">
        <v>486.83491115546883</v>
      </c>
      <c r="AF17" s="43">
        <v>1083687.5250372493</v>
      </c>
      <c r="AG17" s="43">
        <v>2193</v>
      </c>
      <c r="AH17" s="44">
        <f t="shared" si="13"/>
        <v>494.15755815652045</v>
      </c>
      <c r="AI17" s="45">
        <v>5</v>
      </c>
      <c r="AJ17" s="46">
        <v>12</v>
      </c>
      <c r="AK17" s="47">
        <f t="shared" si="14"/>
        <v>1</v>
      </c>
      <c r="AL17" s="44">
        <f t="shared" si="15"/>
        <v>486.83491115546883</v>
      </c>
      <c r="AM17" s="43">
        <f t="shared" si="16"/>
        <v>72538.401762164853</v>
      </c>
      <c r="AN17" s="48">
        <f t="shared" si="17"/>
        <v>6104.4264290527681</v>
      </c>
      <c r="AO17" s="90">
        <f t="shared" si="18"/>
        <v>15964.849558124199</v>
      </c>
      <c r="AP17" s="97">
        <f t="shared" si="19"/>
        <v>42</v>
      </c>
      <c r="AQ17" s="165"/>
      <c r="AR17" s="164"/>
    </row>
    <row r="18" spans="1:44" s="3" customFormat="1" ht="12.75" customHeight="1" outlineLevel="2" x14ac:dyDescent="0.2">
      <c r="A18" s="10">
        <v>2061</v>
      </c>
      <c r="B18" s="11" t="s">
        <v>33</v>
      </c>
      <c r="C18" s="12">
        <v>78435</v>
      </c>
      <c r="D18" s="13" t="s">
        <v>23</v>
      </c>
      <c r="E18" s="14" t="s">
        <v>41</v>
      </c>
      <c r="F18" s="15" t="s">
        <v>35</v>
      </c>
      <c r="G18" s="42">
        <v>7</v>
      </c>
      <c r="H18" s="43">
        <f t="shared" si="0"/>
        <v>278277.59235357243</v>
      </c>
      <c r="I18" s="43">
        <v>262871.81707737985</v>
      </c>
      <c r="J18" s="43">
        <v>15405.775276192593</v>
      </c>
      <c r="K18" s="44">
        <f t="shared" si="1"/>
        <v>37553.116725339976</v>
      </c>
      <c r="L18" s="44">
        <f t="shared" si="2"/>
        <v>2200.8250394560846</v>
      </c>
      <c r="M18" s="44">
        <f t="shared" si="3"/>
        <v>39753.941764796058</v>
      </c>
      <c r="N18" s="44">
        <v>45351.139201532627</v>
      </c>
      <c r="O18" s="43">
        <v>2557486.7024397235</v>
      </c>
      <c r="P18" s="43">
        <v>56</v>
      </c>
      <c r="Q18" s="44">
        <f t="shared" si="4"/>
        <v>45669.405400709351</v>
      </c>
      <c r="R18" s="45">
        <v>4</v>
      </c>
      <c r="S18" s="46">
        <v>12</v>
      </c>
      <c r="T18" s="47">
        <f t="shared" si="5"/>
        <v>1</v>
      </c>
      <c r="U18" s="44">
        <f t="shared" si="6"/>
        <v>45351.139201532627</v>
      </c>
      <c r="V18" s="43">
        <f t="shared" si="7"/>
        <v>317457.97441072838</v>
      </c>
      <c r="W18" s="48">
        <f t="shared" si="8"/>
        <v>39180.382057155948</v>
      </c>
      <c r="X18" s="42">
        <v>6</v>
      </c>
      <c r="Y18" s="43">
        <f t="shared" si="9"/>
        <v>240575.86393636421</v>
      </c>
      <c r="Z18" s="43">
        <v>226404.52832023031</v>
      </c>
      <c r="AA18" s="43">
        <v>14171.335616133907</v>
      </c>
      <c r="AB18" s="44">
        <f t="shared" si="10"/>
        <v>37734.088053371721</v>
      </c>
      <c r="AC18" s="44">
        <f t="shared" si="11"/>
        <v>2361.8892693556513</v>
      </c>
      <c r="AD18" s="44">
        <f t="shared" si="12"/>
        <v>40095.977322727369</v>
      </c>
      <c r="AE18" s="44">
        <v>50535.528728161444</v>
      </c>
      <c r="AF18" s="43">
        <v>2291769.5060338676</v>
      </c>
      <c r="AG18" s="43">
        <v>50</v>
      </c>
      <c r="AH18" s="44">
        <f t="shared" si="13"/>
        <v>45835.390120677352</v>
      </c>
      <c r="AI18" s="45">
        <v>4</v>
      </c>
      <c r="AJ18" s="46">
        <v>12</v>
      </c>
      <c r="AK18" s="47">
        <f t="shared" si="14"/>
        <v>0.90699338216550818</v>
      </c>
      <c r="AL18" s="44">
        <f t="shared" si="15"/>
        <v>45835.390120677352</v>
      </c>
      <c r="AM18" s="43">
        <f t="shared" si="16"/>
        <v>275012.3407240641</v>
      </c>
      <c r="AN18" s="48">
        <f t="shared" si="17"/>
        <v>37567.065586581688</v>
      </c>
      <c r="AO18" s="90">
        <f t="shared" si="18"/>
        <v>1613.3164705742602</v>
      </c>
      <c r="AP18" s="97">
        <f t="shared" si="19"/>
        <v>1</v>
      </c>
      <c r="AQ18" s="165"/>
      <c r="AR18" s="164"/>
    </row>
    <row r="19" spans="1:44" s="3" customFormat="1" ht="17.25" customHeight="1" outlineLevel="1" x14ac:dyDescent="0.2">
      <c r="A19" s="49"/>
      <c r="B19" s="50" t="s">
        <v>666</v>
      </c>
      <c r="C19" s="51"/>
      <c r="D19" s="52"/>
      <c r="E19" s="53"/>
      <c r="F19" s="52"/>
      <c r="G19" s="54"/>
      <c r="H19" s="55"/>
      <c r="I19" s="55"/>
      <c r="J19" s="55"/>
      <c r="K19" s="56"/>
      <c r="L19" s="56"/>
      <c r="M19" s="56"/>
      <c r="N19" s="56"/>
      <c r="O19" s="55"/>
      <c r="P19" s="55"/>
      <c r="Q19" s="56"/>
      <c r="R19" s="57"/>
      <c r="S19" s="58"/>
      <c r="T19" s="59"/>
      <c r="U19" s="44"/>
      <c r="V19" s="44"/>
      <c r="W19" s="60">
        <f>SUBTOTAL(9,W3:W18)</f>
        <v>-23742.448910661682</v>
      </c>
      <c r="X19" s="54"/>
      <c r="Y19" s="55"/>
      <c r="Z19" s="55"/>
      <c r="AA19" s="55"/>
      <c r="AB19" s="56"/>
      <c r="AC19" s="56"/>
      <c r="AD19" s="56"/>
      <c r="AE19" s="56"/>
      <c r="AF19" s="55"/>
      <c r="AG19" s="55"/>
      <c r="AH19" s="56"/>
      <c r="AI19" s="57"/>
      <c r="AJ19" s="58"/>
      <c r="AK19" s="59"/>
      <c r="AL19" s="44"/>
      <c r="AM19" s="44"/>
      <c r="AN19" s="60">
        <f>SUBTOTAL(9,AN3:AN18)</f>
        <v>-133369.8600822638</v>
      </c>
      <c r="AO19" s="91">
        <f>SUBTOTAL(9,AO3:AO18)</f>
        <v>109627.41117160217</v>
      </c>
      <c r="AP19" s="98">
        <v>9.9999999999999995E-8</v>
      </c>
      <c r="AQ19" s="41"/>
    </row>
    <row r="20" spans="1:44" s="3" customFormat="1" ht="12.75" customHeight="1" outlineLevel="2" x14ac:dyDescent="0.2">
      <c r="A20" s="10">
        <v>2062</v>
      </c>
      <c r="B20" s="11" t="s">
        <v>58</v>
      </c>
      <c r="C20" s="12">
        <v>79357</v>
      </c>
      <c r="D20" s="13" t="s">
        <v>23</v>
      </c>
      <c r="E20" s="14" t="s">
        <v>77</v>
      </c>
      <c r="F20" s="15" t="s">
        <v>78</v>
      </c>
      <c r="G20" s="42">
        <v>580</v>
      </c>
      <c r="H20" s="43">
        <f t="shared" ref="H20:H29" si="20">I20+J20</f>
        <v>738866.20698388887</v>
      </c>
      <c r="I20" s="43">
        <v>665461.39816676814</v>
      </c>
      <c r="J20" s="43">
        <v>73404.808817120691</v>
      </c>
      <c r="K20" s="44">
        <f t="shared" ref="K20:K29" si="21">I20/G20</f>
        <v>1147.3472382185657</v>
      </c>
      <c r="L20" s="44">
        <f t="shared" ref="L20:L29" si="22">J20/G20</f>
        <v>126.56001520193223</v>
      </c>
      <c r="M20" s="44">
        <f t="shared" ref="M20:M29" si="23">H20/G20</f>
        <v>1273.9072534204981</v>
      </c>
      <c r="N20" s="44">
        <v>1273.7237020902535</v>
      </c>
      <c r="O20" s="43">
        <v>11429346.336194905</v>
      </c>
      <c r="P20" s="43">
        <v>9052</v>
      </c>
      <c r="Q20" s="44">
        <f t="shared" ref="Q20:Q29" si="24">O20/P20</f>
        <v>1262.6321626375282</v>
      </c>
      <c r="R20" s="45">
        <v>7</v>
      </c>
      <c r="S20" s="46">
        <v>12</v>
      </c>
      <c r="T20" s="47">
        <f t="shared" ref="T20:T29" si="25">IF(N20=0,1,MIN(Q20/N20,1))</f>
        <v>0.99129203654252218</v>
      </c>
      <c r="U20" s="44">
        <f t="shared" ref="U20:U29" si="26">T20*N20</f>
        <v>1262.6321626375282</v>
      </c>
      <c r="V20" s="43">
        <f t="shared" ref="V20:V29" si="27">IF(U20&lt;0,0,G20*U20)</f>
        <v>732326.65432976629</v>
      </c>
      <c r="W20" s="48">
        <f t="shared" ref="W20:W29" si="28">IF(G20=0,-H20*12/12,(V20-H20)*12/12)</f>
        <v>-6539.5526541225845</v>
      </c>
      <c r="X20" s="42">
        <v>496</v>
      </c>
      <c r="Y20" s="43">
        <f t="shared" ref="Y20:Y29" si="29">Z20+AA20</f>
        <v>664203.00269104214</v>
      </c>
      <c r="Z20" s="43">
        <v>597470.45599335385</v>
      </c>
      <c r="AA20" s="43">
        <v>66732.546697688304</v>
      </c>
      <c r="AB20" s="44">
        <f t="shared" ref="AB20:AB29" si="30">Z20/X20</f>
        <v>1204.577532244665</v>
      </c>
      <c r="AC20" s="44">
        <f t="shared" ref="AC20:AC29" si="31">AA20/X20</f>
        <v>134.54142479372641</v>
      </c>
      <c r="AD20" s="44">
        <f t="shared" ref="AD20:AD29" si="32">Y20/X20</f>
        <v>1339.1189570383915</v>
      </c>
      <c r="AE20" s="44">
        <v>1271.8254935695129</v>
      </c>
      <c r="AF20" s="43">
        <v>9992789.1095172297</v>
      </c>
      <c r="AG20" s="43">
        <v>8074</v>
      </c>
      <c r="AH20" s="44">
        <f t="shared" ref="AH20:AH29" si="33">AF20/AG20</f>
        <v>1237.6503727417921</v>
      </c>
      <c r="AI20" s="45">
        <v>11</v>
      </c>
      <c r="AJ20" s="46">
        <v>12</v>
      </c>
      <c r="AK20" s="47">
        <f t="shared" ref="AK20:AK29" si="34">IF(AE20=0,1,MIN(AH20/AE20,1))</f>
        <v>0.9731290802075333</v>
      </c>
      <c r="AL20" s="44">
        <f t="shared" ref="AL20:AL29" si="35">AK20*AE20</f>
        <v>1237.6503727417921</v>
      </c>
      <c r="AM20" s="43">
        <f t="shared" ref="AM20:AM29" si="36">IF(AL20&lt;0,0,X20*AL20)</f>
        <v>613874.58487992885</v>
      </c>
      <c r="AN20" s="48">
        <f t="shared" ref="AN20:AN29" si="37">IF(X20=0,-Y20*12/11,(AM20-Y20)*12/11)</f>
        <v>-54903.7285212145</v>
      </c>
      <c r="AO20" s="90">
        <f t="shared" ref="AO20:AO29" si="38">W20-AN20</f>
        <v>48364.175867091915</v>
      </c>
      <c r="AP20" s="97">
        <f t="shared" ref="AP20:AP29" si="39">G20-X20</f>
        <v>84</v>
      </c>
      <c r="AQ20" s="165"/>
      <c r="AR20" s="173"/>
    </row>
    <row r="21" spans="1:44" s="3" customFormat="1" ht="12.75" customHeight="1" outlineLevel="2" x14ac:dyDescent="0.2">
      <c r="A21" s="10">
        <v>2062</v>
      </c>
      <c r="B21" s="11" t="s">
        <v>58</v>
      </c>
      <c r="C21" s="12">
        <v>79398</v>
      </c>
      <c r="D21" s="13" t="s">
        <v>23</v>
      </c>
      <c r="E21" s="14" t="s">
        <v>61</v>
      </c>
      <c r="F21" s="15" t="s">
        <v>62</v>
      </c>
      <c r="G21" s="42">
        <v>2769</v>
      </c>
      <c r="H21" s="43">
        <f t="shared" si="20"/>
        <v>63757.814463649054</v>
      </c>
      <c r="I21" s="43">
        <v>60011.588096014966</v>
      </c>
      <c r="J21" s="43">
        <v>3746.2263676340863</v>
      </c>
      <c r="K21" s="44">
        <f t="shared" si="21"/>
        <v>21.672657311670267</v>
      </c>
      <c r="L21" s="44">
        <f t="shared" si="22"/>
        <v>1.3529167091491825</v>
      </c>
      <c r="M21" s="44">
        <f t="shared" si="23"/>
        <v>23.025574020819448</v>
      </c>
      <c r="N21" s="44">
        <v>23.81154046886963</v>
      </c>
      <c r="O21" s="43">
        <v>1026584.0706208244</v>
      </c>
      <c r="P21" s="43">
        <v>44634</v>
      </c>
      <c r="Q21" s="44">
        <f t="shared" si="24"/>
        <v>23.000046391110462</v>
      </c>
      <c r="R21" s="45">
        <v>4</v>
      </c>
      <c r="S21" s="46">
        <v>12</v>
      </c>
      <c r="T21" s="47">
        <f t="shared" si="25"/>
        <v>0.96592013528817733</v>
      </c>
      <c r="U21" s="44">
        <f t="shared" si="26"/>
        <v>23.000046391110462</v>
      </c>
      <c r="V21" s="43">
        <f t="shared" si="27"/>
        <v>63687.128456984872</v>
      </c>
      <c r="W21" s="48">
        <f t="shared" si="28"/>
        <v>-70.686006664182059</v>
      </c>
      <c r="X21" s="42">
        <v>2721</v>
      </c>
      <c r="Y21" s="43">
        <f t="shared" si="29"/>
        <v>59422.209667304334</v>
      </c>
      <c r="Z21" s="43">
        <v>55935.345424615385</v>
      </c>
      <c r="AA21" s="43">
        <v>3486.8642426889473</v>
      </c>
      <c r="AB21" s="44">
        <f t="shared" si="30"/>
        <v>20.556907543041302</v>
      </c>
      <c r="AC21" s="44">
        <f t="shared" si="31"/>
        <v>1.2814642567765333</v>
      </c>
      <c r="AD21" s="44">
        <f t="shared" si="32"/>
        <v>21.838371799817835</v>
      </c>
      <c r="AE21" s="44">
        <v>23.293380246550658</v>
      </c>
      <c r="AF21" s="43">
        <v>920830.32578521257</v>
      </c>
      <c r="AG21" s="43">
        <v>40937</v>
      </c>
      <c r="AH21" s="44">
        <f t="shared" si="33"/>
        <v>22.493839943943438</v>
      </c>
      <c r="AI21" s="45">
        <v>5</v>
      </c>
      <c r="AJ21" s="46">
        <v>12</v>
      </c>
      <c r="AK21" s="47">
        <f t="shared" si="34"/>
        <v>0.96567521355233032</v>
      </c>
      <c r="AL21" s="44">
        <f t="shared" si="35"/>
        <v>22.493839943943438</v>
      </c>
      <c r="AM21" s="43">
        <f t="shared" si="36"/>
        <v>61205.738487470095</v>
      </c>
      <c r="AN21" s="48">
        <f t="shared" si="37"/>
        <v>1945.6678038171931</v>
      </c>
      <c r="AO21" s="90">
        <f t="shared" si="38"/>
        <v>-2016.3538104813751</v>
      </c>
      <c r="AP21" s="97">
        <f t="shared" si="39"/>
        <v>48</v>
      </c>
      <c r="AQ21" s="165"/>
      <c r="AR21" s="164"/>
    </row>
    <row r="22" spans="1:44" s="3" customFormat="1" ht="12.75" customHeight="1" outlineLevel="2" x14ac:dyDescent="0.2">
      <c r="A22" s="10">
        <v>2062</v>
      </c>
      <c r="B22" s="11" t="s">
        <v>58</v>
      </c>
      <c r="C22" s="12">
        <v>79362</v>
      </c>
      <c r="D22" s="13" t="s">
        <v>51</v>
      </c>
      <c r="E22" s="14" t="s">
        <v>65</v>
      </c>
      <c r="F22" s="15" t="s">
        <v>66</v>
      </c>
      <c r="G22" s="42">
        <v>11218</v>
      </c>
      <c r="H22" s="43">
        <f t="shared" si="20"/>
        <v>15854.531530791093</v>
      </c>
      <c r="I22" s="43">
        <v>13867.860850990459</v>
      </c>
      <c r="J22" s="43">
        <v>1986.6706798006353</v>
      </c>
      <c r="K22" s="44">
        <f t="shared" si="21"/>
        <v>1.2362150874478925</v>
      </c>
      <c r="L22" s="44">
        <f t="shared" si="22"/>
        <v>0.17709669101449771</v>
      </c>
      <c r="M22" s="44">
        <f t="shared" si="23"/>
        <v>1.4133117784623901</v>
      </c>
      <c r="N22" s="44">
        <v>1.4560057337134347</v>
      </c>
      <c r="O22" s="43">
        <v>1062189.9896373325</v>
      </c>
      <c r="P22" s="43">
        <v>734923</v>
      </c>
      <c r="Q22" s="44">
        <f t="shared" si="24"/>
        <v>1.4453078616907247</v>
      </c>
      <c r="R22" s="45">
        <v>6</v>
      </c>
      <c r="S22" s="46">
        <v>12</v>
      </c>
      <c r="T22" s="47">
        <f t="shared" si="25"/>
        <v>0.9926525893579925</v>
      </c>
      <c r="U22" s="44">
        <f t="shared" si="26"/>
        <v>1.4453078616907247</v>
      </c>
      <c r="V22" s="43">
        <f t="shared" si="27"/>
        <v>16213.463592446549</v>
      </c>
      <c r="W22" s="48">
        <f t="shared" si="28"/>
        <v>358.93206165545598</v>
      </c>
      <c r="X22" s="42">
        <v>11218</v>
      </c>
      <c r="Y22" s="43">
        <f t="shared" si="29"/>
        <v>15249.157382383766</v>
      </c>
      <c r="Z22" s="43">
        <v>13327.913107569233</v>
      </c>
      <c r="AA22" s="43">
        <v>1921.2442748145336</v>
      </c>
      <c r="AB22" s="44">
        <f t="shared" si="30"/>
        <v>1.1880828229246954</v>
      </c>
      <c r="AC22" s="44">
        <f t="shared" si="31"/>
        <v>0.1712644210032567</v>
      </c>
      <c r="AD22" s="44">
        <f t="shared" si="32"/>
        <v>1.3593472439279521</v>
      </c>
      <c r="AE22" s="44">
        <v>1.3459827028221469</v>
      </c>
      <c r="AF22" s="43">
        <v>953073.69491933892</v>
      </c>
      <c r="AG22" s="43">
        <v>675816</v>
      </c>
      <c r="AH22" s="44">
        <f t="shared" si="33"/>
        <v>1.4102561864758143</v>
      </c>
      <c r="AI22" s="45">
        <v>8</v>
      </c>
      <c r="AJ22" s="46">
        <v>12</v>
      </c>
      <c r="AK22" s="47">
        <f t="shared" si="34"/>
        <v>1</v>
      </c>
      <c r="AL22" s="44">
        <f t="shared" si="35"/>
        <v>1.3459827028221469</v>
      </c>
      <c r="AM22" s="43">
        <f t="shared" si="36"/>
        <v>15099.233960258844</v>
      </c>
      <c r="AN22" s="48">
        <f t="shared" si="37"/>
        <v>-163.55282413627918</v>
      </c>
      <c r="AO22" s="90">
        <f t="shared" si="38"/>
        <v>522.48488579173522</v>
      </c>
      <c r="AP22" s="97">
        <f t="shared" si="39"/>
        <v>0</v>
      </c>
      <c r="AQ22" s="165"/>
      <c r="AR22" s="164"/>
    </row>
    <row r="23" spans="1:44" s="3" customFormat="1" ht="12.75" customHeight="1" outlineLevel="2" x14ac:dyDescent="0.2">
      <c r="A23" s="10">
        <v>2062</v>
      </c>
      <c r="B23" s="11" t="s">
        <v>58</v>
      </c>
      <c r="C23" s="12">
        <v>77661</v>
      </c>
      <c r="D23" s="13" t="s">
        <v>23</v>
      </c>
      <c r="E23" s="14" t="s">
        <v>71</v>
      </c>
      <c r="F23" s="15" t="s">
        <v>72</v>
      </c>
      <c r="G23" s="42">
        <v>69</v>
      </c>
      <c r="H23" s="43">
        <f t="shared" si="20"/>
        <v>6592.3082975766038</v>
      </c>
      <c r="I23" s="43">
        <v>6071.5785397343316</v>
      </c>
      <c r="J23" s="43">
        <v>520.72975784227253</v>
      </c>
      <c r="K23" s="44">
        <f t="shared" si="21"/>
        <v>87.993891880207698</v>
      </c>
      <c r="L23" s="44">
        <f t="shared" si="22"/>
        <v>7.5468080846706167</v>
      </c>
      <c r="M23" s="44">
        <f t="shared" si="23"/>
        <v>95.540699964878314</v>
      </c>
      <c r="N23" s="44">
        <v>110.65669585999582</v>
      </c>
      <c r="O23" s="43">
        <v>505751.0200705821</v>
      </c>
      <c r="P23" s="43">
        <v>4705</v>
      </c>
      <c r="Q23" s="44">
        <f t="shared" si="24"/>
        <v>107.49224656122892</v>
      </c>
      <c r="R23" s="45">
        <v>1</v>
      </c>
      <c r="S23" s="46">
        <v>12</v>
      </c>
      <c r="T23" s="47">
        <f t="shared" si="25"/>
        <v>0.97140300210327446</v>
      </c>
      <c r="U23" s="44">
        <f t="shared" si="26"/>
        <v>107.49224656122892</v>
      </c>
      <c r="V23" s="43">
        <f t="shared" si="27"/>
        <v>7416.965012724796</v>
      </c>
      <c r="W23" s="48">
        <f t="shared" si="28"/>
        <v>824.65671514819223</v>
      </c>
      <c r="X23" s="42">
        <v>55</v>
      </c>
      <c r="Y23" s="43">
        <f t="shared" si="29"/>
        <v>5349.239311153623</v>
      </c>
      <c r="Z23" s="43">
        <v>4845.7270283076932</v>
      </c>
      <c r="AA23" s="43">
        <v>503.5122828459298</v>
      </c>
      <c r="AB23" s="44">
        <f t="shared" si="30"/>
        <v>88.104127787412608</v>
      </c>
      <c r="AC23" s="44">
        <f t="shared" si="31"/>
        <v>9.154768779016905</v>
      </c>
      <c r="AD23" s="44">
        <f t="shared" si="32"/>
        <v>97.258896566429513</v>
      </c>
      <c r="AE23" s="44">
        <v>109.61424918654257</v>
      </c>
      <c r="AF23" s="43">
        <v>466629.60904277756</v>
      </c>
      <c r="AG23" s="43">
        <v>4262</v>
      </c>
      <c r="AH23" s="44">
        <f t="shared" si="33"/>
        <v>109.48606500299802</v>
      </c>
      <c r="AI23" s="45">
        <v>2</v>
      </c>
      <c r="AJ23" s="46">
        <v>12</v>
      </c>
      <c r="AK23" s="47">
        <f t="shared" si="34"/>
        <v>0.99883058831770677</v>
      </c>
      <c r="AL23" s="44">
        <f t="shared" si="35"/>
        <v>109.48606500299802</v>
      </c>
      <c r="AM23" s="43">
        <f t="shared" si="36"/>
        <v>6021.7335751648907</v>
      </c>
      <c r="AN23" s="48">
        <f t="shared" si="37"/>
        <v>733.63010619411023</v>
      </c>
      <c r="AO23" s="90">
        <f t="shared" si="38"/>
        <v>91.026608954082008</v>
      </c>
      <c r="AP23" s="97">
        <f t="shared" si="39"/>
        <v>14</v>
      </c>
      <c r="AQ23" s="165"/>
      <c r="AR23" s="164"/>
    </row>
    <row r="24" spans="1:44" s="3" customFormat="1" ht="12.75" customHeight="1" outlineLevel="2" x14ac:dyDescent="0.2">
      <c r="A24" s="10">
        <v>2062</v>
      </c>
      <c r="B24" s="11" t="s">
        <v>58</v>
      </c>
      <c r="C24" s="12">
        <v>79047</v>
      </c>
      <c r="D24" s="13" t="s">
        <v>23</v>
      </c>
      <c r="E24" s="14" t="s">
        <v>63</v>
      </c>
      <c r="F24" s="15" t="s">
        <v>64</v>
      </c>
      <c r="G24" s="42">
        <v>10582</v>
      </c>
      <c r="H24" s="43">
        <f t="shared" si="20"/>
        <v>52615.332847041813</v>
      </c>
      <c r="I24" s="43">
        <v>49649.964940386904</v>
      </c>
      <c r="J24" s="43">
        <v>2965.3679066549057</v>
      </c>
      <c r="K24" s="44">
        <f t="shared" si="21"/>
        <v>4.6919263787929415</v>
      </c>
      <c r="L24" s="44">
        <f t="shared" si="22"/>
        <v>0.28022754740643602</v>
      </c>
      <c r="M24" s="44">
        <f t="shared" si="23"/>
        <v>4.9721539261993772</v>
      </c>
      <c r="N24" s="44">
        <v>5.0787815905516194</v>
      </c>
      <c r="O24" s="43">
        <v>650113.4355317452</v>
      </c>
      <c r="P24" s="43">
        <v>128248</v>
      </c>
      <c r="Q24" s="44">
        <f t="shared" si="24"/>
        <v>5.0691896601252671</v>
      </c>
      <c r="R24" s="45">
        <v>4</v>
      </c>
      <c r="S24" s="46">
        <v>12</v>
      </c>
      <c r="T24" s="47">
        <f t="shared" si="25"/>
        <v>0.99811137174234921</v>
      </c>
      <c r="U24" s="44">
        <f t="shared" si="26"/>
        <v>5.0691896601252671</v>
      </c>
      <c r="V24" s="43">
        <f t="shared" si="27"/>
        <v>53642.164983445575</v>
      </c>
      <c r="W24" s="48">
        <f t="shared" si="28"/>
        <v>1026.832136403762</v>
      </c>
      <c r="X24" s="42">
        <v>9692</v>
      </c>
      <c r="Y24" s="43">
        <f t="shared" si="29"/>
        <v>48359.000631689261</v>
      </c>
      <c r="Z24" s="43">
        <v>45627.790384984619</v>
      </c>
      <c r="AA24" s="43">
        <v>2731.2102467046452</v>
      </c>
      <c r="AB24" s="44">
        <f t="shared" si="30"/>
        <v>4.7077786199942855</v>
      </c>
      <c r="AC24" s="44">
        <f t="shared" si="31"/>
        <v>0.28180047943712805</v>
      </c>
      <c r="AD24" s="44">
        <f t="shared" si="32"/>
        <v>4.9895790994314133</v>
      </c>
      <c r="AE24" s="44">
        <v>5.0443563886348919</v>
      </c>
      <c r="AF24" s="43">
        <v>569754.27400626813</v>
      </c>
      <c r="AG24" s="43">
        <v>118063</v>
      </c>
      <c r="AH24" s="44">
        <f t="shared" si="33"/>
        <v>4.8258495380116386</v>
      </c>
      <c r="AI24" s="45">
        <v>6</v>
      </c>
      <c r="AJ24" s="46">
        <v>12</v>
      </c>
      <c r="AK24" s="47">
        <f t="shared" si="34"/>
        <v>0.95668290783031174</v>
      </c>
      <c r="AL24" s="44">
        <f t="shared" si="35"/>
        <v>4.8258495380116386</v>
      </c>
      <c r="AM24" s="43">
        <f t="shared" si="36"/>
        <v>46772.133722408798</v>
      </c>
      <c r="AN24" s="48">
        <f t="shared" si="37"/>
        <v>-1731.1275373968688</v>
      </c>
      <c r="AO24" s="90">
        <f t="shared" si="38"/>
        <v>2757.9596738006308</v>
      </c>
      <c r="AP24" s="97">
        <f t="shared" si="39"/>
        <v>890</v>
      </c>
      <c r="AQ24" s="165"/>
      <c r="AR24" s="164"/>
    </row>
    <row r="25" spans="1:44" s="3" customFormat="1" ht="12.75" customHeight="1" outlineLevel="2" x14ac:dyDescent="0.2">
      <c r="A25" s="10">
        <v>2062</v>
      </c>
      <c r="B25" s="11" t="s">
        <v>58</v>
      </c>
      <c r="C25" s="12">
        <v>79360</v>
      </c>
      <c r="D25" s="13" t="s">
        <v>23</v>
      </c>
      <c r="E25" s="14" t="s">
        <v>69</v>
      </c>
      <c r="F25" s="15" t="s">
        <v>70</v>
      </c>
      <c r="G25" s="42">
        <v>29915</v>
      </c>
      <c r="H25" s="43">
        <f t="shared" si="20"/>
        <v>47562.437511403914</v>
      </c>
      <c r="I25" s="43">
        <v>44883.864768865096</v>
      </c>
      <c r="J25" s="43">
        <v>2678.572742538815</v>
      </c>
      <c r="K25" s="44">
        <f t="shared" si="21"/>
        <v>1.5003799020178872</v>
      </c>
      <c r="L25" s="44">
        <f t="shared" si="22"/>
        <v>8.9539453202032923E-2</v>
      </c>
      <c r="M25" s="44">
        <f t="shared" si="23"/>
        <v>1.5899193552199202</v>
      </c>
      <c r="N25" s="44">
        <v>1.6288435359175781</v>
      </c>
      <c r="O25" s="43">
        <v>620422.2122317194</v>
      </c>
      <c r="P25" s="43">
        <v>375211</v>
      </c>
      <c r="Q25" s="44">
        <f t="shared" si="24"/>
        <v>1.6535288470533098</v>
      </c>
      <c r="R25" s="45">
        <v>5</v>
      </c>
      <c r="S25" s="46">
        <v>12</v>
      </c>
      <c r="T25" s="47">
        <f t="shared" si="25"/>
        <v>1</v>
      </c>
      <c r="U25" s="44">
        <f t="shared" si="26"/>
        <v>1.6288435359175781</v>
      </c>
      <c r="V25" s="43">
        <f t="shared" si="27"/>
        <v>48726.854376974348</v>
      </c>
      <c r="W25" s="48">
        <f t="shared" si="28"/>
        <v>1164.4168655704343</v>
      </c>
      <c r="X25" s="42">
        <v>28445</v>
      </c>
      <c r="Y25" s="43">
        <f t="shared" si="29"/>
        <v>43704.771471612738</v>
      </c>
      <c r="Z25" s="43">
        <v>41230.464934030766</v>
      </c>
      <c r="AA25" s="43">
        <v>2474.3065375819715</v>
      </c>
      <c r="AB25" s="44">
        <f t="shared" si="30"/>
        <v>1.4494802226764201</v>
      </c>
      <c r="AC25" s="44">
        <f t="shared" si="31"/>
        <v>8.6985640273579592E-2</v>
      </c>
      <c r="AD25" s="44">
        <f t="shared" si="32"/>
        <v>1.5364658629499997</v>
      </c>
      <c r="AE25" s="44">
        <v>1.5569699778686996</v>
      </c>
      <c r="AF25" s="43">
        <v>546713.48913463904</v>
      </c>
      <c r="AG25" s="43">
        <v>348412</v>
      </c>
      <c r="AH25" s="44">
        <f t="shared" si="33"/>
        <v>1.5691580345528828</v>
      </c>
      <c r="AI25" s="45">
        <v>6</v>
      </c>
      <c r="AJ25" s="46">
        <v>12</v>
      </c>
      <c r="AK25" s="47">
        <f t="shared" si="34"/>
        <v>1</v>
      </c>
      <c r="AL25" s="44">
        <f t="shared" si="35"/>
        <v>1.5569699778686996</v>
      </c>
      <c r="AM25" s="43">
        <f t="shared" si="36"/>
        <v>44288.011020475162</v>
      </c>
      <c r="AN25" s="48">
        <f t="shared" si="37"/>
        <v>636.26132603173562</v>
      </c>
      <c r="AO25" s="90">
        <f t="shared" si="38"/>
        <v>528.15553953869869</v>
      </c>
      <c r="AP25" s="97">
        <f t="shared" si="39"/>
        <v>1470</v>
      </c>
      <c r="AQ25" s="165"/>
      <c r="AR25" s="173"/>
    </row>
    <row r="26" spans="1:44" s="3" customFormat="1" ht="12.75" customHeight="1" outlineLevel="2" x14ac:dyDescent="0.2">
      <c r="A26" s="10">
        <v>2062</v>
      </c>
      <c r="B26" s="11" t="s">
        <v>58</v>
      </c>
      <c r="C26" s="12">
        <v>79046</v>
      </c>
      <c r="D26" s="13" t="s">
        <v>23</v>
      </c>
      <c r="E26" s="14" t="s">
        <v>67</v>
      </c>
      <c r="F26" s="15" t="s">
        <v>68</v>
      </c>
      <c r="G26" s="42">
        <v>2542</v>
      </c>
      <c r="H26" s="43">
        <f t="shared" si="20"/>
        <v>41444.508678189428</v>
      </c>
      <c r="I26" s="43">
        <v>37899.940857608977</v>
      </c>
      <c r="J26" s="43">
        <v>3544.5678205804525</v>
      </c>
      <c r="K26" s="44">
        <f t="shared" si="21"/>
        <v>14.909496796856404</v>
      </c>
      <c r="L26" s="44">
        <f t="shared" si="22"/>
        <v>1.3944011882692575</v>
      </c>
      <c r="M26" s="44">
        <f t="shared" si="23"/>
        <v>16.303897985125658</v>
      </c>
      <c r="N26" s="44">
        <v>17.549330672669683</v>
      </c>
      <c r="O26" s="43">
        <v>1115433.187692964</v>
      </c>
      <c r="P26" s="43">
        <v>62961</v>
      </c>
      <c r="Q26" s="44">
        <f t="shared" si="24"/>
        <v>17.716255899572179</v>
      </c>
      <c r="R26" s="45">
        <v>1</v>
      </c>
      <c r="S26" s="46">
        <v>12</v>
      </c>
      <c r="T26" s="47">
        <f t="shared" si="25"/>
        <v>1</v>
      </c>
      <c r="U26" s="44">
        <f t="shared" si="26"/>
        <v>17.549330672669683</v>
      </c>
      <c r="V26" s="43">
        <f t="shared" si="27"/>
        <v>44610.398569926336</v>
      </c>
      <c r="W26" s="48">
        <f t="shared" si="28"/>
        <v>3165.8898917369079</v>
      </c>
      <c r="X26" s="42">
        <v>2462</v>
      </c>
      <c r="Y26" s="43">
        <f t="shared" si="29"/>
        <v>39041.047800382592</v>
      </c>
      <c r="Z26" s="43">
        <v>35651.437254769226</v>
      </c>
      <c r="AA26" s="43">
        <v>3389.6105456133687</v>
      </c>
      <c r="AB26" s="44">
        <f t="shared" si="30"/>
        <v>14.480681257014307</v>
      </c>
      <c r="AC26" s="44">
        <f t="shared" si="31"/>
        <v>1.3767711395667623</v>
      </c>
      <c r="AD26" s="44">
        <f t="shared" si="32"/>
        <v>15.857452396581069</v>
      </c>
      <c r="AE26" s="44">
        <v>17.382877991486861</v>
      </c>
      <c r="AF26" s="43">
        <v>1010300.1573937309</v>
      </c>
      <c r="AG26" s="43">
        <v>57863</v>
      </c>
      <c r="AH26" s="44">
        <f t="shared" si="33"/>
        <v>17.460210452166859</v>
      </c>
      <c r="AI26" s="45">
        <v>2</v>
      </c>
      <c r="AJ26" s="46">
        <v>12</v>
      </c>
      <c r="AK26" s="47">
        <f t="shared" si="34"/>
        <v>1</v>
      </c>
      <c r="AL26" s="44">
        <f t="shared" si="35"/>
        <v>17.382877991486861</v>
      </c>
      <c r="AM26" s="43">
        <f t="shared" si="36"/>
        <v>42796.645615040652</v>
      </c>
      <c r="AN26" s="48">
        <f t="shared" si="37"/>
        <v>4097.0157978087927</v>
      </c>
      <c r="AO26" s="90">
        <f t="shared" si="38"/>
        <v>-931.12590607188486</v>
      </c>
      <c r="AP26" s="97">
        <f t="shared" si="39"/>
        <v>80</v>
      </c>
      <c r="AQ26" s="165"/>
      <c r="AR26" s="164"/>
    </row>
    <row r="27" spans="1:44" s="3" customFormat="1" ht="12.75" customHeight="1" outlineLevel="2" x14ac:dyDescent="0.2">
      <c r="A27" s="10">
        <v>2062</v>
      </c>
      <c r="B27" s="11" t="s">
        <v>58</v>
      </c>
      <c r="C27" s="12">
        <v>79389</v>
      </c>
      <c r="D27" s="13" t="s">
        <v>23</v>
      </c>
      <c r="E27" s="14" t="s">
        <v>73</v>
      </c>
      <c r="F27" s="15" t="s">
        <v>74</v>
      </c>
      <c r="G27" s="42">
        <v>219</v>
      </c>
      <c r="H27" s="43">
        <f t="shared" si="20"/>
        <v>60009.249451888609</v>
      </c>
      <c r="I27" s="43">
        <v>55861.565060918248</v>
      </c>
      <c r="J27" s="43">
        <v>4147.6843909703603</v>
      </c>
      <c r="K27" s="44">
        <f t="shared" si="21"/>
        <v>255.07563954757191</v>
      </c>
      <c r="L27" s="44">
        <f t="shared" si="22"/>
        <v>18.939198132284751</v>
      </c>
      <c r="M27" s="44">
        <f t="shared" si="23"/>
        <v>274.01483767985667</v>
      </c>
      <c r="N27" s="44">
        <v>299.55626617624944</v>
      </c>
      <c r="O27" s="43">
        <v>1128103.1475818637</v>
      </c>
      <c r="P27" s="43">
        <v>3747</v>
      </c>
      <c r="Q27" s="44">
        <f t="shared" si="24"/>
        <v>301.06836071039862</v>
      </c>
      <c r="R27" s="45">
        <v>1</v>
      </c>
      <c r="S27" s="46">
        <v>12</v>
      </c>
      <c r="T27" s="47">
        <f t="shared" si="25"/>
        <v>1</v>
      </c>
      <c r="U27" s="44">
        <f t="shared" si="26"/>
        <v>299.55626617624944</v>
      </c>
      <c r="V27" s="43">
        <f t="shared" si="27"/>
        <v>65602.822292598634</v>
      </c>
      <c r="W27" s="48">
        <f t="shared" si="28"/>
        <v>5593.572840710025</v>
      </c>
      <c r="X27" s="42">
        <v>181</v>
      </c>
      <c r="Y27" s="43">
        <f t="shared" si="29"/>
        <v>51660.439209382013</v>
      </c>
      <c r="Z27" s="43">
        <v>47897.437528369228</v>
      </c>
      <c r="AA27" s="43">
        <v>3763.0016810127854</v>
      </c>
      <c r="AB27" s="44">
        <f t="shared" si="30"/>
        <v>264.62672667607308</v>
      </c>
      <c r="AC27" s="44">
        <f t="shared" si="31"/>
        <v>20.790064535982239</v>
      </c>
      <c r="AD27" s="44">
        <f t="shared" si="32"/>
        <v>285.41679121205533</v>
      </c>
      <c r="AE27" s="44">
        <v>297.06772835405445</v>
      </c>
      <c r="AF27" s="43">
        <v>1016825.33142758</v>
      </c>
      <c r="AG27" s="43">
        <v>3411</v>
      </c>
      <c r="AH27" s="44">
        <f t="shared" si="33"/>
        <v>298.10182686238051</v>
      </c>
      <c r="AI27" s="45">
        <v>4</v>
      </c>
      <c r="AJ27" s="46">
        <v>12</v>
      </c>
      <c r="AK27" s="47">
        <f t="shared" si="34"/>
        <v>1</v>
      </c>
      <c r="AL27" s="44">
        <f t="shared" si="35"/>
        <v>297.06772835405445</v>
      </c>
      <c r="AM27" s="43">
        <f t="shared" si="36"/>
        <v>53769.258832083855</v>
      </c>
      <c r="AN27" s="48">
        <f t="shared" si="37"/>
        <v>2300.5304974929181</v>
      </c>
      <c r="AO27" s="90">
        <f t="shared" si="38"/>
        <v>3293.0423432171069</v>
      </c>
      <c r="AP27" s="97">
        <f t="shared" si="39"/>
        <v>38</v>
      </c>
      <c r="AQ27" s="165"/>
      <c r="AR27" s="164"/>
    </row>
    <row r="28" spans="1:44" s="3" customFormat="1" ht="12.75" customHeight="1" outlineLevel="2" x14ac:dyDescent="0.2">
      <c r="A28" s="10">
        <v>2062</v>
      </c>
      <c r="B28" s="11" t="s">
        <v>58</v>
      </c>
      <c r="C28" s="12">
        <v>78419</v>
      </c>
      <c r="D28" s="13" t="s">
        <v>51</v>
      </c>
      <c r="E28" s="14" t="s">
        <v>59</v>
      </c>
      <c r="F28" s="15" t="s">
        <v>60</v>
      </c>
      <c r="G28" s="42">
        <v>28248</v>
      </c>
      <c r="H28" s="43">
        <f t="shared" si="20"/>
        <v>138703.4219272981</v>
      </c>
      <c r="I28" s="43">
        <v>126058.48919202993</v>
      </c>
      <c r="J28" s="43">
        <v>12644.932735268174</v>
      </c>
      <c r="K28" s="44">
        <f t="shared" si="21"/>
        <v>4.462563338715305</v>
      </c>
      <c r="L28" s="44">
        <f t="shared" si="22"/>
        <v>0.44763992973903194</v>
      </c>
      <c r="M28" s="44">
        <f t="shared" si="23"/>
        <v>4.9102032684543362</v>
      </c>
      <c r="N28" s="44">
        <v>5.1310641698504895</v>
      </c>
      <c r="O28" s="43">
        <v>1281735.7661791944</v>
      </c>
      <c r="P28" s="43">
        <v>247321</v>
      </c>
      <c r="Q28" s="44">
        <f t="shared" si="24"/>
        <v>5.1824785043696027</v>
      </c>
      <c r="R28" s="45">
        <v>3</v>
      </c>
      <c r="S28" s="46">
        <v>12</v>
      </c>
      <c r="T28" s="47">
        <f t="shared" si="25"/>
        <v>1</v>
      </c>
      <c r="U28" s="44">
        <f t="shared" si="26"/>
        <v>5.1310641698504895</v>
      </c>
      <c r="V28" s="43">
        <f t="shared" si="27"/>
        <v>144942.30066993664</v>
      </c>
      <c r="W28" s="48">
        <f t="shared" si="28"/>
        <v>6238.8787426385388</v>
      </c>
      <c r="X28" s="42">
        <v>25923</v>
      </c>
      <c r="Y28" s="43">
        <f t="shared" si="29"/>
        <v>125440.05133460868</v>
      </c>
      <c r="Z28" s="43">
        <v>113565.96284923078</v>
      </c>
      <c r="AA28" s="43">
        <v>11874.088485377893</v>
      </c>
      <c r="AB28" s="44">
        <f t="shared" si="30"/>
        <v>4.3808958395722248</v>
      </c>
      <c r="AC28" s="44">
        <f t="shared" si="31"/>
        <v>0.45805225033282776</v>
      </c>
      <c r="AD28" s="44">
        <f t="shared" si="32"/>
        <v>4.8389480899050525</v>
      </c>
      <c r="AE28" s="44">
        <v>5.0875766277666221</v>
      </c>
      <c r="AF28" s="43">
        <v>1147537.4448336535</v>
      </c>
      <c r="AG28" s="43">
        <v>228661</v>
      </c>
      <c r="AH28" s="44">
        <f t="shared" si="33"/>
        <v>5.0185096926614223</v>
      </c>
      <c r="AI28" s="45">
        <v>4</v>
      </c>
      <c r="AJ28" s="46">
        <v>12</v>
      </c>
      <c r="AK28" s="47">
        <f t="shared" si="34"/>
        <v>0.9864243941352645</v>
      </c>
      <c r="AL28" s="44">
        <f t="shared" si="35"/>
        <v>5.0185096926614223</v>
      </c>
      <c r="AM28" s="43">
        <f t="shared" si="36"/>
        <v>130094.82676286205</v>
      </c>
      <c r="AN28" s="48">
        <f t="shared" si="37"/>
        <v>5077.93683082186</v>
      </c>
      <c r="AO28" s="90">
        <f t="shared" si="38"/>
        <v>1160.9419118166788</v>
      </c>
      <c r="AP28" s="97">
        <f t="shared" si="39"/>
        <v>2325</v>
      </c>
      <c r="AQ28" s="165"/>
      <c r="AR28" s="164"/>
    </row>
    <row r="29" spans="1:44" s="3" customFormat="1" ht="12.75" customHeight="1" outlineLevel="2" x14ac:dyDescent="0.2">
      <c r="A29" s="10">
        <v>2062</v>
      </c>
      <c r="B29" s="11" t="s">
        <v>58</v>
      </c>
      <c r="C29" s="12">
        <v>79359</v>
      </c>
      <c r="D29" s="13" t="s">
        <v>23</v>
      </c>
      <c r="E29" s="14" t="s">
        <v>75</v>
      </c>
      <c r="F29" s="15" t="s">
        <v>76</v>
      </c>
      <c r="G29" s="42">
        <v>38300</v>
      </c>
      <c r="H29" s="43">
        <f t="shared" si="20"/>
        <v>673254.82449187222</v>
      </c>
      <c r="I29" s="43">
        <v>584275.46348002856</v>
      </c>
      <c r="J29" s="43">
        <v>88979.361011843721</v>
      </c>
      <c r="K29" s="44">
        <f t="shared" si="21"/>
        <v>15.255234033421111</v>
      </c>
      <c r="L29" s="44">
        <f t="shared" si="22"/>
        <v>2.3232209141473557</v>
      </c>
      <c r="M29" s="44">
        <f t="shared" si="23"/>
        <v>17.578454947568463</v>
      </c>
      <c r="N29" s="44">
        <v>17.801802163572994</v>
      </c>
      <c r="O29" s="43">
        <v>10728986.652455367</v>
      </c>
      <c r="P29" s="43">
        <v>595605</v>
      </c>
      <c r="Q29" s="44">
        <f t="shared" si="24"/>
        <v>18.013593996785399</v>
      </c>
      <c r="R29" s="45">
        <v>3</v>
      </c>
      <c r="S29" s="46">
        <v>12</v>
      </c>
      <c r="T29" s="47">
        <f t="shared" si="25"/>
        <v>1</v>
      </c>
      <c r="U29" s="44">
        <f t="shared" si="26"/>
        <v>17.801802163572994</v>
      </c>
      <c r="V29" s="43">
        <f t="shared" si="27"/>
        <v>681809.0228648457</v>
      </c>
      <c r="W29" s="48">
        <f t="shared" si="28"/>
        <v>8554.1983729734784</v>
      </c>
      <c r="X29" s="42">
        <v>34300</v>
      </c>
      <c r="Y29" s="43">
        <f t="shared" si="29"/>
        <v>602842.26973020053</v>
      </c>
      <c r="Z29" s="43">
        <v>521460.57733286161</v>
      </c>
      <c r="AA29" s="43">
        <v>81381.69239733892</v>
      </c>
      <c r="AB29" s="44">
        <f t="shared" si="30"/>
        <v>15.202932283756898</v>
      </c>
      <c r="AC29" s="44">
        <f t="shared" si="31"/>
        <v>2.372644093216878</v>
      </c>
      <c r="AD29" s="44">
        <f t="shared" si="32"/>
        <v>17.575576376973775</v>
      </c>
      <c r="AE29" s="44">
        <v>17.755680793389374</v>
      </c>
      <c r="AF29" s="43">
        <v>9493469.4807210267</v>
      </c>
      <c r="AG29" s="43">
        <v>540674</v>
      </c>
      <c r="AH29" s="44">
        <f t="shared" si="33"/>
        <v>17.558583325110931</v>
      </c>
      <c r="AI29" s="45">
        <v>4</v>
      </c>
      <c r="AJ29" s="46">
        <v>12</v>
      </c>
      <c r="AK29" s="47">
        <f t="shared" si="34"/>
        <v>0.98889946994587641</v>
      </c>
      <c r="AL29" s="44">
        <f t="shared" si="35"/>
        <v>17.558583325110931</v>
      </c>
      <c r="AM29" s="43">
        <f t="shared" si="36"/>
        <v>602259.40805130487</v>
      </c>
      <c r="AN29" s="48">
        <f t="shared" si="37"/>
        <v>-635.84910424980762</v>
      </c>
      <c r="AO29" s="90">
        <f t="shared" si="38"/>
        <v>9190.0474772232865</v>
      </c>
      <c r="AP29" s="97">
        <f t="shared" si="39"/>
        <v>4000</v>
      </c>
      <c r="AQ29" s="165"/>
      <c r="AR29" s="164"/>
    </row>
    <row r="30" spans="1:44" s="3" customFormat="1" ht="17.25" customHeight="1" outlineLevel="1" x14ac:dyDescent="0.2">
      <c r="A30" s="49"/>
      <c r="B30" s="50" t="s">
        <v>665</v>
      </c>
      <c r="C30" s="51"/>
      <c r="D30" s="52"/>
      <c r="E30" s="53"/>
      <c r="F30" s="52"/>
      <c r="G30" s="54"/>
      <c r="H30" s="55"/>
      <c r="I30" s="55"/>
      <c r="J30" s="55"/>
      <c r="K30" s="56"/>
      <c r="L30" s="56"/>
      <c r="M30" s="56"/>
      <c r="N30" s="56"/>
      <c r="O30" s="55"/>
      <c r="P30" s="55"/>
      <c r="Q30" s="56"/>
      <c r="R30" s="57"/>
      <c r="S30" s="58"/>
      <c r="T30" s="59"/>
      <c r="U30" s="44"/>
      <c r="V30" s="44"/>
      <c r="W30" s="60">
        <f>SUBTOTAL(9,W20:W29)</f>
        <v>20317.138966050028</v>
      </c>
      <c r="X30" s="54"/>
      <c r="Y30" s="55"/>
      <c r="Z30" s="55"/>
      <c r="AA30" s="55"/>
      <c r="AB30" s="56"/>
      <c r="AC30" s="56"/>
      <c r="AD30" s="56"/>
      <c r="AE30" s="56"/>
      <c r="AF30" s="55"/>
      <c r="AG30" s="55"/>
      <c r="AH30" s="56"/>
      <c r="AI30" s="57"/>
      <c r="AJ30" s="58"/>
      <c r="AK30" s="59"/>
      <c r="AL30" s="44"/>
      <c r="AM30" s="44"/>
      <c r="AN30" s="60">
        <f>SUBTOTAL(9,AN20:AN29)</f>
        <v>-42643.215624830831</v>
      </c>
      <c r="AO30" s="91">
        <f>SUBTOTAL(9,AO20:AO29)</f>
        <v>62960.354590880866</v>
      </c>
      <c r="AP30" s="98">
        <v>9.9999999999999995E-8</v>
      </c>
      <c r="AQ30" s="41"/>
    </row>
    <row r="31" spans="1:44" s="3" customFormat="1" ht="12.75" customHeight="1" outlineLevel="2" x14ac:dyDescent="0.2">
      <c r="A31" s="10">
        <v>2063</v>
      </c>
      <c r="B31" s="11" t="s">
        <v>79</v>
      </c>
      <c r="C31" s="12">
        <v>79733</v>
      </c>
      <c r="D31" s="13" t="s">
        <v>23</v>
      </c>
      <c r="E31" s="14" t="s">
        <v>94</v>
      </c>
      <c r="F31" s="15" t="s">
        <v>83</v>
      </c>
      <c r="G31" s="42">
        <v>3036</v>
      </c>
      <c r="H31" s="43">
        <f t="shared" ref="H31:H39" si="40">I31+J31</f>
        <v>1415325.4148842916</v>
      </c>
      <c r="I31" s="43">
        <v>1229903.8333145888</v>
      </c>
      <c r="J31" s="43">
        <v>185421.58156970289</v>
      </c>
      <c r="K31" s="44">
        <f t="shared" ref="K31:K39" si="41">I31/G31</f>
        <v>405.10666446462079</v>
      </c>
      <c r="L31" s="44">
        <f t="shared" ref="L31:L39" si="42">J31/G31</f>
        <v>61.074302229809909</v>
      </c>
      <c r="M31" s="44">
        <f t="shared" ref="M31:M39" si="43">H31/G31</f>
        <v>466.18096669443071</v>
      </c>
      <c r="N31" s="44">
        <v>460.55639574802007</v>
      </c>
      <c r="O31" s="43">
        <v>16760562.902051196</v>
      </c>
      <c r="P31" s="43">
        <v>35298</v>
      </c>
      <c r="Q31" s="44">
        <f t="shared" ref="Q31:Q39" si="44">O31/P31</f>
        <v>474.83038421585348</v>
      </c>
      <c r="R31" s="45">
        <v>7</v>
      </c>
      <c r="S31" s="46">
        <v>12</v>
      </c>
      <c r="T31" s="47">
        <f t="shared" ref="T31:T39" si="45">IF(N31=0,1,MIN(Q31/N31,1))</f>
        <v>1</v>
      </c>
      <c r="U31" s="44">
        <f t="shared" ref="U31:U39" si="46">T31*N31</f>
        <v>460.55639574802007</v>
      </c>
      <c r="V31" s="43">
        <f t="shared" ref="V31:V39" si="47">IF(U31&lt;0,0,G31*U31)</f>
        <v>1398249.217490989</v>
      </c>
      <c r="W31" s="48">
        <f t="shared" ref="W31:W39" si="48">IF(G31=0,-H31*12/12,(V31-H31)*12/12)</f>
        <v>-17076.197393302573</v>
      </c>
      <c r="X31" s="42">
        <v>2745</v>
      </c>
      <c r="Y31" s="43">
        <f t="shared" ref="Y31:Y39" si="49">Z31+AA31</f>
        <v>1269256.1531359127</v>
      </c>
      <c r="Z31" s="43">
        <v>1099895.0688283416</v>
      </c>
      <c r="AA31" s="43">
        <v>169361.08430757112</v>
      </c>
      <c r="AB31" s="44">
        <f t="shared" ref="AB31:AB39" si="50">Z31/X31</f>
        <v>400.6903711578658</v>
      </c>
      <c r="AC31" s="44">
        <f t="shared" ref="AC31:AC39" si="51">AA31/X31</f>
        <v>61.698027070153415</v>
      </c>
      <c r="AD31" s="44">
        <f t="shared" ref="AD31:AD39" si="52">Y31/X31</f>
        <v>462.38839822801918</v>
      </c>
      <c r="AE31" s="44">
        <v>458.71419241697777</v>
      </c>
      <c r="AF31" s="43">
        <v>14573939.343839021</v>
      </c>
      <c r="AG31" s="43">
        <v>32135</v>
      </c>
      <c r="AH31" s="44">
        <f t="shared" ref="AH31:AH39" si="53">AF31/AG31</f>
        <v>453.52230726121121</v>
      </c>
      <c r="AI31" s="45">
        <v>10</v>
      </c>
      <c r="AJ31" s="46">
        <v>12</v>
      </c>
      <c r="AK31" s="47">
        <f t="shared" ref="AK31:AK39" si="54">IF(AE31=0,1,MIN(AH31/AE31,1))</f>
        <v>0.98868165572028555</v>
      </c>
      <c r="AL31" s="44">
        <f t="shared" ref="AL31:AL39" si="55">AK31*AE31</f>
        <v>453.52230726121121</v>
      </c>
      <c r="AM31" s="43">
        <f t="shared" ref="AM31:AM39" si="56">IF(AL31&lt;0,0,X31*AL31)</f>
        <v>1244918.7334320247</v>
      </c>
      <c r="AN31" s="48">
        <f t="shared" ref="AN31:AN39" si="57">IF(X31=0,-Y31*12/11,(AM31-Y31)*12/11)</f>
        <v>-26549.912404241462</v>
      </c>
      <c r="AO31" s="90">
        <f t="shared" ref="AO31:AO39" si="58">W31-AN31</f>
        <v>9473.7150109388895</v>
      </c>
      <c r="AP31" s="97">
        <f t="shared" ref="AP31:AP39" si="59">G31-X31</f>
        <v>291</v>
      </c>
      <c r="AQ31" s="165"/>
      <c r="AR31" s="164"/>
    </row>
    <row r="32" spans="1:44" s="3" customFormat="1" ht="12.75" customHeight="1" outlineLevel="2" x14ac:dyDescent="0.2">
      <c r="A32" s="10">
        <v>2063</v>
      </c>
      <c r="B32" s="11" t="s">
        <v>79</v>
      </c>
      <c r="C32" s="12">
        <v>72678</v>
      </c>
      <c r="D32" s="13" t="s">
        <v>23</v>
      </c>
      <c r="E32" s="14" t="s">
        <v>86</v>
      </c>
      <c r="F32" s="15" t="s">
        <v>87</v>
      </c>
      <c r="G32" s="42">
        <v>190</v>
      </c>
      <c r="H32" s="43">
        <f t="shared" si="40"/>
        <v>103557.6797688087</v>
      </c>
      <c r="I32" s="43">
        <v>77980.625992295783</v>
      </c>
      <c r="J32" s="43">
        <v>25577.053776512912</v>
      </c>
      <c r="K32" s="44">
        <f t="shared" si="41"/>
        <v>410.42434732787257</v>
      </c>
      <c r="L32" s="44">
        <f t="shared" si="42"/>
        <v>134.61607250796268</v>
      </c>
      <c r="M32" s="44">
        <f t="shared" si="43"/>
        <v>545.04041983583522</v>
      </c>
      <c r="N32" s="44">
        <v>460.18485598668099</v>
      </c>
      <c r="O32" s="43">
        <v>951176.45903857448</v>
      </c>
      <c r="P32" s="43">
        <v>1827</v>
      </c>
      <c r="Q32" s="44">
        <f t="shared" si="44"/>
        <v>520.62203559856289</v>
      </c>
      <c r="R32" s="45">
        <v>8</v>
      </c>
      <c r="S32" s="46">
        <v>12</v>
      </c>
      <c r="T32" s="47">
        <f t="shared" si="45"/>
        <v>1</v>
      </c>
      <c r="U32" s="44">
        <f t="shared" si="46"/>
        <v>460.18485598668099</v>
      </c>
      <c r="V32" s="43">
        <f t="shared" si="47"/>
        <v>87435.122637469394</v>
      </c>
      <c r="W32" s="48">
        <f t="shared" si="48"/>
        <v>-16122.557131339301</v>
      </c>
      <c r="X32" s="42">
        <v>176</v>
      </c>
      <c r="Y32" s="43">
        <f t="shared" si="49"/>
        <v>92152.388879584381</v>
      </c>
      <c r="Z32" s="43">
        <v>69125.201228783568</v>
      </c>
      <c r="AA32" s="43">
        <v>23027.187650800814</v>
      </c>
      <c r="AB32" s="44">
        <f t="shared" si="50"/>
        <v>392.756825163543</v>
      </c>
      <c r="AC32" s="44">
        <f t="shared" si="51"/>
        <v>130.83629347045917</v>
      </c>
      <c r="AD32" s="44">
        <f t="shared" si="52"/>
        <v>523.59311863400217</v>
      </c>
      <c r="AE32" s="44">
        <v>436.25276492142211</v>
      </c>
      <c r="AF32" s="43">
        <v>830072.37458814948</v>
      </c>
      <c r="AG32" s="43">
        <v>1673</v>
      </c>
      <c r="AH32" s="44">
        <f t="shared" si="53"/>
        <v>496.15802426069905</v>
      </c>
      <c r="AI32" s="45">
        <v>8</v>
      </c>
      <c r="AJ32" s="46">
        <v>12</v>
      </c>
      <c r="AK32" s="47">
        <f t="shared" si="54"/>
        <v>1</v>
      </c>
      <c r="AL32" s="44">
        <f t="shared" si="55"/>
        <v>436.25276492142211</v>
      </c>
      <c r="AM32" s="43">
        <f t="shared" si="56"/>
        <v>76780.486626170285</v>
      </c>
      <c r="AN32" s="48">
        <f t="shared" si="57"/>
        <v>-16769.347912815378</v>
      </c>
      <c r="AO32" s="90">
        <f t="shared" si="58"/>
        <v>646.79078147607652</v>
      </c>
      <c r="AP32" s="97">
        <f t="shared" si="59"/>
        <v>14</v>
      </c>
      <c r="AQ32" s="165"/>
      <c r="AR32" s="173"/>
    </row>
    <row r="33" spans="1:44" s="3" customFormat="1" ht="12.75" customHeight="1" outlineLevel="2" x14ac:dyDescent="0.2">
      <c r="A33" s="10">
        <v>2063</v>
      </c>
      <c r="B33" s="11" t="s">
        <v>79</v>
      </c>
      <c r="C33" s="12">
        <v>79732</v>
      </c>
      <c r="D33" s="13" t="s">
        <v>23</v>
      </c>
      <c r="E33" s="14" t="s">
        <v>89</v>
      </c>
      <c r="F33" s="15" t="s">
        <v>83</v>
      </c>
      <c r="G33" s="42">
        <v>104</v>
      </c>
      <c r="H33" s="43">
        <f t="shared" si="40"/>
        <v>49880.693983383775</v>
      </c>
      <c r="I33" s="43">
        <v>41865.756848136254</v>
      </c>
      <c r="J33" s="43">
        <v>8014.9371352475191</v>
      </c>
      <c r="K33" s="44">
        <f t="shared" si="41"/>
        <v>402.55535430900244</v>
      </c>
      <c r="L33" s="44">
        <f t="shared" si="42"/>
        <v>77.066703223533835</v>
      </c>
      <c r="M33" s="44">
        <f t="shared" si="43"/>
        <v>479.6220575325363</v>
      </c>
      <c r="N33" s="44">
        <v>604.42373005304989</v>
      </c>
      <c r="O33" s="43">
        <v>472290.14191958017</v>
      </c>
      <c r="P33" s="43">
        <v>1113</v>
      </c>
      <c r="Q33" s="44">
        <f t="shared" si="44"/>
        <v>424.33975015236314</v>
      </c>
      <c r="R33" s="45">
        <v>5</v>
      </c>
      <c r="S33" s="46">
        <v>12</v>
      </c>
      <c r="T33" s="47">
        <f t="shared" si="45"/>
        <v>0.70205673446196282</v>
      </c>
      <c r="U33" s="44">
        <f t="shared" si="46"/>
        <v>424.33975015236314</v>
      </c>
      <c r="V33" s="43">
        <f t="shared" si="47"/>
        <v>44131.334015845765</v>
      </c>
      <c r="W33" s="48">
        <f t="shared" si="48"/>
        <v>-5749.3599675380101</v>
      </c>
      <c r="X33" s="42">
        <v>88</v>
      </c>
      <c r="Y33" s="43">
        <f t="shared" si="49"/>
        <v>45391.935686100653</v>
      </c>
      <c r="Z33" s="43">
        <v>38046.641143596913</v>
      </c>
      <c r="AA33" s="43">
        <v>7345.2945425037415</v>
      </c>
      <c r="AB33" s="44">
        <f t="shared" si="50"/>
        <v>432.34819481360131</v>
      </c>
      <c r="AC33" s="44">
        <f t="shared" si="51"/>
        <v>83.469256164815249</v>
      </c>
      <c r="AD33" s="44">
        <f t="shared" si="52"/>
        <v>515.81745097841656</v>
      </c>
      <c r="AE33" s="44">
        <v>551.18861267472312</v>
      </c>
      <c r="AF33" s="43">
        <v>386151.13731908693</v>
      </c>
      <c r="AG33" s="43">
        <v>997</v>
      </c>
      <c r="AH33" s="44">
        <f t="shared" si="53"/>
        <v>387.31307654873314</v>
      </c>
      <c r="AI33" s="45">
        <v>6</v>
      </c>
      <c r="AJ33" s="46">
        <v>12</v>
      </c>
      <c r="AK33" s="47">
        <f t="shared" si="54"/>
        <v>0.70268700702875542</v>
      </c>
      <c r="AL33" s="44">
        <f t="shared" si="55"/>
        <v>387.31307654873314</v>
      </c>
      <c r="AM33" s="43">
        <f t="shared" si="56"/>
        <v>34083.550736288518</v>
      </c>
      <c r="AN33" s="48">
        <f t="shared" si="57"/>
        <v>-12336.419945249601</v>
      </c>
      <c r="AO33" s="90">
        <f t="shared" si="58"/>
        <v>6587.0599777115913</v>
      </c>
      <c r="AP33" s="97">
        <f t="shared" si="59"/>
        <v>16</v>
      </c>
      <c r="AQ33" s="165"/>
      <c r="AR33" s="164"/>
    </row>
    <row r="34" spans="1:44" s="3" customFormat="1" ht="12.75" customHeight="1" outlineLevel="2" x14ac:dyDescent="0.2">
      <c r="A34" s="10">
        <v>2063</v>
      </c>
      <c r="B34" s="11" t="s">
        <v>79</v>
      </c>
      <c r="C34" s="12">
        <v>79734</v>
      </c>
      <c r="D34" s="13" t="s">
        <v>23</v>
      </c>
      <c r="E34" s="14" t="s">
        <v>90</v>
      </c>
      <c r="F34" s="15" t="s">
        <v>91</v>
      </c>
      <c r="G34" s="42">
        <v>2552</v>
      </c>
      <c r="H34" s="43">
        <f t="shared" si="40"/>
        <v>236284.69562828878</v>
      </c>
      <c r="I34" s="43">
        <v>210151.87616064813</v>
      </c>
      <c r="J34" s="43">
        <v>26132.819467640642</v>
      </c>
      <c r="K34" s="44">
        <f t="shared" si="41"/>
        <v>82.347913856053339</v>
      </c>
      <c r="L34" s="44">
        <f t="shared" si="42"/>
        <v>10.240133020235362</v>
      </c>
      <c r="M34" s="44">
        <f t="shared" si="43"/>
        <v>92.588046876288715</v>
      </c>
      <c r="N34" s="44">
        <v>91.156740770326792</v>
      </c>
      <c r="O34" s="43">
        <v>3540500.6955306781</v>
      </c>
      <c r="P34" s="43">
        <v>38087</v>
      </c>
      <c r="Q34" s="44">
        <f t="shared" si="44"/>
        <v>92.958245478264971</v>
      </c>
      <c r="R34" s="45">
        <v>7</v>
      </c>
      <c r="S34" s="46">
        <v>12</v>
      </c>
      <c r="T34" s="47">
        <f t="shared" si="45"/>
        <v>1</v>
      </c>
      <c r="U34" s="44">
        <f t="shared" si="46"/>
        <v>91.156740770326792</v>
      </c>
      <c r="V34" s="43">
        <f t="shared" si="47"/>
        <v>232632.00244587398</v>
      </c>
      <c r="W34" s="48">
        <f t="shared" si="48"/>
        <v>-3652.6931824148051</v>
      </c>
      <c r="X34" s="42">
        <v>2360</v>
      </c>
      <c r="Y34" s="43">
        <f t="shared" si="49"/>
        <v>213860.92434852762</v>
      </c>
      <c r="Z34" s="43">
        <v>189931.5867585708</v>
      </c>
      <c r="AA34" s="43">
        <v>23929.337589956827</v>
      </c>
      <c r="AB34" s="44">
        <f t="shared" si="50"/>
        <v>80.479485914648649</v>
      </c>
      <c r="AC34" s="44">
        <f t="shared" si="51"/>
        <v>10.139549826252892</v>
      </c>
      <c r="AD34" s="44">
        <f t="shared" si="52"/>
        <v>90.619035740901538</v>
      </c>
      <c r="AE34" s="44">
        <v>88.915807547097714</v>
      </c>
      <c r="AF34" s="43">
        <v>3114054.3346549715</v>
      </c>
      <c r="AG34" s="43">
        <v>34865</v>
      </c>
      <c r="AH34" s="44">
        <f t="shared" si="53"/>
        <v>89.317491313780906</v>
      </c>
      <c r="AI34" s="45">
        <v>8</v>
      </c>
      <c r="AJ34" s="46">
        <v>12</v>
      </c>
      <c r="AK34" s="47">
        <f t="shared" si="54"/>
        <v>1</v>
      </c>
      <c r="AL34" s="44">
        <f t="shared" si="55"/>
        <v>88.915807547097714</v>
      </c>
      <c r="AM34" s="43">
        <f t="shared" si="56"/>
        <v>209841.30581115061</v>
      </c>
      <c r="AN34" s="48">
        <f t="shared" si="57"/>
        <v>-4385.038404411287</v>
      </c>
      <c r="AO34" s="90">
        <f t="shared" si="58"/>
        <v>732.345221996482</v>
      </c>
      <c r="AP34" s="97">
        <f t="shared" si="59"/>
        <v>192</v>
      </c>
      <c r="AQ34" s="165"/>
      <c r="AR34" s="164"/>
    </row>
    <row r="35" spans="1:44" s="3" customFormat="1" ht="12.75" customHeight="1" outlineLevel="2" x14ac:dyDescent="0.2">
      <c r="A35" s="10">
        <v>2063</v>
      </c>
      <c r="B35" s="11" t="s">
        <v>79</v>
      </c>
      <c r="C35" s="12">
        <v>72669</v>
      </c>
      <c r="D35" s="13" t="s">
        <v>23</v>
      </c>
      <c r="E35" s="14" t="s">
        <v>84</v>
      </c>
      <c r="F35" s="15" t="s">
        <v>85</v>
      </c>
      <c r="G35" s="42">
        <v>471</v>
      </c>
      <c r="H35" s="43">
        <f t="shared" si="40"/>
        <v>113704.81074198683</v>
      </c>
      <c r="I35" s="43">
        <v>102977.51116031574</v>
      </c>
      <c r="J35" s="43">
        <v>10727.299581671085</v>
      </c>
      <c r="K35" s="44">
        <f t="shared" si="41"/>
        <v>218.63590479897186</v>
      </c>
      <c r="L35" s="44">
        <f t="shared" si="42"/>
        <v>22.775582975947099</v>
      </c>
      <c r="M35" s="44">
        <f t="shared" si="43"/>
        <v>241.41148777491895</v>
      </c>
      <c r="N35" s="44">
        <v>244.57449881901294</v>
      </c>
      <c r="O35" s="43">
        <v>1401489.5926328935</v>
      </c>
      <c r="P35" s="43">
        <v>5162</v>
      </c>
      <c r="Q35" s="44">
        <f t="shared" si="44"/>
        <v>271.5012771470154</v>
      </c>
      <c r="R35" s="45">
        <v>5</v>
      </c>
      <c r="S35" s="46">
        <v>12</v>
      </c>
      <c r="T35" s="47">
        <f t="shared" si="45"/>
        <v>1</v>
      </c>
      <c r="U35" s="44">
        <f t="shared" si="46"/>
        <v>244.57449881901294</v>
      </c>
      <c r="V35" s="43">
        <f t="shared" si="47"/>
        <v>115194.58894375509</v>
      </c>
      <c r="W35" s="48">
        <f t="shared" si="48"/>
        <v>1489.7782017682621</v>
      </c>
      <c r="X35" s="42">
        <v>418</v>
      </c>
      <c r="Y35" s="43">
        <f t="shared" si="49"/>
        <v>102739.37102876985</v>
      </c>
      <c r="Z35" s="43">
        <v>92910.654064431903</v>
      </c>
      <c r="AA35" s="43">
        <v>9828.716964337942</v>
      </c>
      <c r="AB35" s="44">
        <f t="shared" si="50"/>
        <v>222.27429202017203</v>
      </c>
      <c r="AC35" s="44">
        <f t="shared" si="51"/>
        <v>23.513676948176894</v>
      </c>
      <c r="AD35" s="44">
        <f t="shared" si="52"/>
        <v>245.78796896834891</v>
      </c>
      <c r="AE35" s="44">
        <v>237.38839234955239</v>
      </c>
      <c r="AF35" s="43">
        <v>1276852.0107151049</v>
      </c>
      <c r="AG35" s="43">
        <v>4648</v>
      </c>
      <c r="AH35" s="44">
        <f t="shared" si="53"/>
        <v>274.70998509361118</v>
      </c>
      <c r="AI35" s="45">
        <v>8</v>
      </c>
      <c r="AJ35" s="46">
        <v>12</v>
      </c>
      <c r="AK35" s="47">
        <f t="shared" si="54"/>
        <v>1</v>
      </c>
      <c r="AL35" s="44">
        <f t="shared" si="55"/>
        <v>237.38839234955239</v>
      </c>
      <c r="AM35" s="43">
        <f t="shared" si="56"/>
        <v>99228.348002112893</v>
      </c>
      <c r="AN35" s="48">
        <f t="shared" si="57"/>
        <v>-3830.2069381712249</v>
      </c>
      <c r="AO35" s="90">
        <f t="shared" si="58"/>
        <v>5319.9851399394865</v>
      </c>
      <c r="AP35" s="97">
        <f t="shared" si="59"/>
        <v>53</v>
      </c>
      <c r="AQ35" s="165"/>
      <c r="AR35" s="164"/>
    </row>
    <row r="36" spans="1:44" s="3" customFormat="1" ht="12.75" customHeight="1" outlineLevel="2" x14ac:dyDescent="0.2">
      <c r="A36" s="10">
        <v>2063</v>
      </c>
      <c r="B36" s="11" t="s">
        <v>79</v>
      </c>
      <c r="C36" s="12">
        <v>60830</v>
      </c>
      <c r="D36" s="13" t="s">
        <v>23</v>
      </c>
      <c r="E36" s="14" t="s">
        <v>80</v>
      </c>
      <c r="F36" s="15" t="s">
        <v>81</v>
      </c>
      <c r="G36" s="42">
        <v>3005</v>
      </c>
      <c r="H36" s="43">
        <f t="shared" si="40"/>
        <v>90225.480820411321</v>
      </c>
      <c r="I36" s="43">
        <v>75768.74296023263</v>
      </c>
      <c r="J36" s="43">
        <v>14456.737860178691</v>
      </c>
      <c r="K36" s="44">
        <f t="shared" si="41"/>
        <v>25.214223946832821</v>
      </c>
      <c r="L36" s="44">
        <f t="shared" si="42"/>
        <v>4.810894462621861</v>
      </c>
      <c r="M36" s="44">
        <f t="shared" si="43"/>
        <v>30.025118409454684</v>
      </c>
      <c r="N36" s="44">
        <v>31.357033793263895</v>
      </c>
      <c r="O36" s="43">
        <v>1511816.5763747175</v>
      </c>
      <c r="P36" s="43">
        <v>46545</v>
      </c>
      <c r="Q36" s="44">
        <f t="shared" si="44"/>
        <v>32.480751452888981</v>
      </c>
      <c r="R36" s="45">
        <v>5</v>
      </c>
      <c r="S36" s="46">
        <v>12</v>
      </c>
      <c r="T36" s="47">
        <f t="shared" si="45"/>
        <v>1</v>
      </c>
      <c r="U36" s="44">
        <f t="shared" si="46"/>
        <v>31.357033793263895</v>
      </c>
      <c r="V36" s="43">
        <f t="shared" si="47"/>
        <v>94227.886548758004</v>
      </c>
      <c r="W36" s="48">
        <f t="shared" si="48"/>
        <v>4002.4057283466827</v>
      </c>
      <c r="X36" s="42">
        <v>2758</v>
      </c>
      <c r="Y36" s="43">
        <f t="shared" si="49"/>
        <v>80036.736273830378</v>
      </c>
      <c r="Z36" s="43">
        <v>67063.885415897166</v>
      </c>
      <c r="AA36" s="43">
        <v>12972.850857933217</v>
      </c>
      <c r="AB36" s="44">
        <f t="shared" si="50"/>
        <v>24.316129592421017</v>
      </c>
      <c r="AC36" s="44">
        <f t="shared" si="51"/>
        <v>4.7037167722745528</v>
      </c>
      <c r="AD36" s="44">
        <f t="shared" si="52"/>
        <v>29.019846364695567</v>
      </c>
      <c r="AE36" s="44">
        <v>29.849083997245373</v>
      </c>
      <c r="AF36" s="43">
        <v>1304517.3208064255</v>
      </c>
      <c r="AG36" s="43">
        <v>44076</v>
      </c>
      <c r="AH36" s="44">
        <f t="shared" si="53"/>
        <v>29.596998838515869</v>
      </c>
      <c r="AI36" s="45">
        <v>5</v>
      </c>
      <c r="AJ36" s="46">
        <v>12</v>
      </c>
      <c r="AK36" s="47">
        <f t="shared" si="54"/>
        <v>0.9915546768955199</v>
      </c>
      <c r="AL36" s="44">
        <f t="shared" si="55"/>
        <v>29.596998838515869</v>
      </c>
      <c r="AM36" s="43">
        <f t="shared" si="56"/>
        <v>81628.52279662677</v>
      </c>
      <c r="AN36" s="48">
        <f t="shared" si="57"/>
        <v>1736.494388505155</v>
      </c>
      <c r="AO36" s="90">
        <f t="shared" si="58"/>
        <v>2265.9113398415275</v>
      </c>
      <c r="AP36" s="97">
        <f t="shared" si="59"/>
        <v>247</v>
      </c>
      <c r="AQ36" s="165"/>
      <c r="AR36" s="164"/>
    </row>
    <row r="37" spans="1:44" s="3" customFormat="1" ht="12.75" customHeight="1" outlineLevel="2" x14ac:dyDescent="0.2">
      <c r="A37" s="10">
        <v>2063</v>
      </c>
      <c r="B37" s="11" t="s">
        <v>79</v>
      </c>
      <c r="C37" s="12">
        <v>78378</v>
      </c>
      <c r="D37" s="13" t="s">
        <v>23</v>
      </c>
      <c r="E37" s="14" t="s">
        <v>88</v>
      </c>
      <c r="F37" s="15" t="s">
        <v>83</v>
      </c>
      <c r="G37" s="42">
        <v>26854</v>
      </c>
      <c r="H37" s="43">
        <f t="shared" si="40"/>
        <v>826216.2271277298</v>
      </c>
      <c r="I37" s="43">
        <v>705364.37669843261</v>
      </c>
      <c r="J37" s="43">
        <v>120851.85042929721</v>
      </c>
      <c r="K37" s="44">
        <f t="shared" si="41"/>
        <v>26.266640973353415</v>
      </c>
      <c r="L37" s="44">
        <f t="shared" si="42"/>
        <v>4.5003295758284505</v>
      </c>
      <c r="M37" s="44">
        <f t="shared" si="43"/>
        <v>30.766970549181863</v>
      </c>
      <c r="N37" s="44">
        <v>31.971742027525909</v>
      </c>
      <c r="O37" s="43">
        <v>10120515.635986701</v>
      </c>
      <c r="P37" s="43">
        <v>315088</v>
      </c>
      <c r="Q37" s="44">
        <f t="shared" si="44"/>
        <v>32.119647958623304</v>
      </c>
      <c r="R37" s="45">
        <v>4</v>
      </c>
      <c r="S37" s="46">
        <v>12</v>
      </c>
      <c r="T37" s="47">
        <f t="shared" si="45"/>
        <v>1</v>
      </c>
      <c r="U37" s="44">
        <f t="shared" si="46"/>
        <v>31.971742027525909</v>
      </c>
      <c r="V37" s="43">
        <f t="shared" si="47"/>
        <v>858569.16040718078</v>
      </c>
      <c r="W37" s="48">
        <f t="shared" si="48"/>
        <v>32352.933279450983</v>
      </c>
      <c r="X37" s="42">
        <v>24775</v>
      </c>
      <c r="Y37" s="43">
        <f t="shared" si="49"/>
        <v>746954.72240062628</v>
      </c>
      <c r="Z37" s="43">
        <v>635718.44954909605</v>
      </c>
      <c r="AA37" s="43">
        <v>111236.27285153026</v>
      </c>
      <c r="AB37" s="44">
        <f t="shared" si="50"/>
        <v>25.659675057481174</v>
      </c>
      <c r="AC37" s="44">
        <f t="shared" si="51"/>
        <v>4.4898596509194855</v>
      </c>
      <c r="AD37" s="44">
        <f t="shared" si="52"/>
        <v>30.149534708400658</v>
      </c>
      <c r="AE37" s="44">
        <v>31.493649122098677</v>
      </c>
      <c r="AF37" s="43">
        <v>8910897.9519467037</v>
      </c>
      <c r="AG37" s="43">
        <v>290271</v>
      </c>
      <c r="AH37" s="44">
        <f t="shared" si="53"/>
        <v>30.698547054120816</v>
      </c>
      <c r="AI37" s="45">
        <v>3</v>
      </c>
      <c r="AJ37" s="46">
        <v>12</v>
      </c>
      <c r="AK37" s="47">
        <f t="shared" si="54"/>
        <v>0.97475357444622224</v>
      </c>
      <c r="AL37" s="44">
        <f t="shared" si="55"/>
        <v>30.698547054120816</v>
      </c>
      <c r="AM37" s="43">
        <f t="shared" si="56"/>
        <v>760556.50326584326</v>
      </c>
      <c r="AN37" s="48">
        <f t="shared" si="57"/>
        <v>14838.306398418521</v>
      </c>
      <c r="AO37" s="90">
        <f t="shared" si="58"/>
        <v>17514.626881032462</v>
      </c>
      <c r="AP37" s="97">
        <f t="shared" si="59"/>
        <v>2079</v>
      </c>
      <c r="AQ37" s="165"/>
      <c r="AR37" s="164"/>
    </row>
    <row r="38" spans="1:44" s="3" customFormat="1" ht="12.75" customHeight="1" outlineLevel="2" x14ac:dyDescent="0.2">
      <c r="A38" s="10">
        <v>2063</v>
      </c>
      <c r="B38" s="11" t="s">
        <v>79</v>
      </c>
      <c r="C38" s="12">
        <v>79735</v>
      </c>
      <c r="D38" s="13" t="s">
        <v>23</v>
      </c>
      <c r="E38" s="14" t="s">
        <v>82</v>
      </c>
      <c r="F38" s="15" t="s">
        <v>83</v>
      </c>
      <c r="G38" s="42">
        <v>2072</v>
      </c>
      <c r="H38" s="43">
        <f t="shared" si="40"/>
        <v>296499.30518893292</v>
      </c>
      <c r="I38" s="43">
        <v>241944.74716885082</v>
      </c>
      <c r="J38" s="43">
        <v>54554.55802008207</v>
      </c>
      <c r="K38" s="44">
        <f t="shared" si="41"/>
        <v>116.768700371067</v>
      </c>
      <c r="L38" s="44">
        <f t="shared" si="42"/>
        <v>26.329419893862003</v>
      </c>
      <c r="M38" s="44">
        <f t="shared" si="43"/>
        <v>143.09812026492901</v>
      </c>
      <c r="N38" s="44">
        <v>159.15547522262924</v>
      </c>
      <c r="O38" s="43">
        <v>4919997.2192507703</v>
      </c>
      <c r="P38" s="43">
        <v>28765</v>
      </c>
      <c r="Q38" s="44">
        <f t="shared" si="44"/>
        <v>171.0410992265173</v>
      </c>
      <c r="R38" s="45">
        <v>1</v>
      </c>
      <c r="S38" s="46">
        <v>12</v>
      </c>
      <c r="T38" s="47">
        <f t="shared" si="45"/>
        <v>1</v>
      </c>
      <c r="U38" s="44">
        <f t="shared" si="46"/>
        <v>159.15547522262924</v>
      </c>
      <c r="V38" s="43">
        <f t="shared" si="47"/>
        <v>329770.14466128778</v>
      </c>
      <c r="W38" s="48">
        <f t="shared" si="48"/>
        <v>33270.839472354855</v>
      </c>
      <c r="X38" s="42">
        <v>1981</v>
      </c>
      <c r="Y38" s="43">
        <f t="shared" si="49"/>
        <v>273265.33449857979</v>
      </c>
      <c r="Z38" s="43">
        <v>221889.82132099543</v>
      </c>
      <c r="AA38" s="43">
        <v>51375.513177584347</v>
      </c>
      <c r="AB38" s="44">
        <f t="shared" si="50"/>
        <v>112.0089961236726</v>
      </c>
      <c r="AC38" s="44">
        <f t="shared" si="51"/>
        <v>25.93413083169326</v>
      </c>
      <c r="AD38" s="44">
        <f t="shared" si="52"/>
        <v>137.94312695536587</v>
      </c>
      <c r="AE38" s="44">
        <v>156.781604987252</v>
      </c>
      <c r="AF38" s="43">
        <v>4345202.8032548763</v>
      </c>
      <c r="AG38" s="43">
        <v>26512</v>
      </c>
      <c r="AH38" s="44">
        <f t="shared" si="53"/>
        <v>163.89570018311997</v>
      </c>
      <c r="AI38" s="45">
        <v>1</v>
      </c>
      <c r="AJ38" s="46">
        <v>12</v>
      </c>
      <c r="AK38" s="47">
        <f t="shared" si="54"/>
        <v>1</v>
      </c>
      <c r="AL38" s="44">
        <f t="shared" si="55"/>
        <v>156.781604987252</v>
      </c>
      <c r="AM38" s="43">
        <f t="shared" si="56"/>
        <v>310584.3594797462</v>
      </c>
      <c r="AN38" s="48">
        <f t="shared" si="57"/>
        <v>40711.663615817903</v>
      </c>
      <c r="AO38" s="90">
        <f t="shared" si="58"/>
        <v>-7440.8241434630472</v>
      </c>
      <c r="AP38" s="97">
        <f t="shared" si="59"/>
        <v>91</v>
      </c>
      <c r="AQ38" s="165"/>
      <c r="AR38" s="164"/>
    </row>
    <row r="39" spans="1:44" s="3" customFormat="1" ht="12.75" customHeight="1" outlineLevel="2" x14ac:dyDescent="0.2">
      <c r="A39" s="10">
        <v>2063</v>
      </c>
      <c r="B39" s="11" t="s">
        <v>79</v>
      </c>
      <c r="C39" s="12">
        <v>63285</v>
      </c>
      <c r="D39" s="13" t="s">
        <v>23</v>
      </c>
      <c r="E39" s="14" t="s">
        <v>92</v>
      </c>
      <c r="F39" s="15" t="s">
        <v>93</v>
      </c>
      <c r="G39" s="42">
        <v>255</v>
      </c>
      <c r="H39" s="43">
        <f t="shared" si="40"/>
        <v>98136.831137904577</v>
      </c>
      <c r="I39" s="43">
        <v>72518.378768269235</v>
      </c>
      <c r="J39" s="43">
        <v>25618.452369635343</v>
      </c>
      <c r="K39" s="44">
        <f t="shared" si="41"/>
        <v>284.3857990912519</v>
      </c>
      <c r="L39" s="44">
        <f t="shared" si="42"/>
        <v>100.46451909660918</v>
      </c>
      <c r="M39" s="44">
        <f t="shared" si="43"/>
        <v>384.85031818786109</v>
      </c>
      <c r="N39" s="44">
        <v>841.25639035466008</v>
      </c>
      <c r="O39" s="43">
        <v>2245591.0936602917</v>
      </c>
      <c r="P39" s="43">
        <v>2787</v>
      </c>
      <c r="Q39" s="44">
        <f t="shared" si="44"/>
        <v>805.73774440627619</v>
      </c>
      <c r="R39" s="45">
        <v>1</v>
      </c>
      <c r="S39" s="46">
        <v>12</v>
      </c>
      <c r="T39" s="47">
        <f t="shared" si="45"/>
        <v>0.95777904767723687</v>
      </c>
      <c r="U39" s="44">
        <f t="shared" si="46"/>
        <v>805.73774440627619</v>
      </c>
      <c r="V39" s="43">
        <f t="shared" si="47"/>
        <v>205463.12482360043</v>
      </c>
      <c r="W39" s="48">
        <f t="shared" si="48"/>
        <v>107326.29368569585</v>
      </c>
      <c r="X39" s="42">
        <v>235</v>
      </c>
      <c r="Y39" s="43">
        <f t="shared" si="49"/>
        <v>90032.122014003777</v>
      </c>
      <c r="Z39" s="43">
        <v>66139.445781252478</v>
      </c>
      <c r="AA39" s="43">
        <v>23892.676232751302</v>
      </c>
      <c r="AB39" s="44">
        <f t="shared" si="50"/>
        <v>281.44445013298929</v>
      </c>
      <c r="AC39" s="44">
        <f t="shared" si="51"/>
        <v>101.67096269255873</v>
      </c>
      <c r="AD39" s="44">
        <f t="shared" si="52"/>
        <v>383.11541282554799</v>
      </c>
      <c r="AE39" s="44">
        <v>819.13636657712379</v>
      </c>
      <c r="AF39" s="43">
        <v>1964468.5846043276</v>
      </c>
      <c r="AG39" s="43">
        <v>2613</v>
      </c>
      <c r="AH39" s="44">
        <f t="shared" si="53"/>
        <v>751.80581117655095</v>
      </c>
      <c r="AI39" s="45">
        <v>1</v>
      </c>
      <c r="AJ39" s="46">
        <v>12</v>
      </c>
      <c r="AK39" s="47">
        <f t="shared" si="54"/>
        <v>0.91780299575524527</v>
      </c>
      <c r="AL39" s="44">
        <f t="shared" si="55"/>
        <v>751.80581117655095</v>
      </c>
      <c r="AM39" s="43">
        <f t="shared" si="56"/>
        <v>176674.36562648948</v>
      </c>
      <c r="AN39" s="48">
        <f t="shared" si="57"/>
        <v>94518.811213620764</v>
      </c>
      <c r="AO39" s="90">
        <f t="shared" si="58"/>
        <v>12807.482472075091</v>
      </c>
      <c r="AP39" s="97">
        <f t="shared" si="59"/>
        <v>20</v>
      </c>
      <c r="AQ39" s="165"/>
      <c r="AR39" s="164"/>
    </row>
    <row r="40" spans="1:44" s="3" customFormat="1" ht="17.25" customHeight="1" outlineLevel="1" x14ac:dyDescent="0.2">
      <c r="A40" s="49"/>
      <c r="B40" s="50" t="s">
        <v>664</v>
      </c>
      <c r="C40" s="51"/>
      <c r="D40" s="52"/>
      <c r="E40" s="53"/>
      <c r="F40" s="52"/>
      <c r="G40" s="54"/>
      <c r="H40" s="55"/>
      <c r="I40" s="55"/>
      <c r="J40" s="55"/>
      <c r="K40" s="56"/>
      <c r="L40" s="56"/>
      <c r="M40" s="56"/>
      <c r="N40" s="56"/>
      <c r="O40" s="55"/>
      <c r="P40" s="55"/>
      <c r="Q40" s="56"/>
      <c r="R40" s="57"/>
      <c r="S40" s="58"/>
      <c r="T40" s="59"/>
      <c r="U40" s="44"/>
      <c r="V40" s="44"/>
      <c r="W40" s="60">
        <f>SUBTOTAL(9,W31:W39)</f>
        <v>135841.44269302196</v>
      </c>
      <c r="X40" s="54"/>
      <c r="Y40" s="55"/>
      <c r="Z40" s="55"/>
      <c r="AA40" s="55"/>
      <c r="AB40" s="56"/>
      <c r="AC40" s="56"/>
      <c r="AD40" s="56"/>
      <c r="AE40" s="56"/>
      <c r="AF40" s="55"/>
      <c r="AG40" s="55"/>
      <c r="AH40" s="56"/>
      <c r="AI40" s="57"/>
      <c r="AJ40" s="58"/>
      <c r="AK40" s="59"/>
      <c r="AL40" s="44"/>
      <c r="AM40" s="44"/>
      <c r="AN40" s="60">
        <f>SUBTOTAL(9,AN31:AN39)</f>
        <v>87934.350011473376</v>
      </c>
      <c r="AO40" s="91">
        <f>SUBTOTAL(9,AO31:AO39)</f>
        <v>47907.092681548558</v>
      </c>
      <c r="AP40" s="98">
        <v>9.9999999999999995E-8</v>
      </c>
      <c r="AQ40" s="41"/>
    </row>
    <row r="41" spans="1:44" s="3" customFormat="1" ht="27.75" customHeight="1" thickBot="1" x14ac:dyDescent="0.25">
      <c r="A41" s="61"/>
      <c r="B41" s="99" t="s">
        <v>663</v>
      </c>
      <c r="C41" s="63"/>
      <c r="D41" s="64"/>
      <c r="E41" s="65"/>
      <c r="F41" s="64"/>
      <c r="G41" s="66"/>
      <c r="H41" s="67"/>
      <c r="I41" s="67"/>
      <c r="J41" s="67"/>
      <c r="K41" s="68"/>
      <c r="L41" s="68"/>
      <c r="M41" s="68"/>
      <c r="N41" s="68"/>
      <c r="O41" s="67"/>
      <c r="P41" s="67"/>
      <c r="Q41" s="68"/>
      <c r="R41" s="69"/>
      <c r="S41" s="70"/>
      <c r="T41" s="71"/>
      <c r="U41" s="68"/>
      <c r="V41" s="68"/>
      <c r="W41" s="72">
        <f>SUBTOTAL(9,W3:W40)</f>
        <v>132416.13274841028</v>
      </c>
      <c r="X41" s="66"/>
      <c r="Y41" s="67"/>
      <c r="Z41" s="67"/>
      <c r="AA41" s="67"/>
      <c r="AB41" s="68"/>
      <c r="AC41" s="68"/>
      <c r="AD41" s="68"/>
      <c r="AE41" s="68"/>
      <c r="AF41" s="67"/>
      <c r="AG41" s="67"/>
      <c r="AH41" s="68"/>
      <c r="AI41" s="69"/>
      <c r="AJ41" s="70"/>
      <c r="AK41" s="71"/>
      <c r="AL41" s="68"/>
      <c r="AM41" s="68"/>
      <c r="AN41" s="72">
        <f>SUBTOTAL(9,AN3:AN40)</f>
        <v>-88078.72569562128</v>
      </c>
      <c r="AO41" s="94">
        <f>SUBTOTAL(9,AO3:AO40)</f>
        <v>220494.85844403159</v>
      </c>
      <c r="AP41" s="95">
        <v>9.9999999999999995E-8</v>
      </c>
      <c r="AQ41" s="41"/>
    </row>
    <row r="42" spans="1:44" s="3" customFormat="1" ht="12.75" customHeight="1" x14ac:dyDescent="0.2">
      <c r="A42" s="73"/>
      <c r="B42" s="36"/>
      <c r="C42" s="73"/>
      <c r="D42" s="73"/>
      <c r="E42" s="73"/>
      <c r="F42" s="36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92"/>
      <c r="AP42" s="92"/>
      <c r="AQ42" s="41"/>
    </row>
    <row r="43" spans="1:44" x14ac:dyDescent="0.2">
      <c r="AR43" s="3"/>
    </row>
    <row r="44" spans="1:44" x14ac:dyDescent="0.2">
      <c r="AR44" s="3"/>
    </row>
    <row r="45" spans="1:44" x14ac:dyDescent="0.2">
      <c r="AR45" s="3"/>
    </row>
    <row r="46" spans="1:44" x14ac:dyDescent="0.2">
      <c r="AR46" s="3"/>
    </row>
    <row r="47" spans="1:44" x14ac:dyDescent="0.2">
      <c r="AR47" s="3"/>
    </row>
    <row r="48" spans="1:44" x14ac:dyDescent="0.2">
      <c r="AR48" s="3"/>
    </row>
    <row r="49" spans="44:44" x14ac:dyDescent="0.2">
      <c r="AR49" s="3"/>
    </row>
    <row r="50" spans="44:44" x14ac:dyDescent="0.2">
      <c r="AR50" s="3"/>
    </row>
    <row r="51" spans="44:44" x14ac:dyDescent="0.2">
      <c r="AR51" s="3"/>
    </row>
    <row r="52" spans="44:44" x14ac:dyDescent="0.2">
      <c r="AR52" s="3"/>
    </row>
  </sheetData>
  <mergeCells count="3">
    <mergeCell ref="G1:W1"/>
    <mergeCell ref="X1:AN1"/>
    <mergeCell ref="AO1:AP1"/>
  </mergeCells>
  <conditionalFormatting sqref="AP41">
    <cfRule type="cellIs" dxfId="601" priority="540" operator="lessThanOrEqual">
      <formula>0</formula>
    </cfRule>
  </conditionalFormatting>
  <conditionalFormatting sqref="AP41">
    <cfRule type="cellIs" dxfId="600" priority="541" operator="equal">
      <formula>0</formula>
    </cfRule>
  </conditionalFormatting>
  <conditionalFormatting sqref="AK41 T41">
    <cfRule type="cellIs" dxfId="599" priority="517" operator="lessThan">
      <formula>0.7</formula>
    </cfRule>
  </conditionalFormatting>
  <conditionalFormatting sqref="T42">
    <cfRule type="cellIs" dxfId="598" priority="495" operator="lessThan">
      <formula>0.7</formula>
    </cfRule>
  </conditionalFormatting>
  <conditionalFormatting sqref="AK42">
    <cfRule type="cellIs" dxfId="597" priority="465" operator="lessThan">
      <formula>0.7</formula>
    </cfRule>
  </conditionalFormatting>
  <conditionalFormatting sqref="AP40">
    <cfRule type="cellIs" dxfId="596" priority="247" operator="lessThanOrEqual">
      <formula>0</formula>
    </cfRule>
  </conditionalFormatting>
  <conditionalFormatting sqref="AP40">
    <cfRule type="cellIs" dxfId="595" priority="248" operator="equal">
      <formula>0</formula>
    </cfRule>
  </conditionalFormatting>
  <conditionalFormatting sqref="W41">
    <cfRule type="expression" dxfId="594" priority="451">
      <formula>$W41+100000&lt;$AN41</formula>
    </cfRule>
    <cfRule type="expression" dxfId="593" priority="452">
      <formula>$W41+50000&lt;$AN41</formula>
    </cfRule>
    <cfRule type="expression" dxfId="592" priority="453">
      <formula>$W41-100000&gt;$AN41</formula>
    </cfRule>
    <cfRule type="expression" dxfId="591" priority="454">
      <formula>$W41-50000&gt;$AN41</formula>
    </cfRule>
  </conditionalFormatting>
  <conditionalFormatting sqref="AK40">
    <cfRule type="cellIs" dxfId="590" priority="241" operator="lessThan">
      <formula>0.7</formula>
    </cfRule>
  </conditionalFormatting>
  <conditionalFormatting sqref="W40">
    <cfRule type="expression" dxfId="589" priority="243">
      <formula>$W40+100000&lt;$AN40</formula>
    </cfRule>
    <cfRule type="expression" dxfId="588" priority="244">
      <formula>$W40+50000&lt;$AN40</formula>
    </cfRule>
    <cfRule type="expression" dxfId="587" priority="245">
      <formula>$W40-100000&gt;$AN40</formula>
    </cfRule>
    <cfRule type="expression" dxfId="586" priority="246">
      <formula>$W40-50000&gt;$AN40</formula>
    </cfRule>
  </conditionalFormatting>
  <conditionalFormatting sqref="T40">
    <cfRule type="cellIs" dxfId="585" priority="242" operator="lessThan">
      <formula>0.7</formula>
    </cfRule>
  </conditionalFormatting>
  <conditionalFormatting sqref="AP30">
    <cfRule type="cellIs" dxfId="584" priority="239" operator="lessThanOrEqual">
      <formula>0</formula>
    </cfRule>
  </conditionalFormatting>
  <conditionalFormatting sqref="AP30">
    <cfRule type="cellIs" dxfId="583" priority="240" operator="equal">
      <formula>0</formula>
    </cfRule>
  </conditionalFormatting>
  <conditionalFormatting sqref="AK30">
    <cfRule type="cellIs" dxfId="582" priority="233" operator="lessThan">
      <formula>0.7</formula>
    </cfRule>
  </conditionalFormatting>
  <conditionalFormatting sqref="W30">
    <cfRule type="expression" dxfId="581" priority="235">
      <formula>$W30+100000&lt;$AN30</formula>
    </cfRule>
    <cfRule type="expression" dxfId="580" priority="236">
      <formula>$W30+50000&lt;$AN30</formula>
    </cfRule>
    <cfRule type="expression" dxfId="579" priority="237">
      <formula>$W30-100000&gt;$AN30</formula>
    </cfRule>
    <cfRule type="expression" dxfId="578" priority="238">
      <formula>$W30-50000&gt;$AN30</formula>
    </cfRule>
  </conditionalFormatting>
  <conditionalFormatting sqref="T30">
    <cfRule type="cellIs" dxfId="577" priority="234" operator="lessThan">
      <formula>0.7</formula>
    </cfRule>
  </conditionalFormatting>
  <conditionalFormatting sqref="AP19">
    <cfRule type="cellIs" dxfId="576" priority="231" operator="lessThanOrEqual">
      <formula>0</formula>
    </cfRule>
  </conditionalFormatting>
  <conditionalFormatting sqref="AP19">
    <cfRule type="cellIs" dxfId="575" priority="232" operator="equal">
      <formula>0</formula>
    </cfRule>
  </conditionalFormatting>
  <conditionalFormatting sqref="AK19">
    <cfRule type="cellIs" dxfId="574" priority="225" operator="lessThan">
      <formula>0.7</formula>
    </cfRule>
  </conditionalFormatting>
  <conditionalFormatting sqref="W19">
    <cfRule type="expression" dxfId="573" priority="227">
      <formula>$W19+100000&lt;$AN19</formula>
    </cfRule>
    <cfRule type="expression" dxfId="572" priority="228">
      <formula>$W19+50000&lt;$AN19</formula>
    </cfRule>
    <cfRule type="expression" dxfId="571" priority="229">
      <formula>$W19-100000&gt;$AN19</formula>
    </cfRule>
    <cfRule type="expression" dxfId="570" priority="230">
      <formula>$W19-50000&gt;$AN19</formula>
    </cfRule>
  </conditionalFormatting>
  <conditionalFormatting sqref="T19">
    <cfRule type="cellIs" dxfId="569" priority="226" operator="lessThan">
      <formula>0.7</formula>
    </cfRule>
  </conditionalFormatting>
  <conditionalFormatting sqref="AP3:AP18">
    <cfRule type="cellIs" dxfId="568" priority="23" operator="lessThanOrEqual">
      <formula>0</formula>
    </cfRule>
  </conditionalFormatting>
  <conditionalFormatting sqref="AP3:AP18">
    <cfRule type="cellIs" dxfId="567" priority="24" operator="equal">
      <formula>0</formula>
    </cfRule>
  </conditionalFormatting>
  <conditionalFormatting sqref="AK3:AK18">
    <cfRule type="cellIs" dxfId="566" priority="22" operator="lessThan">
      <formula>0.7</formula>
    </cfRule>
  </conditionalFormatting>
  <conditionalFormatting sqref="W3:W18">
    <cfRule type="expression" dxfId="565" priority="18">
      <formula>$W3+100000&lt;$AN3</formula>
    </cfRule>
    <cfRule type="expression" dxfId="564" priority="19">
      <formula>$W3+50000&lt;$AN3</formula>
    </cfRule>
    <cfRule type="expression" dxfId="563" priority="20">
      <formula>$W3-100000&gt;$AN3</formula>
    </cfRule>
    <cfRule type="expression" dxfId="562" priority="21">
      <formula>$W3-50000&gt;$AN3</formula>
    </cfRule>
  </conditionalFormatting>
  <conditionalFormatting sqref="T3:T18">
    <cfRule type="cellIs" dxfId="561" priority="17" operator="lessThan">
      <formula>0.7</formula>
    </cfRule>
  </conditionalFormatting>
  <conditionalFormatting sqref="AP20:AP29">
    <cfRule type="cellIs" dxfId="560" priority="15" operator="lessThanOrEqual">
      <formula>0</formula>
    </cfRule>
  </conditionalFormatting>
  <conditionalFormatting sqref="AP20:AP29">
    <cfRule type="cellIs" dxfId="559" priority="16" operator="equal">
      <formula>0</formula>
    </cfRule>
  </conditionalFormatting>
  <conditionalFormatting sqref="AK20:AK29">
    <cfRule type="cellIs" dxfId="558" priority="14" operator="lessThan">
      <formula>0.7</formula>
    </cfRule>
  </conditionalFormatting>
  <conditionalFormatting sqref="W20:W29">
    <cfRule type="expression" dxfId="557" priority="10">
      <formula>$W20+100000&lt;$AN20</formula>
    </cfRule>
    <cfRule type="expression" dxfId="556" priority="11">
      <formula>$W20+50000&lt;$AN20</formula>
    </cfRule>
    <cfRule type="expression" dxfId="555" priority="12">
      <formula>$W20-100000&gt;$AN20</formula>
    </cfRule>
    <cfRule type="expression" dxfId="554" priority="13">
      <formula>$W20-50000&gt;$AN20</formula>
    </cfRule>
  </conditionalFormatting>
  <conditionalFormatting sqref="T20:T29">
    <cfRule type="cellIs" dxfId="553" priority="9" operator="lessThan">
      <formula>0.7</formula>
    </cfRule>
  </conditionalFormatting>
  <conditionalFormatting sqref="AP31:AP39">
    <cfRule type="cellIs" dxfId="552" priority="7" operator="lessThanOrEqual">
      <formula>0</formula>
    </cfRule>
  </conditionalFormatting>
  <conditionalFormatting sqref="AP31:AP39">
    <cfRule type="cellIs" dxfId="551" priority="8" operator="equal">
      <formula>0</formula>
    </cfRule>
  </conditionalFormatting>
  <conditionalFormatting sqref="AK31:AK39">
    <cfRule type="cellIs" dxfId="550" priority="6" operator="lessThan">
      <formula>0.7</formula>
    </cfRule>
  </conditionalFormatting>
  <conditionalFormatting sqref="W31:W39">
    <cfRule type="expression" dxfId="549" priority="2">
      <formula>$W31+100000&lt;$AN31</formula>
    </cfRule>
    <cfRule type="expression" dxfId="548" priority="3">
      <formula>$W31+50000&lt;$AN31</formula>
    </cfRule>
    <cfRule type="expression" dxfId="547" priority="4">
      <formula>$W31-100000&gt;$AN31</formula>
    </cfRule>
    <cfRule type="expression" dxfId="546" priority="5">
      <formula>$W31-50000&gt;$AN31</formula>
    </cfRule>
  </conditionalFormatting>
  <conditionalFormatting sqref="T31:T39">
    <cfRule type="cellIs" dxfId="545" priority="1" operator="lessThan">
      <formula>0.7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1.1. - Externe (und ggf. intern budgetierbare) Produkte im Amt &amp;A
im Bezirksvergleich (Stand 12/2021 mit Vergleich zum Vormonat)
- sortiert nach der Höhe der Budgetdifferenz-Prognose -</oddHeader>
    <oddFooter>&amp;C&amp;10- &amp;P -</oddFoot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8.33203125" style="36" customWidth="1"/>
    <col min="6" max="6" width="36.109375" style="36" hidden="1" customWidth="1"/>
    <col min="7" max="8" width="6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5" width="6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3010</v>
      </c>
      <c r="B3" s="11" t="s">
        <v>100</v>
      </c>
      <c r="C3" s="12">
        <v>80939</v>
      </c>
      <c r="D3" s="13" t="s">
        <v>23</v>
      </c>
      <c r="E3" s="14" t="s">
        <v>712</v>
      </c>
      <c r="F3" s="15" t="s">
        <v>108</v>
      </c>
      <c r="G3" s="42">
        <v>64</v>
      </c>
      <c r="H3" s="43">
        <f>I3+J3</f>
        <v>4290.040389012448</v>
      </c>
      <c r="I3" s="43">
        <v>4255.4222477801077</v>
      </c>
      <c r="J3" s="43">
        <v>34.618141232340307</v>
      </c>
      <c r="K3" s="44">
        <f>I3/G3</f>
        <v>66.490972621564183</v>
      </c>
      <c r="L3" s="44">
        <f>J3/G3</f>
        <v>0.54090845675531729</v>
      </c>
      <c r="M3" s="44">
        <f>H3/G3</f>
        <v>67.0318810783195</v>
      </c>
      <c r="N3" s="44">
        <v>65.264871112874374</v>
      </c>
      <c r="O3" s="43">
        <v>1964595.6046824234</v>
      </c>
      <c r="P3" s="43">
        <v>32450</v>
      </c>
      <c r="Q3" s="44">
        <f>O3/P3</f>
        <v>60.542237432432152</v>
      </c>
      <c r="R3" s="45">
        <v>6</v>
      </c>
      <c r="S3" s="46">
        <v>9</v>
      </c>
      <c r="T3" s="47">
        <f>IF(N3=0,1,MIN(Q3/N3,1))</f>
        <v>0.92763896411785574</v>
      </c>
      <c r="U3" s="44">
        <f>T3*N3</f>
        <v>60.542237432432152</v>
      </c>
      <c r="V3" s="43">
        <f>IF(U3&lt;0,0,G3*U3)</f>
        <v>3874.7031956756578</v>
      </c>
      <c r="W3" s="48">
        <f>IF(G3=0,-H3*12/12,(V3-H3)*12/12)</f>
        <v>-415.33719333679028</v>
      </c>
      <c r="X3" s="42">
        <v>70</v>
      </c>
      <c r="Y3" s="43">
        <f>Z3+AA3</f>
        <v>5703.5888079722799</v>
      </c>
      <c r="Z3" s="43">
        <v>5671.6160975032417</v>
      </c>
      <c r="AA3" s="43">
        <v>31.972710469038404</v>
      </c>
      <c r="AB3" s="44">
        <f>Z3/X3</f>
        <v>81.02308710718917</v>
      </c>
      <c r="AC3" s="44">
        <f>AA3/X3</f>
        <v>0.45675300670054864</v>
      </c>
      <c r="AD3" s="44">
        <f>Y3/X3</f>
        <v>81.479840113889708</v>
      </c>
      <c r="AE3" s="44">
        <v>69.686433401989206</v>
      </c>
      <c r="AF3" s="43">
        <v>1764607.3676072427</v>
      </c>
      <c r="AG3" s="43">
        <v>29908</v>
      </c>
      <c r="AH3" s="44">
        <f>AF3/AG3</f>
        <v>59.001182546718027</v>
      </c>
      <c r="AI3" s="45">
        <v>7</v>
      </c>
      <c r="AJ3" s="46">
        <v>9</v>
      </c>
      <c r="AK3" s="47">
        <f>IF(AE3=0,1,MIN(AH3/AE3,1))</f>
        <v>0.84666669918902515</v>
      </c>
      <c r="AL3" s="44">
        <f>AK3*AE3</f>
        <v>59.001182546718027</v>
      </c>
      <c r="AM3" s="43">
        <f>IF(AL3&lt;0,0,X3*AL3)</f>
        <v>4130.0827782702618</v>
      </c>
      <c r="AN3" s="48">
        <f>IF(X3=0,-Y3*12/11,(AM3-Y3)*12/11)</f>
        <v>-1716.5520324022016</v>
      </c>
      <c r="AO3" s="90">
        <f>W3-AN3</f>
        <v>1301.2148390654113</v>
      </c>
      <c r="AP3" s="97">
        <f>G3-X3</f>
        <v>-6</v>
      </c>
      <c r="AQ3" s="165"/>
      <c r="AR3" s="164"/>
    </row>
    <row r="4" spans="1:44" s="3" customFormat="1" ht="12.75" customHeight="1" outlineLevel="2" x14ac:dyDescent="0.2">
      <c r="A4" s="10">
        <v>3010</v>
      </c>
      <c r="B4" s="11" t="s">
        <v>100</v>
      </c>
      <c r="C4" s="12">
        <v>80938</v>
      </c>
      <c r="D4" s="13" t="s">
        <v>23</v>
      </c>
      <c r="E4" s="14" t="s">
        <v>101</v>
      </c>
      <c r="F4" s="15" t="s">
        <v>102</v>
      </c>
      <c r="G4" s="42">
        <v>221</v>
      </c>
      <c r="H4" s="43">
        <f>I4+J4</f>
        <v>509062.20672597486</v>
      </c>
      <c r="I4" s="43">
        <v>474868.61893445149</v>
      </c>
      <c r="J4" s="43">
        <v>34193.58779152335</v>
      </c>
      <c r="K4" s="44">
        <f>I4/G4</f>
        <v>2148.7267825088302</v>
      </c>
      <c r="L4" s="44">
        <f>J4/G4</f>
        <v>154.72211670372556</v>
      </c>
      <c r="M4" s="44">
        <f>H4/G4</f>
        <v>2303.4488992125557</v>
      </c>
      <c r="N4" s="44">
        <v>2613.4390934662533</v>
      </c>
      <c r="O4" s="43">
        <v>5328779.8474138454</v>
      </c>
      <c r="P4" s="43">
        <v>2036</v>
      </c>
      <c r="Q4" s="44">
        <f>O4/P4</f>
        <v>2617.2789034449142</v>
      </c>
      <c r="R4" s="45">
        <v>4</v>
      </c>
      <c r="S4" s="46">
        <v>12</v>
      </c>
      <c r="T4" s="47">
        <f>IF(N4=0,1,MIN(Q4/N4,1))</f>
        <v>1</v>
      </c>
      <c r="U4" s="44">
        <f>T4*N4</f>
        <v>2613.4390934662533</v>
      </c>
      <c r="V4" s="43">
        <f>IF(U4&lt;0,0,G4*U4)</f>
        <v>577570.039656042</v>
      </c>
      <c r="W4" s="48">
        <f>IF(G4=0,-H4*12/12,(V4-H4)*12/12)</f>
        <v>68507.832930067147</v>
      </c>
      <c r="X4" s="42">
        <v>202</v>
      </c>
      <c r="Y4" s="43">
        <f>Z4+AA4</f>
        <v>487502.16279411205</v>
      </c>
      <c r="Z4" s="43">
        <v>455371.69484912383</v>
      </c>
      <c r="AA4" s="43">
        <v>32130.467944988239</v>
      </c>
      <c r="AB4" s="44">
        <f>Z4/X4</f>
        <v>2254.3153210352666</v>
      </c>
      <c r="AC4" s="44">
        <f>AA4/X4</f>
        <v>159.06172249994177</v>
      </c>
      <c r="AD4" s="44">
        <f>Y4/X4</f>
        <v>2413.377043535208</v>
      </c>
      <c r="AE4" s="44">
        <v>2516.7929210848415</v>
      </c>
      <c r="AF4" s="43">
        <v>4689771.5368731311</v>
      </c>
      <c r="AG4" s="43">
        <v>1879</v>
      </c>
      <c r="AH4" s="44">
        <f>AF4/AG4</f>
        <v>2495.8869275535558</v>
      </c>
      <c r="AI4" s="45">
        <v>5</v>
      </c>
      <c r="AJ4" s="46">
        <v>12</v>
      </c>
      <c r="AK4" s="47">
        <f>IF(AE4=0,1,MIN(AH4/AE4,1))</f>
        <v>0.99169339942267698</v>
      </c>
      <c r="AL4" s="44">
        <f>AK4*AE4</f>
        <v>2495.8869275535558</v>
      </c>
      <c r="AM4" s="43">
        <f>IF(AL4&lt;0,0,X4*AL4)</f>
        <v>504169.15936581825</v>
      </c>
      <c r="AN4" s="48">
        <f>IF(X4=0,-Y4*12/11,(AM4-Y4)*12/11)</f>
        <v>18182.178078224944</v>
      </c>
      <c r="AO4" s="90">
        <f>W4-AN4</f>
        <v>50325.654851842206</v>
      </c>
      <c r="AP4" s="97">
        <f>G4-X4</f>
        <v>19</v>
      </c>
      <c r="AQ4" s="165"/>
      <c r="AR4" s="164"/>
    </row>
    <row r="5" spans="1:44" s="3" customFormat="1" ht="12.75" customHeight="1" outlineLevel="2" x14ac:dyDescent="0.2">
      <c r="A5" s="10">
        <v>3010</v>
      </c>
      <c r="B5" s="11" t="s">
        <v>100</v>
      </c>
      <c r="C5" s="12">
        <v>80043</v>
      </c>
      <c r="D5" s="13" t="s">
        <v>23</v>
      </c>
      <c r="E5" s="14" t="s">
        <v>103</v>
      </c>
      <c r="F5" s="15" t="s">
        <v>104</v>
      </c>
      <c r="G5" s="42">
        <v>7187</v>
      </c>
      <c r="H5" s="43">
        <f>I5+J5</f>
        <v>330508.3599450622</v>
      </c>
      <c r="I5" s="43">
        <v>329304.68523890048</v>
      </c>
      <c r="J5" s="43">
        <v>1203.6747061617018</v>
      </c>
      <c r="K5" s="44">
        <f>I5/G5</f>
        <v>45.819491476123623</v>
      </c>
      <c r="L5" s="44">
        <f>J5/G5</f>
        <v>0.16747943594847667</v>
      </c>
      <c r="M5" s="44">
        <f>H5/G5</f>
        <v>45.986970912072103</v>
      </c>
      <c r="N5" s="44">
        <v>64.651369500754157</v>
      </c>
      <c r="O5" s="43">
        <v>5599342.5948649021</v>
      </c>
      <c r="P5" s="43">
        <v>89443</v>
      </c>
      <c r="Q5" s="44">
        <f>O5/P5</f>
        <v>62.60235675083463</v>
      </c>
      <c r="R5" s="45">
        <v>1</v>
      </c>
      <c r="S5" s="46">
        <v>12</v>
      </c>
      <c r="T5" s="47">
        <f>IF(N5=0,1,MIN(Q5/N5,1))</f>
        <v>0.96830673865469119</v>
      </c>
      <c r="U5" s="44">
        <f>T5*N5</f>
        <v>62.60235675083463</v>
      </c>
      <c r="V5" s="43">
        <f>IF(U5&lt;0,0,G5*U5)</f>
        <v>449923.13796824851</v>
      </c>
      <c r="W5" s="48">
        <f>IF(G5=0,-H5*12/12,(V5-H5)*12/12)</f>
        <v>119414.77802318631</v>
      </c>
      <c r="X5" s="42">
        <v>6619</v>
      </c>
      <c r="Y5" s="43">
        <f>Z5+AA5</f>
        <v>303730.63803986134</v>
      </c>
      <c r="Z5" s="43">
        <v>302626.07248751615</v>
      </c>
      <c r="AA5" s="43">
        <v>1104.5655523451921</v>
      </c>
      <c r="AB5" s="44">
        <f>Z5/X5</f>
        <v>45.720814698219691</v>
      </c>
      <c r="AC5" s="44">
        <f>AA5/X5</f>
        <v>0.16687801062776736</v>
      </c>
      <c r="AD5" s="44">
        <f>Y5/X5</f>
        <v>45.88769270884746</v>
      </c>
      <c r="AE5" s="44">
        <v>64.887482400322355</v>
      </c>
      <c r="AF5" s="43">
        <v>5275590.4496422047</v>
      </c>
      <c r="AG5" s="43">
        <v>82445</v>
      </c>
      <c r="AH5" s="44">
        <f>AF5/AG5</f>
        <v>63.989210378339557</v>
      </c>
      <c r="AI5" s="45">
        <v>1</v>
      </c>
      <c r="AJ5" s="46">
        <v>12</v>
      </c>
      <c r="AK5" s="47">
        <f>IF(AE5=0,1,MIN(AH5/AE5,1))</f>
        <v>0.98615646672125568</v>
      </c>
      <c r="AL5" s="44">
        <f>AK5*AE5</f>
        <v>63.989210378339557</v>
      </c>
      <c r="AM5" s="43">
        <f>IF(AL5&lt;0,0,X5*AL5)</f>
        <v>423544.58349422953</v>
      </c>
      <c r="AN5" s="48">
        <f>IF(X5=0,-Y5*12/11,(AM5-Y5)*12/11)</f>
        <v>130706.12231385621</v>
      </c>
      <c r="AO5" s="90">
        <f>W5-AN5</f>
        <v>-11291.344290669891</v>
      </c>
      <c r="AP5" s="97">
        <f>G5-X5</f>
        <v>568</v>
      </c>
      <c r="AQ5" s="165"/>
      <c r="AR5" s="164"/>
    </row>
    <row r="6" spans="1:44" s="3" customFormat="1" ht="12.75" customHeight="1" outlineLevel="2" x14ac:dyDescent="0.2">
      <c r="A6" s="10">
        <v>3010</v>
      </c>
      <c r="B6" s="11" t="s">
        <v>100</v>
      </c>
      <c r="C6" s="12">
        <v>79713</v>
      </c>
      <c r="D6" s="13" t="s">
        <v>23</v>
      </c>
      <c r="E6" s="14" t="s">
        <v>105</v>
      </c>
      <c r="F6" s="15" t="s">
        <v>106</v>
      </c>
      <c r="G6" s="42">
        <v>1475</v>
      </c>
      <c r="H6" s="43">
        <f>I6+J6</f>
        <v>206959.27344617428</v>
      </c>
      <c r="I6" s="43">
        <v>205444.0354689215</v>
      </c>
      <c r="J6" s="43">
        <v>1515.2379772527645</v>
      </c>
      <c r="K6" s="44">
        <f>I6/G6</f>
        <v>139.28409184333663</v>
      </c>
      <c r="L6" s="44">
        <f>J6/G6</f>
        <v>1.0272799845781455</v>
      </c>
      <c r="M6" s="44">
        <f>H6/G6</f>
        <v>140.31137182791477</v>
      </c>
      <c r="N6" s="44">
        <v>245.78430324367091</v>
      </c>
      <c r="O6" s="43">
        <v>2941342.7836575327</v>
      </c>
      <c r="P6" s="43">
        <v>12401</v>
      </c>
      <c r="Q6" s="44">
        <f>O6/P6</f>
        <v>237.18593530018003</v>
      </c>
      <c r="R6" s="45">
        <v>1</v>
      </c>
      <c r="S6" s="46">
        <v>12</v>
      </c>
      <c r="T6" s="47">
        <f>IF(N6=0,1,MIN(Q6/N6,1))</f>
        <v>0.96501661078426793</v>
      </c>
      <c r="U6" s="44">
        <f>T6*N6</f>
        <v>237.18593530018003</v>
      </c>
      <c r="V6" s="43">
        <f>IF(U6&lt;0,0,G6*U6)</f>
        <v>349849.25456776557</v>
      </c>
      <c r="W6" s="48">
        <f>IF(G6=0,-H6*12/12,(V6-H6)*12/12)</f>
        <v>142889.98112159129</v>
      </c>
      <c r="X6" s="42">
        <v>1348</v>
      </c>
      <c r="Y6" s="43">
        <f>Z6+AA6</f>
        <v>180410.82803986137</v>
      </c>
      <c r="Z6" s="43">
        <v>179306.26248751619</v>
      </c>
      <c r="AA6" s="43">
        <v>1104.5655523451921</v>
      </c>
      <c r="AB6" s="44">
        <f>Z6/X6</f>
        <v>133.01651519845413</v>
      </c>
      <c r="AC6" s="44">
        <f>AA6/X6</f>
        <v>0.81941064714035028</v>
      </c>
      <c r="AD6" s="44">
        <f>Y6/X6</f>
        <v>133.83592584559449</v>
      </c>
      <c r="AE6" s="44">
        <v>256.32265192758655</v>
      </c>
      <c r="AF6" s="43">
        <v>2789520.4037061287</v>
      </c>
      <c r="AG6" s="43">
        <v>11428</v>
      </c>
      <c r="AH6" s="44">
        <f>AF6/AG6</f>
        <v>244.09524008629057</v>
      </c>
      <c r="AI6" s="45">
        <v>1</v>
      </c>
      <c r="AJ6" s="46">
        <v>12</v>
      </c>
      <c r="AK6" s="47">
        <f>IF(AE6=0,1,MIN(AH6/AE6,1))</f>
        <v>0.95229679566224867</v>
      </c>
      <c r="AL6" s="44">
        <f>AK6*AE6</f>
        <v>244.09524008629057</v>
      </c>
      <c r="AM6" s="43">
        <f>IF(AL6&lt;0,0,X6*AL6)</f>
        <v>329040.38363631972</v>
      </c>
      <c r="AN6" s="48">
        <f>IF(X6=0,-Y6*12/11,(AM6-Y6)*12/11)</f>
        <v>162141.33337795455</v>
      </c>
      <c r="AO6" s="90">
        <f>W6-AN6</f>
        <v>-19251.352256363258</v>
      </c>
      <c r="AP6" s="97">
        <f>G6-X6</f>
        <v>127</v>
      </c>
      <c r="AQ6" s="165"/>
      <c r="AR6" s="164"/>
    </row>
    <row r="7" spans="1:44" s="3" customFormat="1" ht="12.75" customHeight="1" outlineLevel="2" x14ac:dyDescent="0.2">
      <c r="A7" s="10">
        <v>3010</v>
      </c>
      <c r="B7" s="11" t="s">
        <v>100</v>
      </c>
      <c r="C7" s="12">
        <v>79711</v>
      </c>
      <c r="D7" s="13" t="s">
        <v>23</v>
      </c>
      <c r="E7" s="14" t="s">
        <v>107</v>
      </c>
      <c r="F7" s="15" t="s">
        <v>108</v>
      </c>
      <c r="G7" s="42">
        <v>6895</v>
      </c>
      <c r="H7" s="43">
        <f>I7+J7</f>
        <v>430085.05155606882</v>
      </c>
      <c r="I7" s="43">
        <v>405149.53046940477</v>
      </c>
      <c r="J7" s="43">
        <v>24935.521086664074</v>
      </c>
      <c r="K7" s="44">
        <f>I7/G7</f>
        <v>58.759902896215337</v>
      </c>
      <c r="L7" s="44">
        <f>J7/G7</f>
        <v>3.6164642620252465</v>
      </c>
      <c r="M7" s="44">
        <f>H7/G7</f>
        <v>62.376367158240583</v>
      </c>
      <c r="N7" s="44">
        <v>94.22345332181078</v>
      </c>
      <c r="O7" s="43">
        <v>6141691.6305445647</v>
      </c>
      <c r="P7" s="43">
        <v>71458</v>
      </c>
      <c r="Q7" s="44">
        <f>O7/P7</f>
        <v>85.948272139502436</v>
      </c>
      <c r="R7" s="45">
        <v>2</v>
      </c>
      <c r="S7" s="46">
        <v>12</v>
      </c>
      <c r="T7" s="47">
        <f>IF(N7=0,1,MIN(Q7/N7,1))</f>
        <v>0.91217493213663814</v>
      </c>
      <c r="U7" s="44">
        <f>T7*N7</f>
        <v>85.948272139502436</v>
      </c>
      <c r="V7" s="43">
        <f>IF(U7&lt;0,0,G7*U7)</f>
        <v>592613.33640186931</v>
      </c>
      <c r="W7" s="48">
        <f>IF(G7=0,-H7*12/12,(V7-H7)*12/12)</f>
        <v>162528.28484580049</v>
      </c>
      <c r="X7" s="42">
        <v>6336</v>
      </c>
      <c r="Y7" s="43">
        <f>Z7+AA7</f>
        <v>382161.0134970044</v>
      </c>
      <c r="Z7" s="43">
        <v>359683.06728751631</v>
      </c>
      <c r="AA7" s="43">
        <v>22477.946209488058</v>
      </c>
      <c r="AB7" s="44">
        <f>Z7/X7</f>
        <v>56.768160872398411</v>
      </c>
      <c r="AC7" s="44">
        <f>AA7/X7</f>
        <v>3.5476556517500093</v>
      </c>
      <c r="AD7" s="44">
        <f>Y7/X7</f>
        <v>60.315816524148424</v>
      </c>
      <c r="AE7" s="44">
        <v>93.614294599442573</v>
      </c>
      <c r="AF7" s="43">
        <v>5709423.0250688409</v>
      </c>
      <c r="AG7" s="43">
        <v>65810</v>
      </c>
      <c r="AH7" s="44">
        <f>AF7/AG7</f>
        <v>86.756162058484136</v>
      </c>
      <c r="AI7" s="45">
        <v>2</v>
      </c>
      <c r="AJ7" s="46">
        <v>12</v>
      </c>
      <c r="AK7" s="47">
        <f>IF(AE7=0,1,MIN(AH7/AE7,1))</f>
        <v>0.92674054138523332</v>
      </c>
      <c r="AL7" s="44">
        <f>AK7*AE7</f>
        <v>86.756162058484136</v>
      </c>
      <c r="AM7" s="43">
        <f>IF(AL7&lt;0,0,X7*AL7)</f>
        <v>549687.04280255549</v>
      </c>
      <c r="AN7" s="48">
        <f>IF(X7=0,-Y7*12/11,(AM7-Y7)*12/11)</f>
        <v>182755.66833332845</v>
      </c>
      <c r="AO7" s="90">
        <f>W7-AN7</f>
        <v>-20227.383487527957</v>
      </c>
      <c r="AP7" s="97">
        <f>G7-X7</f>
        <v>559</v>
      </c>
      <c r="AQ7" s="165"/>
      <c r="AR7" s="164"/>
    </row>
    <row r="8" spans="1:44" s="3" customFormat="1" ht="27.75" customHeight="1" thickBot="1" x14ac:dyDescent="0.25">
      <c r="A8" s="61"/>
      <c r="B8" s="180" t="s">
        <v>667</v>
      </c>
      <c r="C8" s="181"/>
      <c r="D8" s="181"/>
      <c r="E8" s="181"/>
      <c r="F8" s="181"/>
      <c r="G8" s="181"/>
      <c r="H8" s="67"/>
      <c r="I8" s="67"/>
      <c r="J8" s="67"/>
      <c r="K8" s="68"/>
      <c r="L8" s="68"/>
      <c r="M8" s="68"/>
      <c r="N8" s="68"/>
      <c r="O8" s="67"/>
      <c r="P8" s="67"/>
      <c r="Q8" s="68"/>
      <c r="R8" s="69"/>
      <c r="S8" s="70"/>
      <c r="T8" s="71"/>
      <c r="U8" s="68"/>
      <c r="V8" s="68"/>
      <c r="W8" s="72">
        <f>SUBTOTAL(9,W3:W7)</f>
        <v>492925.53972730844</v>
      </c>
      <c r="X8" s="66"/>
      <c r="Y8" s="67"/>
      <c r="Z8" s="67"/>
      <c r="AA8" s="67"/>
      <c r="AB8" s="68"/>
      <c r="AC8" s="68"/>
      <c r="AD8" s="68"/>
      <c r="AE8" s="68"/>
      <c r="AF8" s="67"/>
      <c r="AG8" s="67"/>
      <c r="AH8" s="68"/>
      <c r="AI8" s="69"/>
      <c r="AJ8" s="70"/>
      <c r="AK8" s="71"/>
      <c r="AL8" s="68"/>
      <c r="AM8" s="68"/>
      <c r="AN8" s="72">
        <f>SUBTOTAL(9,AN3:AN7)</f>
        <v>492068.75007096195</v>
      </c>
      <c r="AO8" s="94">
        <f>SUBTOTAL(9,AO3:AO7)</f>
        <v>856.78965634651104</v>
      </c>
      <c r="AP8" s="95">
        <v>9.9999999999999995E-8</v>
      </c>
      <c r="AQ8" s="41"/>
    </row>
    <row r="9" spans="1:44" s="3" customFormat="1" ht="12.75" customHeight="1" x14ac:dyDescent="0.2">
      <c r="A9" s="73"/>
      <c r="B9" s="36"/>
      <c r="C9" s="73"/>
      <c r="D9" s="73"/>
      <c r="E9" s="73"/>
      <c r="F9" s="36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92"/>
      <c r="AP9" s="92"/>
      <c r="AQ9" s="41"/>
    </row>
    <row r="10" spans="1:44" x14ac:dyDescent="0.2">
      <c r="AR10" s="3"/>
    </row>
    <row r="11" spans="1:44" x14ac:dyDescent="0.2">
      <c r="AR11" s="3"/>
    </row>
    <row r="12" spans="1:44" x14ac:dyDescent="0.2">
      <c r="AR12" s="3"/>
    </row>
    <row r="13" spans="1:44" x14ac:dyDescent="0.2">
      <c r="AR13" s="3"/>
    </row>
    <row r="14" spans="1:44" x14ac:dyDescent="0.2">
      <c r="AR14" s="3"/>
    </row>
    <row r="15" spans="1:44" x14ac:dyDescent="0.2">
      <c r="AR15" s="3"/>
    </row>
    <row r="16" spans="1:44" x14ac:dyDescent="0.2">
      <c r="AR16" s="3"/>
    </row>
    <row r="17" spans="44:44" x14ac:dyDescent="0.2">
      <c r="AR17" s="3"/>
    </row>
    <row r="18" spans="44:44" x14ac:dyDescent="0.2">
      <c r="AR18" s="3"/>
    </row>
    <row r="19" spans="44:44" x14ac:dyDescent="0.2">
      <c r="AR19" s="3"/>
    </row>
  </sheetData>
  <mergeCells count="4">
    <mergeCell ref="G1:W1"/>
    <mergeCell ref="X1:AN1"/>
    <mergeCell ref="AO1:AP1"/>
    <mergeCell ref="B8:G8"/>
  </mergeCells>
  <conditionalFormatting sqref="AP8">
    <cfRule type="cellIs" dxfId="544" priority="382" operator="lessThanOrEqual">
      <formula>0</formula>
    </cfRule>
  </conditionalFormatting>
  <conditionalFormatting sqref="AP8">
    <cfRule type="cellIs" dxfId="543" priority="383" operator="equal">
      <formula>0</formula>
    </cfRule>
  </conditionalFormatting>
  <conditionalFormatting sqref="W8">
    <cfRule type="expression" dxfId="542" priority="103">
      <formula>$W8+100000&lt;$AN8</formula>
    </cfRule>
    <cfRule type="expression" dxfId="541" priority="104">
      <formula>$W8+50000&lt;$AN8</formula>
    </cfRule>
    <cfRule type="expression" dxfId="540" priority="105">
      <formula>$W8-100000&gt;$AN8</formula>
    </cfRule>
    <cfRule type="expression" dxfId="539" priority="106">
      <formula>$W8-50000&gt;$AN8</formula>
    </cfRule>
  </conditionalFormatting>
  <conditionalFormatting sqref="T8:T9 AK8:AK9">
    <cfRule type="cellIs" dxfId="538" priority="102" operator="lessThan">
      <formula>0.7</formula>
    </cfRule>
  </conditionalFormatting>
  <conditionalFormatting sqref="AP3:AP7">
    <cfRule type="cellIs" dxfId="537" priority="7" operator="lessThanOrEqual">
      <formula>0</formula>
    </cfRule>
  </conditionalFormatting>
  <conditionalFormatting sqref="AP3:AP7">
    <cfRule type="cellIs" dxfId="536" priority="8" operator="equal">
      <formula>0</formula>
    </cfRule>
  </conditionalFormatting>
  <conditionalFormatting sqref="AK3:AK7">
    <cfRule type="cellIs" dxfId="535" priority="6" operator="lessThan">
      <formula>0.7</formula>
    </cfRule>
  </conditionalFormatting>
  <conditionalFormatting sqref="W3:W7">
    <cfRule type="expression" dxfId="534" priority="2">
      <formula>$W3+100000&lt;$AN3</formula>
    </cfRule>
    <cfRule type="expression" dxfId="533" priority="3">
      <formula>$W3+50000&lt;$AN3</formula>
    </cfRule>
    <cfRule type="expression" dxfId="532" priority="4">
      <formula>$W3-100000&gt;$AN3</formula>
    </cfRule>
    <cfRule type="expression" dxfId="531" priority="5">
      <formula>$W3-50000&gt;$AN3</formula>
    </cfRule>
  </conditionalFormatting>
  <conditionalFormatting sqref="T3:T7">
    <cfRule type="cellIs" dxfId="530" priority="1" operator="lessThan">
      <formula>0.7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bei &amp;A
im Bezirksvergleich (Stand 12/2021 mit Vergleich zum Vormonat)
- sortiert nach der Höhe der Budgetdifferenz-Prognose -</oddHeader>
    <oddFooter>&amp;C&amp;10-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5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7.109375" style="36" customWidth="1"/>
    <col min="6" max="6" width="36.109375" style="36" hidden="1" customWidth="1"/>
    <col min="7" max="7" width="6" style="36" customWidth="1"/>
    <col min="8" max="8" width="7.44140625" style="36" customWidth="1"/>
    <col min="9" max="10" width="6.88671875" style="36" hidden="1" customWidth="1"/>
    <col min="11" max="12" width="7.109375" style="36" hidden="1" customWidth="1"/>
    <col min="13" max="14" width="6.6640625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" style="36" customWidth="1"/>
    <col min="25" max="25" width="7.44140625" style="36" customWidth="1"/>
    <col min="26" max="27" width="6.88671875" style="36" hidden="1" customWidth="1"/>
    <col min="28" max="29" width="7.109375" style="36" hidden="1" customWidth="1"/>
    <col min="30" max="31" width="6.6640625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3050</v>
      </c>
      <c r="B3" s="11" t="s">
        <v>110</v>
      </c>
      <c r="C3" s="12">
        <v>80180</v>
      </c>
      <c r="D3" s="13" t="s">
        <v>23</v>
      </c>
      <c r="E3" s="14" t="s">
        <v>620</v>
      </c>
      <c r="F3" s="15" t="s">
        <v>116</v>
      </c>
      <c r="G3" s="42">
        <v>2429</v>
      </c>
      <c r="H3" s="43">
        <f t="shared" ref="H3:H26" si="0">I3+J3</f>
        <v>1150876.2023861723</v>
      </c>
      <c r="I3" s="43">
        <v>1026550.2586147301</v>
      </c>
      <c r="J3" s="43">
        <v>124325.94377144218</v>
      </c>
      <c r="K3" s="44">
        <f t="shared" ref="K3:K26" si="1">I3/G3</f>
        <v>422.62258485579667</v>
      </c>
      <c r="L3" s="44">
        <f t="shared" ref="L3:L26" si="2">J3/G3</f>
        <v>51.184003199440994</v>
      </c>
      <c r="M3" s="44">
        <f t="shared" ref="M3:M26" si="3">H3/G3</f>
        <v>473.80658805523763</v>
      </c>
      <c r="N3" s="44">
        <v>252.02297696388146</v>
      </c>
      <c r="O3" s="43">
        <v>8035839.6847300855</v>
      </c>
      <c r="P3" s="43">
        <v>31590</v>
      </c>
      <c r="Q3" s="44">
        <f t="shared" ref="Q3:Q26" si="4">O3/P3</f>
        <v>254.37922395473521</v>
      </c>
      <c r="R3" s="45">
        <v>12</v>
      </c>
      <c r="S3" s="46">
        <v>12</v>
      </c>
      <c r="T3" s="47">
        <f t="shared" ref="T3:T26" si="5">IF(N3=0,1,MIN(Q3/N3,1))</f>
        <v>1</v>
      </c>
      <c r="U3" s="44">
        <f t="shared" ref="U3:U26" si="6">T3*N3</f>
        <v>252.02297696388146</v>
      </c>
      <c r="V3" s="43">
        <f t="shared" ref="V3:V26" si="7">IF(U3&lt;0,0,G3*U3)</f>
        <v>612163.81104526808</v>
      </c>
      <c r="W3" s="48">
        <f t="shared" ref="W3:W26" si="8">IF(G3=0,-H3*12/12,(V3-H3)*12/12)</f>
        <v>-538712.39134090417</v>
      </c>
      <c r="X3" s="42">
        <v>1829</v>
      </c>
      <c r="Y3" s="43">
        <f t="shared" ref="Y3:Y26" si="9">Z3+AA3</f>
        <v>1044841.2973865294</v>
      </c>
      <c r="Z3" s="43">
        <v>931239.39015605475</v>
      </c>
      <c r="AA3" s="43">
        <v>113601.90723047462</v>
      </c>
      <c r="AB3" s="44">
        <f t="shared" ref="AB3:AB26" si="10">Z3/X3</f>
        <v>509.15220894262154</v>
      </c>
      <c r="AC3" s="44">
        <f t="shared" ref="AC3:AC26" si="11">AA3/X3</f>
        <v>62.111485637219587</v>
      </c>
      <c r="AD3" s="44">
        <f t="shared" ref="AD3:AD26" si="12">Y3/X3</f>
        <v>571.26369457984106</v>
      </c>
      <c r="AE3" s="44">
        <v>261.39603103573785</v>
      </c>
      <c r="AF3" s="43">
        <v>7162699.7794418763</v>
      </c>
      <c r="AG3" s="43">
        <v>26833</v>
      </c>
      <c r="AH3" s="44">
        <f t="shared" ref="AH3:AH26" si="13">AF3/AG3</f>
        <v>266.93622701307629</v>
      </c>
      <c r="AI3" s="45">
        <v>12</v>
      </c>
      <c r="AJ3" s="46">
        <v>12</v>
      </c>
      <c r="AK3" s="47">
        <f t="shared" ref="AK3:AK26" si="14">IF(AE3=0,1,MIN(AH3/AE3,1))</f>
        <v>1</v>
      </c>
      <c r="AL3" s="44">
        <f t="shared" ref="AL3:AL26" si="15">AK3*AE3</f>
        <v>261.39603103573785</v>
      </c>
      <c r="AM3" s="43">
        <f t="shared" ref="AM3:AM26" si="16">IF(AL3&lt;0,0,X3*AL3)</f>
        <v>478093.34076436452</v>
      </c>
      <c r="AN3" s="48">
        <f t="shared" ref="AN3:AN26" si="17">IF(X3=0,-Y3*12/11,(AM3-Y3)*12/11)</f>
        <v>-618270.49813327088</v>
      </c>
      <c r="AO3" s="90">
        <f t="shared" ref="AO3:AO26" si="18">W3-AN3</f>
        <v>79558.106792366714</v>
      </c>
      <c r="AP3" s="97">
        <f t="shared" ref="AP3:AP26" si="19">G3-X3</f>
        <v>600</v>
      </c>
      <c r="AQ3" s="165"/>
      <c r="AR3" s="164"/>
    </row>
    <row r="4" spans="1:44" s="3" customFormat="1" ht="12.75" customHeight="1" outlineLevel="2" x14ac:dyDescent="0.2">
      <c r="A4" s="10">
        <v>3050</v>
      </c>
      <c r="B4" s="11" t="s">
        <v>110</v>
      </c>
      <c r="C4" s="12">
        <v>78809</v>
      </c>
      <c r="D4" s="13" t="s">
        <v>23</v>
      </c>
      <c r="E4" s="14" t="s">
        <v>117</v>
      </c>
      <c r="F4" s="15" t="s">
        <v>118</v>
      </c>
      <c r="G4" s="42">
        <v>29595</v>
      </c>
      <c r="H4" s="43">
        <f t="shared" si="0"/>
        <v>1760143.2148819584</v>
      </c>
      <c r="I4" s="43">
        <v>1396383.5009256359</v>
      </c>
      <c r="J4" s="43">
        <v>363759.71395632258</v>
      </c>
      <c r="K4" s="44">
        <f t="shared" si="1"/>
        <v>47.183088390796954</v>
      </c>
      <c r="L4" s="44">
        <f t="shared" si="2"/>
        <v>12.291255751185085</v>
      </c>
      <c r="M4" s="44">
        <f t="shared" si="3"/>
        <v>59.474344141982037</v>
      </c>
      <c r="N4" s="44">
        <v>46.51005586643462</v>
      </c>
      <c r="O4" s="43">
        <v>25510824.320439614</v>
      </c>
      <c r="P4" s="43">
        <v>573844</v>
      </c>
      <c r="Q4" s="44">
        <f t="shared" si="4"/>
        <v>44.456026934915435</v>
      </c>
      <c r="R4" s="45">
        <v>12</v>
      </c>
      <c r="S4" s="46">
        <v>12</v>
      </c>
      <c r="T4" s="47">
        <f t="shared" si="5"/>
        <v>0.95583688530889221</v>
      </c>
      <c r="U4" s="44">
        <f t="shared" si="6"/>
        <v>44.456026934915435</v>
      </c>
      <c r="V4" s="43">
        <f t="shared" si="7"/>
        <v>1315676.1171388223</v>
      </c>
      <c r="W4" s="48">
        <f t="shared" si="8"/>
        <v>-444467.09774313611</v>
      </c>
      <c r="X4" s="42">
        <v>27436</v>
      </c>
      <c r="Y4" s="43">
        <f t="shared" si="9"/>
        <v>1617027.2876172322</v>
      </c>
      <c r="Z4" s="43">
        <v>1281295.8883791193</v>
      </c>
      <c r="AA4" s="43">
        <v>335731.39923811279</v>
      </c>
      <c r="AB4" s="44">
        <f t="shared" si="10"/>
        <v>46.701264338063837</v>
      </c>
      <c r="AC4" s="44">
        <f t="shared" si="11"/>
        <v>12.236893105340165</v>
      </c>
      <c r="AD4" s="44">
        <f t="shared" si="12"/>
        <v>58.938157443404002</v>
      </c>
      <c r="AE4" s="44">
        <v>43.384412713023636</v>
      </c>
      <c r="AF4" s="43">
        <v>22471284.227991376</v>
      </c>
      <c r="AG4" s="43">
        <v>526195</v>
      </c>
      <c r="AH4" s="44">
        <f t="shared" si="13"/>
        <v>42.705240885966944</v>
      </c>
      <c r="AI4" s="45">
        <v>12</v>
      </c>
      <c r="AJ4" s="46">
        <v>12</v>
      </c>
      <c r="AK4" s="47">
        <f t="shared" si="14"/>
        <v>0.98434525709615495</v>
      </c>
      <c r="AL4" s="44">
        <f t="shared" si="15"/>
        <v>42.705240885966944</v>
      </c>
      <c r="AM4" s="43">
        <f t="shared" si="16"/>
        <v>1171660.9889473892</v>
      </c>
      <c r="AN4" s="48">
        <f t="shared" si="17"/>
        <v>-485854.14400346507</v>
      </c>
      <c r="AO4" s="90">
        <f t="shared" si="18"/>
        <v>41387.046260328963</v>
      </c>
      <c r="AP4" s="97">
        <f t="shared" si="19"/>
        <v>2159</v>
      </c>
      <c r="AQ4" s="165"/>
      <c r="AR4" s="164"/>
    </row>
    <row r="5" spans="1:44" s="3" customFormat="1" ht="12.75" customHeight="1" outlineLevel="2" x14ac:dyDescent="0.2">
      <c r="A5" s="10">
        <v>3050</v>
      </c>
      <c r="B5" s="11" t="s">
        <v>110</v>
      </c>
      <c r="C5" s="12">
        <v>80170</v>
      </c>
      <c r="D5" s="13" t="s">
        <v>23</v>
      </c>
      <c r="E5" s="14" t="s">
        <v>143</v>
      </c>
      <c r="F5" s="15" t="s">
        <v>144</v>
      </c>
      <c r="G5" s="42">
        <v>997</v>
      </c>
      <c r="H5" s="43">
        <f t="shared" si="0"/>
        <v>1328752.8890105358</v>
      </c>
      <c r="I5" s="43">
        <v>1200034.4990505558</v>
      </c>
      <c r="J5" s="43">
        <v>128718.38995998001</v>
      </c>
      <c r="K5" s="44">
        <f t="shared" si="1"/>
        <v>1203.6454353566257</v>
      </c>
      <c r="L5" s="44">
        <f t="shared" si="2"/>
        <v>129.10570708122367</v>
      </c>
      <c r="M5" s="44">
        <f t="shared" si="3"/>
        <v>1332.7511424378492</v>
      </c>
      <c r="N5" s="44">
        <v>1228.6411171671541</v>
      </c>
      <c r="O5" s="43">
        <v>19676981.966456018</v>
      </c>
      <c r="P5" s="43">
        <v>16837</v>
      </c>
      <c r="Q5" s="44">
        <f t="shared" si="4"/>
        <v>1168.6750588855507</v>
      </c>
      <c r="R5" s="45">
        <v>10</v>
      </c>
      <c r="S5" s="46">
        <v>12</v>
      </c>
      <c r="T5" s="47">
        <f t="shared" si="5"/>
        <v>0.95119318616011683</v>
      </c>
      <c r="U5" s="44">
        <f t="shared" si="6"/>
        <v>1168.6750588855507</v>
      </c>
      <c r="V5" s="43">
        <f t="shared" si="7"/>
        <v>1165169.0337088942</v>
      </c>
      <c r="W5" s="48">
        <f t="shared" si="8"/>
        <v>-163583.85530164163</v>
      </c>
      <c r="X5" s="42">
        <v>892</v>
      </c>
      <c r="Y5" s="43">
        <f t="shared" si="9"/>
        <v>1237665.1930630172</v>
      </c>
      <c r="Z5" s="43">
        <v>1111592.8369543646</v>
      </c>
      <c r="AA5" s="43">
        <v>126072.35610865262</v>
      </c>
      <c r="AB5" s="44">
        <f t="shared" si="10"/>
        <v>1246.1803104869557</v>
      </c>
      <c r="AC5" s="44">
        <f t="shared" si="11"/>
        <v>141.33672209490203</v>
      </c>
      <c r="AD5" s="44">
        <f t="shared" si="12"/>
        <v>1387.5170325818578</v>
      </c>
      <c r="AE5" s="44">
        <v>1277.4783667948104</v>
      </c>
      <c r="AF5" s="43">
        <v>17315522.990347829</v>
      </c>
      <c r="AG5" s="43">
        <v>14723</v>
      </c>
      <c r="AH5" s="44">
        <f t="shared" si="13"/>
        <v>1176.0865985429484</v>
      </c>
      <c r="AI5" s="45">
        <v>11</v>
      </c>
      <c r="AJ5" s="46">
        <v>12</v>
      </c>
      <c r="AK5" s="47">
        <f t="shared" si="14"/>
        <v>0.92063132270000492</v>
      </c>
      <c r="AL5" s="44">
        <f t="shared" si="15"/>
        <v>1176.0865985429484</v>
      </c>
      <c r="AM5" s="43">
        <f t="shared" si="16"/>
        <v>1049069.2459003099</v>
      </c>
      <c r="AN5" s="48">
        <f t="shared" si="17"/>
        <v>-205741.03326840801</v>
      </c>
      <c r="AO5" s="90">
        <f t="shared" si="18"/>
        <v>42157.17796676638</v>
      </c>
      <c r="AP5" s="97">
        <f t="shared" si="19"/>
        <v>105</v>
      </c>
      <c r="AQ5" s="165"/>
      <c r="AR5" s="164"/>
    </row>
    <row r="6" spans="1:44" s="3" customFormat="1" ht="12.75" customHeight="1" outlineLevel="2" x14ac:dyDescent="0.2">
      <c r="A6" s="10">
        <v>3050</v>
      </c>
      <c r="B6" s="11" t="s">
        <v>110</v>
      </c>
      <c r="C6" s="12">
        <v>80174</v>
      </c>
      <c r="D6" s="13" t="s">
        <v>23</v>
      </c>
      <c r="E6" s="14" t="s">
        <v>112</v>
      </c>
      <c r="F6" s="15" t="s">
        <v>113</v>
      </c>
      <c r="G6" s="42">
        <v>20482</v>
      </c>
      <c r="H6" s="43">
        <f t="shared" si="0"/>
        <v>1086129.1099264775</v>
      </c>
      <c r="I6" s="43">
        <v>809607.28486274346</v>
      </c>
      <c r="J6" s="43">
        <v>276521.82506373402</v>
      </c>
      <c r="K6" s="44">
        <f t="shared" si="1"/>
        <v>39.527745574784859</v>
      </c>
      <c r="L6" s="44">
        <f t="shared" si="2"/>
        <v>13.500723809380627</v>
      </c>
      <c r="M6" s="44">
        <f t="shared" si="3"/>
        <v>53.02846938416549</v>
      </c>
      <c r="N6" s="44">
        <v>46.923822390830253</v>
      </c>
      <c r="O6" s="43">
        <v>18282134.963319656</v>
      </c>
      <c r="P6" s="43">
        <v>396558</v>
      </c>
      <c r="Q6" s="44">
        <f t="shared" si="4"/>
        <v>46.102045509911932</v>
      </c>
      <c r="R6" s="45">
        <v>9</v>
      </c>
      <c r="S6" s="46">
        <v>12</v>
      </c>
      <c r="T6" s="47">
        <f t="shared" si="5"/>
        <v>0.98248700043927129</v>
      </c>
      <c r="U6" s="44">
        <f t="shared" si="6"/>
        <v>46.102045509911932</v>
      </c>
      <c r="V6" s="43">
        <f t="shared" si="7"/>
        <v>944262.09613401617</v>
      </c>
      <c r="W6" s="48">
        <f t="shared" si="8"/>
        <v>-141867.01379246137</v>
      </c>
      <c r="X6" s="42">
        <v>18826</v>
      </c>
      <c r="Y6" s="43">
        <f t="shared" si="9"/>
        <v>992501.89258877188</v>
      </c>
      <c r="Z6" s="43">
        <v>738044.16132237832</v>
      </c>
      <c r="AA6" s="43">
        <v>254457.73126639362</v>
      </c>
      <c r="AB6" s="44">
        <f t="shared" si="10"/>
        <v>39.203450617357817</v>
      </c>
      <c r="AC6" s="44">
        <f t="shared" si="11"/>
        <v>13.51629296007615</v>
      </c>
      <c r="AD6" s="44">
        <f t="shared" si="12"/>
        <v>52.719743577433967</v>
      </c>
      <c r="AE6" s="44">
        <v>44.631602015137275</v>
      </c>
      <c r="AF6" s="43">
        <v>16328924.433499523</v>
      </c>
      <c r="AG6" s="43">
        <v>364554</v>
      </c>
      <c r="AH6" s="44">
        <f t="shared" si="13"/>
        <v>44.791510814583084</v>
      </c>
      <c r="AI6" s="45">
        <v>10</v>
      </c>
      <c r="AJ6" s="46">
        <v>12</v>
      </c>
      <c r="AK6" s="47">
        <f t="shared" si="14"/>
        <v>1</v>
      </c>
      <c r="AL6" s="44">
        <f t="shared" si="15"/>
        <v>44.631602015137275</v>
      </c>
      <c r="AM6" s="43">
        <f t="shared" si="16"/>
        <v>840234.53953697439</v>
      </c>
      <c r="AN6" s="48">
        <f t="shared" si="17"/>
        <v>-166109.83969286998</v>
      </c>
      <c r="AO6" s="90">
        <f t="shared" si="18"/>
        <v>24242.825900408614</v>
      </c>
      <c r="AP6" s="97">
        <f t="shared" si="19"/>
        <v>1656</v>
      </c>
      <c r="AQ6" s="165"/>
      <c r="AR6" s="164"/>
    </row>
    <row r="7" spans="1:44" s="3" customFormat="1" ht="12.75" customHeight="1" outlineLevel="2" x14ac:dyDescent="0.2">
      <c r="A7" s="10">
        <v>3050</v>
      </c>
      <c r="B7" s="11" t="s">
        <v>110</v>
      </c>
      <c r="C7" s="12">
        <v>80625</v>
      </c>
      <c r="D7" s="13" t="s">
        <v>23</v>
      </c>
      <c r="E7" s="14" t="s">
        <v>124</v>
      </c>
      <c r="F7" s="15" t="s">
        <v>125</v>
      </c>
      <c r="G7" s="42">
        <v>112075</v>
      </c>
      <c r="H7" s="43">
        <f t="shared" si="0"/>
        <v>523410.44992366148</v>
      </c>
      <c r="I7" s="43">
        <v>457330.23626789643</v>
      </c>
      <c r="J7" s="43">
        <v>66080.213655765067</v>
      </c>
      <c r="K7" s="44">
        <f t="shared" si="1"/>
        <v>4.0805731542975368</v>
      </c>
      <c r="L7" s="44">
        <f t="shared" si="2"/>
        <v>0.58960708147013219</v>
      </c>
      <c r="M7" s="44">
        <f t="shared" si="3"/>
        <v>4.6701802357676687</v>
      </c>
      <c r="N7" s="44">
        <v>3.6628745204106101</v>
      </c>
      <c r="O7" s="43">
        <v>5224965.0853643632</v>
      </c>
      <c r="P7" s="43">
        <v>1354039</v>
      </c>
      <c r="Q7" s="44">
        <f t="shared" si="4"/>
        <v>3.8587995510944388</v>
      </c>
      <c r="R7" s="45">
        <v>11</v>
      </c>
      <c r="S7" s="46">
        <v>12</v>
      </c>
      <c r="T7" s="47">
        <f t="shared" si="5"/>
        <v>1</v>
      </c>
      <c r="U7" s="44">
        <f t="shared" si="6"/>
        <v>3.6628745204106101</v>
      </c>
      <c r="V7" s="43">
        <f t="shared" si="7"/>
        <v>410516.66187501914</v>
      </c>
      <c r="W7" s="48">
        <f t="shared" si="8"/>
        <v>-112893.78804864234</v>
      </c>
      <c r="X7" s="42">
        <v>101921</v>
      </c>
      <c r="Y7" s="43">
        <f t="shared" si="9"/>
        <v>477517.29415608186</v>
      </c>
      <c r="Z7" s="43">
        <v>416572.43675690505</v>
      </c>
      <c r="AA7" s="43">
        <v>60944.857399176799</v>
      </c>
      <c r="AB7" s="44">
        <f t="shared" si="10"/>
        <v>4.0872090811207213</v>
      </c>
      <c r="AC7" s="44">
        <f t="shared" si="11"/>
        <v>0.5979617291743291</v>
      </c>
      <c r="AD7" s="44">
        <f t="shared" si="12"/>
        <v>4.6851708102950509</v>
      </c>
      <c r="AE7" s="44">
        <v>3.6311765257612549</v>
      </c>
      <c r="AF7" s="43">
        <v>4698892.8276555398</v>
      </c>
      <c r="AG7" s="43">
        <v>1237743</v>
      </c>
      <c r="AH7" s="44">
        <f t="shared" si="13"/>
        <v>3.7963396501984175</v>
      </c>
      <c r="AI7" s="45">
        <v>11</v>
      </c>
      <c r="AJ7" s="46">
        <v>12</v>
      </c>
      <c r="AK7" s="47">
        <f t="shared" si="14"/>
        <v>1</v>
      </c>
      <c r="AL7" s="44">
        <f t="shared" si="15"/>
        <v>3.6311765257612549</v>
      </c>
      <c r="AM7" s="43">
        <f t="shared" si="16"/>
        <v>370093.14268211287</v>
      </c>
      <c r="AN7" s="48">
        <f t="shared" si="17"/>
        <v>-117189.98342614798</v>
      </c>
      <c r="AO7" s="90">
        <f t="shared" si="18"/>
        <v>4296.1953775056463</v>
      </c>
      <c r="AP7" s="97">
        <f t="shared" si="19"/>
        <v>10154</v>
      </c>
      <c r="AQ7" s="165"/>
      <c r="AR7" s="164"/>
    </row>
    <row r="8" spans="1:44" s="3" customFormat="1" ht="12.75" customHeight="1" outlineLevel="2" x14ac:dyDescent="0.2">
      <c r="A8" s="10">
        <v>3050</v>
      </c>
      <c r="B8" s="11" t="s">
        <v>110</v>
      </c>
      <c r="C8" s="12">
        <v>80995</v>
      </c>
      <c r="D8" s="13" t="s">
        <v>23</v>
      </c>
      <c r="E8" s="14" t="s">
        <v>621</v>
      </c>
      <c r="F8" s="15" t="s">
        <v>116</v>
      </c>
      <c r="G8" s="42">
        <v>3117</v>
      </c>
      <c r="H8" s="43">
        <f t="shared" si="0"/>
        <v>897884.10813360463</v>
      </c>
      <c r="I8" s="43">
        <v>772770.80303530279</v>
      </c>
      <c r="J8" s="43">
        <v>125113.30509830183</v>
      </c>
      <c r="K8" s="44">
        <f t="shared" si="1"/>
        <v>247.92133559040835</v>
      </c>
      <c r="L8" s="44">
        <f t="shared" si="2"/>
        <v>40.139013506032029</v>
      </c>
      <c r="M8" s="44">
        <f t="shared" si="3"/>
        <v>288.06034909644035</v>
      </c>
      <c r="N8" s="44">
        <v>252.10918429377591</v>
      </c>
      <c r="O8" s="43">
        <v>15745625.926723558</v>
      </c>
      <c r="P8" s="43">
        <v>62080</v>
      </c>
      <c r="Q8" s="44">
        <f t="shared" si="4"/>
        <v>253.63443825263465</v>
      </c>
      <c r="R8" s="45">
        <v>10</v>
      </c>
      <c r="S8" s="46">
        <v>12</v>
      </c>
      <c r="T8" s="47">
        <f t="shared" si="5"/>
        <v>1</v>
      </c>
      <c r="U8" s="44">
        <f t="shared" si="6"/>
        <v>252.10918429377591</v>
      </c>
      <c r="V8" s="43">
        <f t="shared" si="7"/>
        <v>785824.32744369947</v>
      </c>
      <c r="W8" s="48">
        <f t="shared" si="8"/>
        <v>-112059.78068990516</v>
      </c>
      <c r="X8" s="42">
        <v>2832</v>
      </c>
      <c r="Y8" s="43">
        <f t="shared" si="9"/>
        <v>808931.97592753789</v>
      </c>
      <c r="Z8" s="43">
        <v>697315.24934001442</v>
      </c>
      <c r="AA8" s="43">
        <v>111616.7265875235</v>
      </c>
      <c r="AB8" s="44">
        <f t="shared" si="10"/>
        <v>246.22713606638928</v>
      </c>
      <c r="AC8" s="44">
        <f t="shared" si="11"/>
        <v>39.412685941922142</v>
      </c>
      <c r="AD8" s="44">
        <f t="shared" si="12"/>
        <v>285.6398220083114</v>
      </c>
      <c r="AE8" s="44">
        <v>252.46361619642715</v>
      </c>
      <c r="AF8" s="43">
        <v>14079042.088819033</v>
      </c>
      <c r="AG8" s="43">
        <v>56413</v>
      </c>
      <c r="AH8" s="44">
        <f t="shared" si="13"/>
        <v>249.57088062714325</v>
      </c>
      <c r="AI8" s="45">
        <v>10</v>
      </c>
      <c r="AJ8" s="46">
        <v>12</v>
      </c>
      <c r="AK8" s="47">
        <f t="shared" si="14"/>
        <v>0.98854197047136794</v>
      </c>
      <c r="AL8" s="44">
        <f t="shared" si="15"/>
        <v>249.57088062714325</v>
      </c>
      <c r="AM8" s="43">
        <f t="shared" si="16"/>
        <v>706784.73393606965</v>
      </c>
      <c r="AN8" s="48">
        <f t="shared" si="17"/>
        <v>-111433.35489978353</v>
      </c>
      <c r="AO8" s="90">
        <f t="shared" si="18"/>
        <v>-626.42579012163333</v>
      </c>
      <c r="AP8" s="97">
        <f t="shared" si="19"/>
        <v>285</v>
      </c>
      <c r="AQ8" s="165"/>
      <c r="AR8" s="164"/>
    </row>
    <row r="9" spans="1:44" s="3" customFormat="1" ht="12.75" customHeight="1" outlineLevel="2" x14ac:dyDescent="0.2">
      <c r="A9" s="10">
        <v>3050</v>
      </c>
      <c r="B9" s="11" t="s">
        <v>110</v>
      </c>
      <c r="C9" s="12">
        <v>79427</v>
      </c>
      <c r="D9" s="13" t="s">
        <v>51</v>
      </c>
      <c r="E9" s="14" t="s">
        <v>120</v>
      </c>
      <c r="F9" s="15" t="s">
        <v>121</v>
      </c>
      <c r="G9" s="42">
        <v>941</v>
      </c>
      <c r="H9" s="43">
        <f t="shared" si="0"/>
        <v>777877.53051875834</v>
      </c>
      <c r="I9" s="43">
        <v>696852.29066086293</v>
      </c>
      <c r="J9" s="43">
        <v>81025.239857895416</v>
      </c>
      <c r="K9" s="44">
        <f t="shared" si="1"/>
        <v>740.54441090421142</v>
      </c>
      <c r="L9" s="44">
        <f t="shared" si="2"/>
        <v>86.105462123161971</v>
      </c>
      <c r="M9" s="44">
        <f t="shared" si="3"/>
        <v>826.64987302737336</v>
      </c>
      <c r="N9" s="44">
        <v>711.66364928782832</v>
      </c>
      <c r="O9" s="43">
        <v>9243975.3310876712</v>
      </c>
      <c r="P9" s="43">
        <v>12959</v>
      </c>
      <c r="Q9" s="44">
        <f t="shared" si="4"/>
        <v>713.3247419621631</v>
      </c>
      <c r="R9" s="45">
        <v>11</v>
      </c>
      <c r="S9" s="46">
        <v>12</v>
      </c>
      <c r="T9" s="47">
        <f t="shared" si="5"/>
        <v>1</v>
      </c>
      <c r="U9" s="44">
        <f t="shared" si="6"/>
        <v>711.66364928782832</v>
      </c>
      <c r="V9" s="43">
        <f t="shared" si="7"/>
        <v>669675.49397984648</v>
      </c>
      <c r="W9" s="48">
        <f t="shared" si="8"/>
        <v>-108202.03653891187</v>
      </c>
      <c r="X9" s="42">
        <v>872</v>
      </c>
      <c r="Y9" s="43">
        <f t="shared" si="9"/>
        <v>722739.6519319634</v>
      </c>
      <c r="Z9" s="43">
        <v>644760.00392008049</v>
      </c>
      <c r="AA9" s="43">
        <v>77979.64801188295</v>
      </c>
      <c r="AB9" s="44">
        <f t="shared" si="10"/>
        <v>739.40367422027578</v>
      </c>
      <c r="AC9" s="44">
        <f t="shared" si="11"/>
        <v>89.426201848489626</v>
      </c>
      <c r="AD9" s="44">
        <f t="shared" si="12"/>
        <v>828.82987606876532</v>
      </c>
      <c r="AE9" s="44">
        <v>727.78082179741091</v>
      </c>
      <c r="AF9" s="43">
        <v>8091054.8290585903</v>
      </c>
      <c r="AG9" s="43">
        <v>11461</v>
      </c>
      <c r="AH9" s="44">
        <f t="shared" si="13"/>
        <v>705.96412433981243</v>
      </c>
      <c r="AI9" s="45">
        <v>11</v>
      </c>
      <c r="AJ9" s="46">
        <v>12</v>
      </c>
      <c r="AK9" s="47">
        <f t="shared" si="14"/>
        <v>0.97002298383774743</v>
      </c>
      <c r="AL9" s="44">
        <f t="shared" si="15"/>
        <v>705.96412433981243</v>
      </c>
      <c r="AM9" s="43">
        <f t="shared" si="16"/>
        <v>615600.7164243164</v>
      </c>
      <c r="AN9" s="48">
        <f t="shared" si="17"/>
        <v>-116878.8387356149</v>
      </c>
      <c r="AO9" s="90">
        <f t="shared" si="18"/>
        <v>8676.8021967030363</v>
      </c>
      <c r="AP9" s="97">
        <f t="shared" si="19"/>
        <v>69</v>
      </c>
      <c r="AQ9" s="165"/>
      <c r="AR9" s="164"/>
    </row>
    <row r="10" spans="1:44" s="3" customFormat="1" ht="12.75" customHeight="1" outlineLevel="2" x14ac:dyDescent="0.2">
      <c r="A10" s="10">
        <v>3050</v>
      </c>
      <c r="B10" s="11" t="s">
        <v>110</v>
      </c>
      <c r="C10" s="12">
        <v>80139</v>
      </c>
      <c r="D10" s="13" t="s">
        <v>23</v>
      </c>
      <c r="E10" s="14" t="s">
        <v>119</v>
      </c>
      <c r="F10" s="15" t="s">
        <v>55</v>
      </c>
      <c r="G10" s="42">
        <v>6253</v>
      </c>
      <c r="H10" s="43">
        <f t="shared" si="0"/>
        <v>584778.09314319945</v>
      </c>
      <c r="I10" s="43">
        <v>526216.06125219364</v>
      </c>
      <c r="J10" s="43">
        <v>58562.031891005819</v>
      </c>
      <c r="K10" s="44">
        <f t="shared" si="1"/>
        <v>84.154175795968911</v>
      </c>
      <c r="L10" s="44">
        <f t="shared" si="2"/>
        <v>9.3654296963067036</v>
      </c>
      <c r="M10" s="44">
        <f t="shared" si="3"/>
        <v>93.519605492275616</v>
      </c>
      <c r="N10" s="44">
        <v>83.140792629345071</v>
      </c>
      <c r="O10" s="43">
        <v>5195750.2480229568</v>
      </c>
      <c r="P10" s="43">
        <v>67682</v>
      </c>
      <c r="Q10" s="44">
        <f t="shared" si="4"/>
        <v>76.767090925548246</v>
      </c>
      <c r="R10" s="45">
        <v>9</v>
      </c>
      <c r="S10" s="46">
        <v>12</v>
      </c>
      <c r="T10" s="47">
        <f t="shared" si="5"/>
        <v>0.92333845393786651</v>
      </c>
      <c r="U10" s="44">
        <f t="shared" si="6"/>
        <v>76.767090925548246</v>
      </c>
      <c r="V10" s="43">
        <f t="shared" si="7"/>
        <v>480024.6195574532</v>
      </c>
      <c r="W10" s="48">
        <f t="shared" si="8"/>
        <v>-104753.47358574625</v>
      </c>
      <c r="X10" s="42">
        <v>5709</v>
      </c>
      <c r="Y10" s="43">
        <f t="shared" si="9"/>
        <v>544894.32207520853</v>
      </c>
      <c r="Z10" s="43">
        <v>490501.81287615781</v>
      </c>
      <c r="AA10" s="43">
        <v>54392.509199050677</v>
      </c>
      <c r="AB10" s="44">
        <f t="shared" si="10"/>
        <v>85.917290747268837</v>
      </c>
      <c r="AC10" s="44">
        <f t="shared" si="11"/>
        <v>9.5275020492294065</v>
      </c>
      <c r="AD10" s="44">
        <f t="shared" si="12"/>
        <v>95.444792796498248</v>
      </c>
      <c r="AE10" s="44">
        <v>83.279062926211452</v>
      </c>
      <c r="AF10" s="43">
        <v>4586165.2070847368</v>
      </c>
      <c r="AG10" s="43">
        <v>64110</v>
      </c>
      <c r="AH10" s="44">
        <f t="shared" si="13"/>
        <v>71.535879068549946</v>
      </c>
      <c r="AI10" s="45">
        <v>9</v>
      </c>
      <c r="AJ10" s="46">
        <v>12</v>
      </c>
      <c r="AK10" s="47">
        <f t="shared" si="14"/>
        <v>0.85898996164178221</v>
      </c>
      <c r="AL10" s="44">
        <f t="shared" si="15"/>
        <v>71.535879068549946</v>
      </c>
      <c r="AM10" s="43">
        <f t="shared" si="16"/>
        <v>408398.33360235166</v>
      </c>
      <c r="AN10" s="48">
        <f t="shared" si="17"/>
        <v>-148904.71469766204</v>
      </c>
      <c r="AO10" s="90">
        <f t="shared" si="18"/>
        <v>44151.241111915791</v>
      </c>
      <c r="AP10" s="97">
        <f t="shared" si="19"/>
        <v>544</v>
      </c>
      <c r="AQ10" s="165"/>
      <c r="AR10" s="164"/>
    </row>
    <row r="11" spans="1:44" s="3" customFormat="1" ht="12.75" customHeight="1" outlineLevel="2" x14ac:dyDescent="0.2">
      <c r="A11" s="10">
        <v>3050</v>
      </c>
      <c r="B11" s="11" t="s">
        <v>110</v>
      </c>
      <c r="C11" s="12">
        <v>80760</v>
      </c>
      <c r="D11" s="13" t="s">
        <v>23</v>
      </c>
      <c r="E11" s="14" t="s">
        <v>126</v>
      </c>
      <c r="F11" s="15" t="s">
        <v>127</v>
      </c>
      <c r="G11" s="42">
        <v>7205</v>
      </c>
      <c r="H11" s="43">
        <f t="shared" si="0"/>
        <v>640135.19871000014</v>
      </c>
      <c r="I11" s="43">
        <v>563726.11458859243</v>
      </c>
      <c r="J11" s="43">
        <v>76409.084121407737</v>
      </c>
      <c r="K11" s="44">
        <f t="shared" si="1"/>
        <v>78.240959693073208</v>
      </c>
      <c r="L11" s="44">
        <f t="shared" si="2"/>
        <v>10.605008205608291</v>
      </c>
      <c r="M11" s="44">
        <f t="shared" si="3"/>
        <v>88.845967898681494</v>
      </c>
      <c r="N11" s="44">
        <v>84.640564009534415</v>
      </c>
      <c r="O11" s="43">
        <v>9257121.3574576434</v>
      </c>
      <c r="P11" s="43">
        <v>118106</v>
      </c>
      <c r="Q11" s="44">
        <f t="shared" si="4"/>
        <v>78.379772047632159</v>
      </c>
      <c r="R11" s="45">
        <v>8</v>
      </c>
      <c r="S11" s="46">
        <v>12</v>
      </c>
      <c r="T11" s="47">
        <f t="shared" si="5"/>
        <v>0.92603083361782645</v>
      </c>
      <c r="U11" s="44">
        <f t="shared" si="6"/>
        <v>78.379772047632159</v>
      </c>
      <c r="V11" s="43">
        <f t="shared" si="7"/>
        <v>564726.25760318968</v>
      </c>
      <c r="W11" s="48">
        <f t="shared" si="8"/>
        <v>-75408.941106810467</v>
      </c>
      <c r="X11" s="42">
        <v>6619</v>
      </c>
      <c r="Y11" s="43">
        <f t="shared" si="9"/>
        <v>595300.1812960254</v>
      </c>
      <c r="Z11" s="43">
        <v>524447.57908315631</v>
      </c>
      <c r="AA11" s="43">
        <v>70852.602212869097</v>
      </c>
      <c r="AB11" s="44">
        <f t="shared" si="10"/>
        <v>79.233657513696372</v>
      </c>
      <c r="AC11" s="44">
        <f t="shared" si="11"/>
        <v>10.704426984872201</v>
      </c>
      <c r="AD11" s="44">
        <f t="shared" si="12"/>
        <v>89.938084498568571</v>
      </c>
      <c r="AE11" s="44">
        <v>78.287116690204101</v>
      </c>
      <c r="AF11" s="43">
        <v>8008103.9183117561</v>
      </c>
      <c r="AG11" s="43">
        <v>108829</v>
      </c>
      <c r="AH11" s="44">
        <f t="shared" si="13"/>
        <v>73.584282850267442</v>
      </c>
      <c r="AI11" s="45">
        <v>10</v>
      </c>
      <c r="AJ11" s="46">
        <v>12</v>
      </c>
      <c r="AK11" s="47">
        <f t="shared" si="14"/>
        <v>0.9399283810828466</v>
      </c>
      <c r="AL11" s="44">
        <f t="shared" si="15"/>
        <v>73.584282850267442</v>
      </c>
      <c r="AM11" s="43">
        <f t="shared" si="16"/>
        <v>487054.36818592018</v>
      </c>
      <c r="AN11" s="48">
        <f t="shared" si="17"/>
        <v>-118086.34157466025</v>
      </c>
      <c r="AO11" s="90">
        <f t="shared" si="18"/>
        <v>42677.400467849788</v>
      </c>
      <c r="AP11" s="97">
        <f t="shared" si="19"/>
        <v>586</v>
      </c>
      <c r="AQ11" s="165"/>
      <c r="AR11" s="164"/>
    </row>
    <row r="12" spans="1:44" s="3" customFormat="1" ht="12.75" customHeight="1" outlineLevel="2" x14ac:dyDescent="0.2">
      <c r="A12" s="10">
        <v>3050</v>
      </c>
      <c r="B12" s="11" t="s">
        <v>110</v>
      </c>
      <c r="C12" s="12">
        <v>76833</v>
      </c>
      <c r="D12" s="13" t="s">
        <v>23</v>
      </c>
      <c r="E12" s="14" t="s">
        <v>132</v>
      </c>
      <c r="F12" s="15" t="s">
        <v>133</v>
      </c>
      <c r="G12" s="42">
        <v>1548</v>
      </c>
      <c r="H12" s="43">
        <f t="shared" si="0"/>
        <v>172480.79610395787</v>
      </c>
      <c r="I12" s="43">
        <v>132895.89700827521</v>
      </c>
      <c r="J12" s="43">
        <v>39584.899095682646</v>
      </c>
      <c r="K12" s="44">
        <f t="shared" si="1"/>
        <v>85.850062666844451</v>
      </c>
      <c r="L12" s="44">
        <f t="shared" si="2"/>
        <v>25.571640242689046</v>
      </c>
      <c r="M12" s="44">
        <f t="shared" si="3"/>
        <v>111.42170290953351</v>
      </c>
      <c r="N12" s="44">
        <v>79.690475680362567</v>
      </c>
      <c r="O12" s="43">
        <v>2329635.5357511938</v>
      </c>
      <c r="P12" s="43">
        <v>27624</v>
      </c>
      <c r="Q12" s="44">
        <f t="shared" si="4"/>
        <v>84.333750932203657</v>
      </c>
      <c r="R12" s="45">
        <v>10</v>
      </c>
      <c r="S12" s="46">
        <v>12</v>
      </c>
      <c r="T12" s="47">
        <f t="shared" si="5"/>
        <v>1</v>
      </c>
      <c r="U12" s="44">
        <f t="shared" si="6"/>
        <v>79.690475680362567</v>
      </c>
      <c r="V12" s="43">
        <f t="shared" si="7"/>
        <v>123360.85635320125</v>
      </c>
      <c r="W12" s="48">
        <f t="shared" si="8"/>
        <v>-49119.939750756625</v>
      </c>
      <c r="X12" s="42">
        <v>1429</v>
      </c>
      <c r="Y12" s="43">
        <f t="shared" si="9"/>
        <v>160619.26664745421</v>
      </c>
      <c r="Z12" s="43">
        <v>123768.87324037758</v>
      </c>
      <c r="AA12" s="43">
        <v>36850.393407076634</v>
      </c>
      <c r="AB12" s="44">
        <f t="shared" si="10"/>
        <v>86.612227599984308</v>
      </c>
      <c r="AC12" s="44">
        <f t="shared" si="11"/>
        <v>25.787539123216678</v>
      </c>
      <c r="AD12" s="44">
        <f t="shared" si="12"/>
        <v>112.39976672320098</v>
      </c>
      <c r="AE12" s="44">
        <v>77.904986715046761</v>
      </c>
      <c r="AF12" s="43">
        <v>1968253.7673667907</v>
      </c>
      <c r="AG12" s="43">
        <v>25673</v>
      </c>
      <c r="AH12" s="44">
        <f t="shared" si="13"/>
        <v>76.666294058613744</v>
      </c>
      <c r="AI12" s="45">
        <v>12</v>
      </c>
      <c r="AJ12" s="46">
        <v>12</v>
      </c>
      <c r="AK12" s="47">
        <f t="shared" si="14"/>
        <v>0.98409995677216677</v>
      </c>
      <c r="AL12" s="44">
        <f t="shared" si="15"/>
        <v>76.666294058613744</v>
      </c>
      <c r="AM12" s="43">
        <f t="shared" si="16"/>
        <v>109556.13420975904</v>
      </c>
      <c r="AN12" s="48">
        <f t="shared" si="17"/>
        <v>-55705.235386576547</v>
      </c>
      <c r="AO12" s="90">
        <f t="shared" si="18"/>
        <v>6585.2956358199226</v>
      </c>
      <c r="AP12" s="97">
        <f t="shared" si="19"/>
        <v>119</v>
      </c>
      <c r="AQ12" s="165"/>
      <c r="AR12" s="164"/>
    </row>
    <row r="13" spans="1:44" s="3" customFormat="1" ht="12.75" customHeight="1" outlineLevel="2" x14ac:dyDescent="0.2">
      <c r="A13" s="10">
        <v>3050</v>
      </c>
      <c r="B13" s="11" t="s">
        <v>110</v>
      </c>
      <c r="C13" s="12">
        <v>76835</v>
      </c>
      <c r="D13" s="13" t="s">
        <v>23</v>
      </c>
      <c r="E13" s="14" t="s">
        <v>145</v>
      </c>
      <c r="F13" s="15" t="s">
        <v>146</v>
      </c>
      <c r="G13" s="42">
        <v>2199</v>
      </c>
      <c r="H13" s="43">
        <f t="shared" si="0"/>
        <v>551984.53007364529</v>
      </c>
      <c r="I13" s="43">
        <v>409019.48978849908</v>
      </c>
      <c r="J13" s="43">
        <v>142965.04028514627</v>
      </c>
      <c r="K13" s="44">
        <f t="shared" si="1"/>
        <v>186.00249649317828</v>
      </c>
      <c r="L13" s="44">
        <f t="shared" si="2"/>
        <v>65.013660884559471</v>
      </c>
      <c r="M13" s="44">
        <f t="shared" si="3"/>
        <v>251.01615737773773</v>
      </c>
      <c r="N13" s="44">
        <v>245.52626350407735</v>
      </c>
      <c r="O13" s="43">
        <v>8664875.1537231971</v>
      </c>
      <c r="P13" s="43">
        <v>36293</v>
      </c>
      <c r="Q13" s="44">
        <f t="shared" si="4"/>
        <v>238.74783439570157</v>
      </c>
      <c r="R13" s="45">
        <v>9</v>
      </c>
      <c r="S13" s="46">
        <v>12</v>
      </c>
      <c r="T13" s="47">
        <f t="shared" si="5"/>
        <v>0.97239224426895898</v>
      </c>
      <c r="U13" s="44">
        <f t="shared" si="6"/>
        <v>238.74783439570157</v>
      </c>
      <c r="V13" s="43">
        <f t="shared" si="7"/>
        <v>525006.48783614777</v>
      </c>
      <c r="W13" s="48">
        <f t="shared" si="8"/>
        <v>-26978.042237497517</v>
      </c>
      <c r="X13" s="42">
        <v>2019</v>
      </c>
      <c r="Y13" s="43">
        <f t="shared" si="9"/>
        <v>513999.09729208203</v>
      </c>
      <c r="Z13" s="43">
        <v>381990.57227852743</v>
      </c>
      <c r="AA13" s="43">
        <v>132008.52501355461</v>
      </c>
      <c r="AB13" s="44">
        <f t="shared" si="10"/>
        <v>189.19790603196009</v>
      </c>
      <c r="AC13" s="44">
        <f t="shared" si="11"/>
        <v>65.383122839799213</v>
      </c>
      <c r="AD13" s="44">
        <f t="shared" si="12"/>
        <v>254.58102887175932</v>
      </c>
      <c r="AE13" s="44">
        <v>236.55689880130777</v>
      </c>
      <c r="AF13" s="43">
        <v>7732138.9885445815</v>
      </c>
      <c r="AG13" s="43">
        <v>33199</v>
      </c>
      <c r="AH13" s="44">
        <f t="shared" si="13"/>
        <v>232.90276781061422</v>
      </c>
      <c r="AI13" s="45">
        <v>10</v>
      </c>
      <c r="AJ13" s="46">
        <v>12</v>
      </c>
      <c r="AK13" s="47">
        <f t="shared" si="14"/>
        <v>0.98455284538641685</v>
      </c>
      <c r="AL13" s="44">
        <f t="shared" si="15"/>
        <v>232.90276781061422</v>
      </c>
      <c r="AM13" s="43">
        <f t="shared" si="16"/>
        <v>470230.68820963014</v>
      </c>
      <c r="AN13" s="48">
        <f t="shared" si="17"/>
        <v>-47747.355362674796</v>
      </c>
      <c r="AO13" s="90">
        <f t="shared" si="18"/>
        <v>20769.313125177279</v>
      </c>
      <c r="AP13" s="97">
        <f t="shared" si="19"/>
        <v>180</v>
      </c>
      <c r="AQ13" s="165"/>
      <c r="AR13" s="164"/>
    </row>
    <row r="14" spans="1:44" s="3" customFormat="1" ht="12.75" customHeight="1" outlineLevel="2" x14ac:dyDescent="0.2">
      <c r="A14" s="10">
        <v>3050</v>
      </c>
      <c r="B14" s="11" t="s">
        <v>110</v>
      </c>
      <c r="C14" s="12">
        <v>80504</v>
      </c>
      <c r="D14" s="13" t="s">
        <v>23</v>
      </c>
      <c r="E14" s="14" t="s">
        <v>135</v>
      </c>
      <c r="F14" s="15" t="s">
        <v>136</v>
      </c>
      <c r="G14" s="42">
        <v>7369</v>
      </c>
      <c r="H14" s="43">
        <f t="shared" si="0"/>
        <v>27779.373029840266</v>
      </c>
      <c r="I14" s="43">
        <v>20220.423323822801</v>
      </c>
      <c r="J14" s="43">
        <v>7558.9497060174663</v>
      </c>
      <c r="K14" s="44">
        <f t="shared" si="1"/>
        <v>2.7439847094344958</v>
      </c>
      <c r="L14" s="44">
        <f t="shared" si="2"/>
        <v>1.0257768633488216</v>
      </c>
      <c r="M14" s="44">
        <f t="shared" si="3"/>
        <v>3.7697615727833176</v>
      </c>
      <c r="N14" s="44">
        <v>0.88818771672202501</v>
      </c>
      <c r="O14" s="43">
        <v>245064.21832487121</v>
      </c>
      <c r="P14" s="43">
        <v>242593</v>
      </c>
      <c r="Q14" s="44">
        <f t="shared" si="4"/>
        <v>1.0101866843844267</v>
      </c>
      <c r="R14" s="45">
        <v>12</v>
      </c>
      <c r="S14" s="46">
        <v>12</v>
      </c>
      <c r="T14" s="47">
        <f t="shared" si="5"/>
        <v>1</v>
      </c>
      <c r="U14" s="44">
        <f t="shared" si="6"/>
        <v>0.88818771672202501</v>
      </c>
      <c r="V14" s="43">
        <f t="shared" si="7"/>
        <v>6545.055284524602</v>
      </c>
      <c r="W14" s="48">
        <f t="shared" si="8"/>
        <v>-21234.317745315664</v>
      </c>
      <c r="X14" s="42">
        <v>5489</v>
      </c>
      <c r="Y14" s="43">
        <f t="shared" si="9"/>
        <v>25477.214495506316</v>
      </c>
      <c r="Z14" s="43">
        <v>18512.847117555273</v>
      </c>
      <c r="AA14" s="43">
        <v>6964.3673779510427</v>
      </c>
      <c r="AB14" s="44">
        <f t="shared" si="10"/>
        <v>3.3727176384688056</v>
      </c>
      <c r="AC14" s="44">
        <f t="shared" si="11"/>
        <v>1.2687861865460088</v>
      </c>
      <c r="AD14" s="44">
        <f t="shared" si="12"/>
        <v>4.641503825014814</v>
      </c>
      <c r="AE14" s="44">
        <v>0.86563396235502099</v>
      </c>
      <c r="AF14" s="43">
        <v>217218.60361857666</v>
      </c>
      <c r="AG14" s="43">
        <v>215657</v>
      </c>
      <c r="AH14" s="44">
        <f t="shared" si="13"/>
        <v>1.0072411450524521</v>
      </c>
      <c r="AI14" s="45">
        <v>12</v>
      </c>
      <c r="AJ14" s="46">
        <v>12</v>
      </c>
      <c r="AK14" s="47">
        <f t="shared" si="14"/>
        <v>1</v>
      </c>
      <c r="AL14" s="44">
        <f t="shared" si="15"/>
        <v>0.86563396235502099</v>
      </c>
      <c r="AM14" s="43">
        <f t="shared" si="16"/>
        <v>4751.4648193667099</v>
      </c>
      <c r="AN14" s="48">
        <f t="shared" si="17"/>
        <v>-22609.908737606846</v>
      </c>
      <c r="AO14" s="90">
        <f t="shared" si="18"/>
        <v>1375.5909922911815</v>
      </c>
      <c r="AP14" s="97">
        <f t="shared" si="19"/>
        <v>1880</v>
      </c>
      <c r="AQ14" s="165"/>
      <c r="AR14" s="164"/>
    </row>
    <row r="15" spans="1:44" s="3" customFormat="1" ht="12.75" customHeight="1" outlineLevel="2" x14ac:dyDescent="0.2">
      <c r="A15" s="10">
        <v>3050</v>
      </c>
      <c r="B15" s="11" t="s">
        <v>110</v>
      </c>
      <c r="C15" s="12">
        <v>80946</v>
      </c>
      <c r="D15" s="13" t="s">
        <v>23</v>
      </c>
      <c r="E15" s="14" t="s">
        <v>131</v>
      </c>
      <c r="F15" s="15" t="s">
        <v>111</v>
      </c>
      <c r="G15" s="42">
        <v>945</v>
      </c>
      <c r="H15" s="43">
        <f t="shared" si="0"/>
        <v>433499.14259412873</v>
      </c>
      <c r="I15" s="43">
        <v>379197.45799620985</v>
      </c>
      <c r="J15" s="43">
        <v>54301.68459791888</v>
      </c>
      <c r="K15" s="44">
        <f t="shared" si="1"/>
        <v>401.26715131874056</v>
      </c>
      <c r="L15" s="44">
        <f t="shared" si="2"/>
        <v>57.462100103617864</v>
      </c>
      <c r="M15" s="44">
        <f t="shared" si="3"/>
        <v>458.72925142235846</v>
      </c>
      <c r="N15" s="44">
        <v>443.30758910803326</v>
      </c>
      <c r="O15" s="43">
        <v>6644910.480415808</v>
      </c>
      <c r="P15" s="43">
        <v>14011</v>
      </c>
      <c r="Q15" s="44">
        <f t="shared" si="4"/>
        <v>474.26382702275413</v>
      </c>
      <c r="R15" s="45">
        <v>8</v>
      </c>
      <c r="S15" s="46">
        <v>12</v>
      </c>
      <c r="T15" s="47">
        <f t="shared" si="5"/>
        <v>1</v>
      </c>
      <c r="U15" s="44">
        <f t="shared" si="6"/>
        <v>443.30758910803326</v>
      </c>
      <c r="V15" s="43">
        <f t="shared" si="7"/>
        <v>418925.67170709145</v>
      </c>
      <c r="W15" s="48">
        <f t="shared" si="8"/>
        <v>-14573.470887037285</v>
      </c>
      <c r="X15" s="42">
        <v>865</v>
      </c>
      <c r="Y15" s="43">
        <f t="shared" si="9"/>
        <v>389348.9253318414</v>
      </c>
      <c r="Z15" s="43">
        <v>341753.50801481854</v>
      </c>
      <c r="AA15" s="43">
        <v>47595.417317022839</v>
      </c>
      <c r="AB15" s="44">
        <f t="shared" si="10"/>
        <v>395.09076071077288</v>
      </c>
      <c r="AC15" s="44">
        <f t="shared" si="11"/>
        <v>55.023603834708481</v>
      </c>
      <c r="AD15" s="44">
        <f t="shared" si="12"/>
        <v>450.11436454548141</v>
      </c>
      <c r="AE15" s="44">
        <v>442.30742768768317</v>
      </c>
      <c r="AF15" s="43">
        <v>5918779.8202108396</v>
      </c>
      <c r="AG15" s="43">
        <v>12848</v>
      </c>
      <c r="AH15" s="44">
        <f t="shared" si="13"/>
        <v>460.67713420071914</v>
      </c>
      <c r="AI15" s="45">
        <v>8</v>
      </c>
      <c r="AJ15" s="46">
        <v>12</v>
      </c>
      <c r="AK15" s="47">
        <f t="shared" si="14"/>
        <v>1</v>
      </c>
      <c r="AL15" s="44">
        <f t="shared" si="15"/>
        <v>442.30742768768317</v>
      </c>
      <c r="AM15" s="43">
        <f t="shared" si="16"/>
        <v>382595.92494984594</v>
      </c>
      <c r="AN15" s="48">
        <f t="shared" si="17"/>
        <v>-7366.9095076314088</v>
      </c>
      <c r="AO15" s="90">
        <f t="shared" si="18"/>
        <v>-7206.5613794058763</v>
      </c>
      <c r="AP15" s="97">
        <f t="shared" si="19"/>
        <v>80</v>
      </c>
      <c r="AQ15" s="165"/>
      <c r="AR15" s="164"/>
    </row>
    <row r="16" spans="1:44" s="3" customFormat="1" ht="12.75" customHeight="1" outlineLevel="2" x14ac:dyDescent="0.2">
      <c r="A16" s="10">
        <v>3050</v>
      </c>
      <c r="B16" s="11" t="s">
        <v>110</v>
      </c>
      <c r="C16" s="12">
        <v>77165</v>
      </c>
      <c r="D16" s="13" t="s">
        <v>23</v>
      </c>
      <c r="E16" s="14" t="s">
        <v>139</v>
      </c>
      <c r="F16" s="15" t="s">
        <v>140</v>
      </c>
      <c r="G16" s="42">
        <v>334</v>
      </c>
      <c r="H16" s="43">
        <f t="shared" si="0"/>
        <v>3507269.1555730128</v>
      </c>
      <c r="I16" s="43">
        <v>2872801.7680585771</v>
      </c>
      <c r="J16" s="43">
        <v>634467.38751443557</v>
      </c>
      <c r="K16" s="44">
        <f t="shared" si="1"/>
        <v>8601.2028983789733</v>
      </c>
      <c r="L16" s="44">
        <f t="shared" si="2"/>
        <v>1899.6029566300467</v>
      </c>
      <c r="M16" s="44">
        <f t="shared" si="3"/>
        <v>10500.805855009021</v>
      </c>
      <c r="N16" s="44">
        <v>10500.805855009019</v>
      </c>
      <c r="O16" s="43">
        <v>3507269.1555730123</v>
      </c>
      <c r="P16" s="43">
        <v>334</v>
      </c>
      <c r="Q16" s="44">
        <f t="shared" si="4"/>
        <v>10500.805855009019</v>
      </c>
      <c r="R16" s="45">
        <v>1</v>
      </c>
      <c r="S16" s="46">
        <v>1</v>
      </c>
      <c r="T16" s="47">
        <f t="shared" si="5"/>
        <v>1</v>
      </c>
      <c r="U16" s="44">
        <f t="shared" si="6"/>
        <v>10500.805855009019</v>
      </c>
      <c r="V16" s="43">
        <f t="shared" si="7"/>
        <v>3507269.1555730123</v>
      </c>
      <c r="W16" s="48">
        <f t="shared" si="8"/>
        <v>-4.6566128730773926E-10</v>
      </c>
      <c r="X16" s="42">
        <v>305</v>
      </c>
      <c r="Y16" s="43">
        <f t="shared" si="9"/>
        <v>3253542.0210964424</v>
      </c>
      <c r="Z16" s="43">
        <v>2663331.132559421</v>
      </c>
      <c r="AA16" s="43">
        <v>590210.88853702135</v>
      </c>
      <c r="AB16" s="44">
        <f t="shared" si="10"/>
        <v>8732.2332215062979</v>
      </c>
      <c r="AC16" s="44">
        <f t="shared" si="11"/>
        <v>1935.1176673344962</v>
      </c>
      <c r="AD16" s="44">
        <f t="shared" si="12"/>
        <v>10667.350888840794</v>
      </c>
      <c r="AE16" s="44">
        <v>10667.350888840792</v>
      </c>
      <c r="AF16" s="43">
        <v>3253542.0210964419</v>
      </c>
      <c r="AG16" s="43">
        <v>305</v>
      </c>
      <c r="AH16" s="44">
        <f t="shared" si="13"/>
        <v>10667.350888840792</v>
      </c>
      <c r="AI16" s="45">
        <v>1</v>
      </c>
      <c r="AJ16" s="46">
        <v>1</v>
      </c>
      <c r="AK16" s="47">
        <f t="shared" si="14"/>
        <v>1</v>
      </c>
      <c r="AL16" s="44">
        <f t="shared" si="15"/>
        <v>10667.350888840792</v>
      </c>
      <c r="AM16" s="43">
        <f t="shared" si="16"/>
        <v>3253542.0210964414</v>
      </c>
      <c r="AN16" s="48">
        <f t="shared" si="17"/>
        <v>-1.0159882632168856E-9</v>
      </c>
      <c r="AO16" s="90">
        <f t="shared" si="18"/>
        <v>5.5032697590914632E-10</v>
      </c>
      <c r="AP16" s="97">
        <f t="shared" si="19"/>
        <v>29</v>
      </c>
      <c r="AQ16" s="165"/>
      <c r="AR16" s="164"/>
    </row>
    <row r="17" spans="1:44" s="3" customFormat="1" ht="12.75" customHeight="1" outlineLevel="2" x14ac:dyDescent="0.2">
      <c r="A17" s="10">
        <v>3050</v>
      </c>
      <c r="B17" s="11" t="s">
        <v>110</v>
      </c>
      <c r="C17" s="12">
        <v>63117</v>
      </c>
      <c r="D17" s="13" t="s">
        <v>23</v>
      </c>
      <c r="E17" s="14" t="s">
        <v>137</v>
      </c>
      <c r="F17" s="15" t="s">
        <v>138</v>
      </c>
      <c r="G17" s="42">
        <v>5218</v>
      </c>
      <c r="H17" s="43">
        <f t="shared" si="0"/>
        <v>1788582.9501531888</v>
      </c>
      <c r="I17" s="43">
        <v>1463816.6073415799</v>
      </c>
      <c r="J17" s="43">
        <v>324766.34281160892</v>
      </c>
      <c r="K17" s="44">
        <f t="shared" si="1"/>
        <v>280.53212099302027</v>
      </c>
      <c r="L17" s="44">
        <f t="shared" si="2"/>
        <v>62.239621083098683</v>
      </c>
      <c r="M17" s="44">
        <f t="shared" si="3"/>
        <v>342.77174207611898</v>
      </c>
      <c r="N17" s="44">
        <v>342.77174207611898</v>
      </c>
      <c r="O17" s="43">
        <v>1788582.9501531888</v>
      </c>
      <c r="P17" s="43">
        <v>5218</v>
      </c>
      <c r="Q17" s="44">
        <f t="shared" si="4"/>
        <v>342.77174207611898</v>
      </c>
      <c r="R17" s="45">
        <v>1</v>
      </c>
      <c r="S17" s="46">
        <v>1</v>
      </c>
      <c r="T17" s="47">
        <f t="shared" si="5"/>
        <v>1</v>
      </c>
      <c r="U17" s="44">
        <f t="shared" si="6"/>
        <v>342.77174207611898</v>
      </c>
      <c r="V17" s="43">
        <f t="shared" si="7"/>
        <v>1788582.9501531888</v>
      </c>
      <c r="W17" s="48">
        <f t="shared" si="8"/>
        <v>0</v>
      </c>
      <c r="X17" s="42">
        <v>4763</v>
      </c>
      <c r="Y17" s="43">
        <f t="shared" si="9"/>
        <v>1645339.5546664679</v>
      </c>
      <c r="Z17" s="43">
        <v>1346165.1640858483</v>
      </c>
      <c r="AA17" s="43">
        <v>299174.39058061974</v>
      </c>
      <c r="AB17" s="44">
        <f t="shared" si="10"/>
        <v>282.62967963171286</v>
      </c>
      <c r="AC17" s="44">
        <f t="shared" si="11"/>
        <v>62.812175221629168</v>
      </c>
      <c r="AD17" s="44">
        <f t="shared" si="12"/>
        <v>345.44185485334202</v>
      </c>
      <c r="AE17" s="44">
        <v>345.44185485334202</v>
      </c>
      <c r="AF17" s="43">
        <v>1645339.5546664679</v>
      </c>
      <c r="AG17" s="43">
        <v>4763</v>
      </c>
      <c r="AH17" s="44">
        <f t="shared" si="13"/>
        <v>345.44185485334202</v>
      </c>
      <c r="AI17" s="45">
        <v>1</v>
      </c>
      <c r="AJ17" s="46">
        <v>1</v>
      </c>
      <c r="AK17" s="47">
        <f t="shared" si="14"/>
        <v>1</v>
      </c>
      <c r="AL17" s="44">
        <f t="shared" si="15"/>
        <v>345.44185485334202</v>
      </c>
      <c r="AM17" s="43">
        <f t="shared" si="16"/>
        <v>1645339.5546664679</v>
      </c>
      <c r="AN17" s="48">
        <f t="shared" si="17"/>
        <v>0</v>
      </c>
      <c r="AO17" s="90">
        <f t="shared" si="18"/>
        <v>0</v>
      </c>
      <c r="AP17" s="97">
        <f t="shared" si="19"/>
        <v>455</v>
      </c>
      <c r="AQ17" s="165"/>
      <c r="AR17" s="173"/>
    </row>
    <row r="18" spans="1:44" s="3" customFormat="1" ht="12.75" customHeight="1" outlineLevel="2" x14ac:dyDescent="0.2">
      <c r="A18" s="10">
        <v>3050</v>
      </c>
      <c r="B18" s="11" t="s">
        <v>110</v>
      </c>
      <c r="C18" s="12">
        <v>63094</v>
      </c>
      <c r="D18" s="13" t="s">
        <v>23</v>
      </c>
      <c r="E18" s="14" t="s">
        <v>619</v>
      </c>
      <c r="F18" s="15" t="s">
        <v>134</v>
      </c>
      <c r="G18" s="42">
        <v>366</v>
      </c>
      <c r="H18" s="43">
        <f t="shared" si="0"/>
        <v>15348.251374854481</v>
      </c>
      <c r="I18" s="43">
        <v>14358.664881226063</v>
      </c>
      <c r="J18" s="43">
        <v>989.58649362841754</v>
      </c>
      <c r="K18" s="44">
        <f t="shared" si="1"/>
        <v>39.231324812093071</v>
      </c>
      <c r="L18" s="44">
        <f t="shared" si="2"/>
        <v>2.7037882339574248</v>
      </c>
      <c r="M18" s="44">
        <f t="shared" si="3"/>
        <v>41.935113046050496</v>
      </c>
      <c r="N18" s="44">
        <v>58.454935649595946</v>
      </c>
      <c r="O18" s="43">
        <v>297532.65391964553</v>
      </c>
      <c r="P18" s="43">
        <v>4983</v>
      </c>
      <c r="Q18" s="44">
        <f t="shared" si="4"/>
        <v>59.709543230914214</v>
      </c>
      <c r="R18" s="45">
        <v>5</v>
      </c>
      <c r="S18" s="46">
        <v>12</v>
      </c>
      <c r="T18" s="47">
        <f t="shared" si="5"/>
        <v>1</v>
      </c>
      <c r="U18" s="44">
        <f t="shared" si="6"/>
        <v>58.454935649595946</v>
      </c>
      <c r="V18" s="43">
        <f t="shared" si="7"/>
        <v>21394.506447752115</v>
      </c>
      <c r="W18" s="48">
        <f t="shared" si="8"/>
        <v>6046.2550728976348</v>
      </c>
      <c r="X18" s="42">
        <v>337</v>
      </c>
      <c r="Y18" s="43">
        <f t="shared" si="9"/>
        <v>14066.049522977017</v>
      </c>
      <c r="Z18" s="43">
        <v>13139.377307789951</v>
      </c>
      <c r="AA18" s="43">
        <v>926.67221518706538</v>
      </c>
      <c r="AB18" s="44">
        <f t="shared" si="10"/>
        <v>38.989250171483533</v>
      </c>
      <c r="AC18" s="44">
        <f t="shared" si="11"/>
        <v>2.7497691845313512</v>
      </c>
      <c r="AD18" s="44">
        <f t="shared" si="12"/>
        <v>41.739019356014886</v>
      </c>
      <c r="AE18" s="44">
        <v>58.478395904378836</v>
      </c>
      <c r="AF18" s="43">
        <v>266943.69724001264</v>
      </c>
      <c r="AG18" s="43">
        <v>4552</v>
      </c>
      <c r="AH18" s="44">
        <f t="shared" si="13"/>
        <v>58.64316723198872</v>
      </c>
      <c r="AI18" s="45">
        <v>5</v>
      </c>
      <c r="AJ18" s="46">
        <v>12</v>
      </c>
      <c r="AK18" s="47">
        <f t="shared" si="14"/>
        <v>1</v>
      </c>
      <c r="AL18" s="44">
        <f t="shared" si="15"/>
        <v>58.478395904378836</v>
      </c>
      <c r="AM18" s="43">
        <f t="shared" si="16"/>
        <v>19707.219419775669</v>
      </c>
      <c r="AN18" s="48">
        <f t="shared" si="17"/>
        <v>6154.0035237803477</v>
      </c>
      <c r="AO18" s="90">
        <f t="shared" si="18"/>
        <v>-107.74845088271286</v>
      </c>
      <c r="AP18" s="97">
        <f t="shared" si="19"/>
        <v>29</v>
      </c>
      <c r="AQ18" s="165"/>
      <c r="AR18" s="164"/>
    </row>
    <row r="19" spans="1:44" s="3" customFormat="1" ht="12.75" customHeight="1" outlineLevel="2" x14ac:dyDescent="0.2">
      <c r="A19" s="10">
        <v>3050</v>
      </c>
      <c r="B19" s="11" t="s">
        <v>110</v>
      </c>
      <c r="C19" s="12">
        <v>80626</v>
      </c>
      <c r="D19" s="13" t="s">
        <v>23</v>
      </c>
      <c r="E19" s="14" t="s">
        <v>142</v>
      </c>
      <c r="F19" s="15" t="s">
        <v>125</v>
      </c>
      <c r="G19" s="42">
        <v>52064</v>
      </c>
      <c r="H19" s="43">
        <f t="shared" si="0"/>
        <v>169490.52010589786</v>
      </c>
      <c r="I19" s="43">
        <v>150155.36663437731</v>
      </c>
      <c r="J19" s="43">
        <v>19335.153471520534</v>
      </c>
      <c r="K19" s="44">
        <f t="shared" si="1"/>
        <v>2.8840536000763928</v>
      </c>
      <c r="L19" s="44">
        <f t="shared" si="2"/>
        <v>0.3713728002366421</v>
      </c>
      <c r="M19" s="44">
        <f t="shared" si="3"/>
        <v>3.2554264003130351</v>
      </c>
      <c r="N19" s="44">
        <v>3.704652039759019</v>
      </c>
      <c r="O19" s="43">
        <v>3078597.3611697564</v>
      </c>
      <c r="P19" s="43">
        <v>770049</v>
      </c>
      <c r="Q19" s="44">
        <f t="shared" si="4"/>
        <v>3.9979239777855127</v>
      </c>
      <c r="R19" s="45">
        <v>2</v>
      </c>
      <c r="S19" s="46">
        <v>12</v>
      </c>
      <c r="T19" s="47">
        <f t="shared" si="5"/>
        <v>1</v>
      </c>
      <c r="U19" s="44">
        <f t="shared" si="6"/>
        <v>3.704652039759019</v>
      </c>
      <c r="V19" s="43">
        <f t="shared" si="7"/>
        <v>192879.00379801355</v>
      </c>
      <c r="W19" s="48">
        <f t="shared" si="8"/>
        <v>23388.483692115697</v>
      </c>
      <c r="X19" s="42">
        <v>47448</v>
      </c>
      <c r="Y19" s="43">
        <f t="shared" si="9"/>
        <v>154795.45011899358</v>
      </c>
      <c r="Z19" s="43">
        <v>136905.01821113139</v>
      </c>
      <c r="AA19" s="43">
        <v>17890.431907862199</v>
      </c>
      <c r="AB19" s="44">
        <f t="shared" si="10"/>
        <v>2.8853696301452407</v>
      </c>
      <c r="AC19" s="44">
        <f t="shared" si="11"/>
        <v>0.37705344604329372</v>
      </c>
      <c r="AD19" s="44">
        <f t="shared" si="12"/>
        <v>3.2624230761885347</v>
      </c>
      <c r="AE19" s="44">
        <v>3.6991836303503307</v>
      </c>
      <c r="AF19" s="43">
        <v>2764650.4801833876</v>
      </c>
      <c r="AG19" s="43">
        <v>701999</v>
      </c>
      <c r="AH19" s="44">
        <f t="shared" si="13"/>
        <v>3.9382541573184402</v>
      </c>
      <c r="AI19" s="45">
        <v>2</v>
      </c>
      <c r="AJ19" s="46">
        <v>12</v>
      </c>
      <c r="AK19" s="47">
        <f t="shared" si="14"/>
        <v>1</v>
      </c>
      <c r="AL19" s="44">
        <f t="shared" si="15"/>
        <v>3.6991836303503307</v>
      </c>
      <c r="AM19" s="43">
        <f t="shared" si="16"/>
        <v>175518.8648928625</v>
      </c>
      <c r="AN19" s="48">
        <f t="shared" si="17"/>
        <v>22607.361571493369</v>
      </c>
      <c r="AO19" s="90">
        <f t="shared" si="18"/>
        <v>781.1221206223272</v>
      </c>
      <c r="AP19" s="97">
        <f t="shared" si="19"/>
        <v>4616</v>
      </c>
      <c r="AQ19" s="165"/>
      <c r="AR19" s="164"/>
    </row>
    <row r="20" spans="1:44" s="3" customFormat="1" ht="12.75" customHeight="1" outlineLevel="2" x14ac:dyDescent="0.2">
      <c r="A20" s="10">
        <v>3050</v>
      </c>
      <c r="B20" s="11" t="s">
        <v>110</v>
      </c>
      <c r="C20" s="12">
        <v>80996</v>
      </c>
      <c r="D20" s="13" t="s">
        <v>23</v>
      </c>
      <c r="E20" s="14" t="s">
        <v>622</v>
      </c>
      <c r="F20" s="15" t="s">
        <v>116</v>
      </c>
      <c r="G20" s="42">
        <v>13263</v>
      </c>
      <c r="H20" s="43">
        <f t="shared" si="0"/>
        <v>3487748.2568041249</v>
      </c>
      <c r="I20" s="43">
        <v>3046077.7100440632</v>
      </c>
      <c r="J20" s="43">
        <v>441670.54676006176</v>
      </c>
      <c r="K20" s="44">
        <f t="shared" si="1"/>
        <v>229.66732338415616</v>
      </c>
      <c r="L20" s="44">
        <f t="shared" si="2"/>
        <v>33.300953536911841</v>
      </c>
      <c r="M20" s="44">
        <f t="shared" si="3"/>
        <v>262.96827692106802</v>
      </c>
      <c r="N20" s="44">
        <v>266.22242240973247</v>
      </c>
      <c r="O20" s="43">
        <v>64689946.766006716</v>
      </c>
      <c r="P20" s="43">
        <v>238910</v>
      </c>
      <c r="Q20" s="44">
        <f t="shared" si="4"/>
        <v>270.77119737979456</v>
      </c>
      <c r="R20" s="45">
        <v>6</v>
      </c>
      <c r="S20" s="46">
        <v>12</v>
      </c>
      <c r="T20" s="47">
        <f t="shared" si="5"/>
        <v>1</v>
      </c>
      <c r="U20" s="44">
        <f t="shared" si="6"/>
        <v>266.22242240973247</v>
      </c>
      <c r="V20" s="43">
        <f t="shared" si="7"/>
        <v>3530907.988420282</v>
      </c>
      <c r="W20" s="48">
        <f t="shared" si="8"/>
        <v>43159.731616157107</v>
      </c>
      <c r="X20" s="42">
        <v>12085</v>
      </c>
      <c r="Y20" s="43">
        <f t="shared" si="9"/>
        <v>3151753.5502209091</v>
      </c>
      <c r="Z20" s="43">
        <v>2756930.9693603418</v>
      </c>
      <c r="AA20" s="43">
        <v>394822.58086056716</v>
      </c>
      <c r="AB20" s="44">
        <f t="shared" si="10"/>
        <v>228.12833838314785</v>
      </c>
      <c r="AC20" s="44">
        <f t="shared" si="11"/>
        <v>32.670465937986528</v>
      </c>
      <c r="AD20" s="44">
        <f t="shared" si="12"/>
        <v>260.79880432113441</v>
      </c>
      <c r="AE20" s="44">
        <v>261.49837625433668</v>
      </c>
      <c r="AF20" s="43">
        <v>57456888.397268265</v>
      </c>
      <c r="AG20" s="43">
        <v>218014</v>
      </c>
      <c r="AH20" s="44">
        <f t="shared" si="13"/>
        <v>263.54678322157412</v>
      </c>
      <c r="AI20" s="45">
        <v>6</v>
      </c>
      <c r="AJ20" s="46">
        <v>12</v>
      </c>
      <c r="AK20" s="47">
        <f t="shared" si="14"/>
        <v>1</v>
      </c>
      <c r="AL20" s="44">
        <f t="shared" si="15"/>
        <v>261.49837625433668</v>
      </c>
      <c r="AM20" s="43">
        <f t="shared" si="16"/>
        <v>3160207.8770336588</v>
      </c>
      <c r="AN20" s="48">
        <f t="shared" si="17"/>
        <v>9222.9019775451579</v>
      </c>
      <c r="AO20" s="90">
        <f t="shared" si="18"/>
        <v>33936.829638611947</v>
      </c>
      <c r="AP20" s="97">
        <f t="shared" si="19"/>
        <v>1178</v>
      </c>
      <c r="AQ20" s="165"/>
      <c r="AR20" s="164"/>
    </row>
    <row r="21" spans="1:44" s="3" customFormat="1" ht="12.75" customHeight="1" outlineLevel="2" x14ac:dyDescent="0.2">
      <c r="A21" s="10">
        <v>3050</v>
      </c>
      <c r="B21" s="11" t="s">
        <v>110</v>
      </c>
      <c r="C21" s="12">
        <v>80393</v>
      </c>
      <c r="D21" s="13" t="s">
        <v>23</v>
      </c>
      <c r="E21" s="14" t="s">
        <v>122</v>
      </c>
      <c r="F21" s="15" t="s">
        <v>123</v>
      </c>
      <c r="G21" s="42">
        <v>808</v>
      </c>
      <c r="H21" s="43">
        <f t="shared" si="0"/>
        <v>298943.74346114264</v>
      </c>
      <c r="I21" s="43">
        <v>272730.7425236706</v>
      </c>
      <c r="J21" s="43">
        <v>26213.000937472021</v>
      </c>
      <c r="K21" s="44">
        <f t="shared" si="1"/>
        <v>337.53804767781014</v>
      </c>
      <c r="L21" s="44">
        <f t="shared" si="2"/>
        <v>32.441832843405969</v>
      </c>
      <c r="M21" s="44">
        <f t="shared" si="3"/>
        <v>369.97988052121616</v>
      </c>
      <c r="N21" s="44">
        <v>435.83197467608892</v>
      </c>
      <c r="O21" s="43">
        <v>3974861.8810454328</v>
      </c>
      <c r="P21" s="43">
        <v>9098</v>
      </c>
      <c r="Q21" s="44">
        <f t="shared" si="4"/>
        <v>436.89402957193147</v>
      </c>
      <c r="R21" s="45">
        <v>2</v>
      </c>
      <c r="S21" s="46">
        <v>12</v>
      </c>
      <c r="T21" s="47">
        <f t="shared" si="5"/>
        <v>1</v>
      </c>
      <c r="U21" s="44">
        <f t="shared" si="6"/>
        <v>435.83197467608892</v>
      </c>
      <c r="V21" s="43">
        <f t="shared" si="7"/>
        <v>352152.23553827987</v>
      </c>
      <c r="W21" s="48">
        <f t="shared" si="8"/>
        <v>53208.492077137227</v>
      </c>
      <c r="X21" s="42">
        <v>737</v>
      </c>
      <c r="Y21" s="43">
        <f t="shared" si="9"/>
        <v>278075.77932986396</v>
      </c>
      <c r="Z21" s="43">
        <v>253776.6140300867</v>
      </c>
      <c r="AA21" s="43">
        <v>24299.165299777233</v>
      </c>
      <c r="AB21" s="44">
        <f t="shared" si="10"/>
        <v>344.33733246958849</v>
      </c>
      <c r="AC21" s="44">
        <f t="shared" si="11"/>
        <v>32.970373541081727</v>
      </c>
      <c r="AD21" s="44">
        <f t="shared" si="12"/>
        <v>377.30770601067024</v>
      </c>
      <c r="AE21" s="44">
        <v>426.68936094157107</v>
      </c>
      <c r="AF21" s="43">
        <v>3518856.5834514326</v>
      </c>
      <c r="AG21" s="43">
        <v>8206</v>
      </c>
      <c r="AH21" s="44">
        <f t="shared" si="13"/>
        <v>428.81508450541463</v>
      </c>
      <c r="AI21" s="45">
        <v>4</v>
      </c>
      <c r="AJ21" s="46">
        <v>12</v>
      </c>
      <c r="AK21" s="47">
        <f t="shared" si="14"/>
        <v>1</v>
      </c>
      <c r="AL21" s="44">
        <f t="shared" si="15"/>
        <v>426.68936094157107</v>
      </c>
      <c r="AM21" s="43">
        <f t="shared" si="16"/>
        <v>314470.05901393789</v>
      </c>
      <c r="AN21" s="48">
        <f t="shared" si="17"/>
        <v>39702.850564444292</v>
      </c>
      <c r="AO21" s="90">
        <f t="shared" si="18"/>
        <v>13505.641512692935</v>
      </c>
      <c r="AP21" s="97">
        <f t="shared" si="19"/>
        <v>71</v>
      </c>
      <c r="AQ21" s="165"/>
      <c r="AR21" s="164"/>
    </row>
    <row r="22" spans="1:44" s="3" customFormat="1" ht="12.75" customHeight="1" outlineLevel="2" x14ac:dyDescent="0.2">
      <c r="A22" s="10">
        <v>3050</v>
      </c>
      <c r="B22" s="11" t="s">
        <v>110</v>
      </c>
      <c r="C22" s="12">
        <v>80388</v>
      </c>
      <c r="D22" s="13" t="s">
        <v>23</v>
      </c>
      <c r="E22" s="14" t="s">
        <v>130</v>
      </c>
      <c r="F22" s="15" t="s">
        <v>111</v>
      </c>
      <c r="G22" s="42">
        <v>741</v>
      </c>
      <c r="H22" s="43">
        <f t="shared" si="0"/>
        <v>143573.8819171573</v>
      </c>
      <c r="I22" s="43">
        <v>126425.87797847667</v>
      </c>
      <c r="J22" s="43">
        <v>17148.00393868062</v>
      </c>
      <c r="K22" s="44">
        <f t="shared" si="1"/>
        <v>170.61521994396313</v>
      </c>
      <c r="L22" s="44">
        <f t="shared" si="2"/>
        <v>23.141705720216763</v>
      </c>
      <c r="M22" s="44">
        <f t="shared" si="3"/>
        <v>193.7569256641799</v>
      </c>
      <c r="N22" s="44">
        <v>266.13961349964575</v>
      </c>
      <c r="O22" s="43">
        <v>3752176.1649711062</v>
      </c>
      <c r="P22" s="43">
        <v>13015</v>
      </c>
      <c r="Q22" s="44">
        <f t="shared" si="4"/>
        <v>288.29628620600124</v>
      </c>
      <c r="R22" s="45">
        <v>3</v>
      </c>
      <c r="S22" s="46">
        <v>12</v>
      </c>
      <c r="T22" s="47">
        <f t="shared" si="5"/>
        <v>1</v>
      </c>
      <c r="U22" s="44">
        <f t="shared" si="6"/>
        <v>266.13961349964575</v>
      </c>
      <c r="V22" s="43">
        <f t="shared" si="7"/>
        <v>197209.45360323749</v>
      </c>
      <c r="W22" s="48">
        <f t="shared" si="8"/>
        <v>53635.571686080191</v>
      </c>
      <c r="X22" s="42">
        <v>691</v>
      </c>
      <c r="Y22" s="43">
        <f t="shared" si="9"/>
        <v>131343.92938950678</v>
      </c>
      <c r="Z22" s="43">
        <v>115657.78203025136</v>
      </c>
      <c r="AA22" s="43">
        <v>15686.147359255418</v>
      </c>
      <c r="AB22" s="44">
        <f t="shared" si="10"/>
        <v>167.37739801772989</v>
      </c>
      <c r="AC22" s="44">
        <f t="shared" si="11"/>
        <v>22.700647408473831</v>
      </c>
      <c r="AD22" s="44">
        <f t="shared" si="12"/>
        <v>190.07804542620374</v>
      </c>
      <c r="AE22" s="44">
        <v>250.80875195944535</v>
      </c>
      <c r="AF22" s="43">
        <v>3306872.2723434693</v>
      </c>
      <c r="AG22" s="43">
        <v>11938</v>
      </c>
      <c r="AH22" s="44">
        <f t="shared" si="13"/>
        <v>277.00387605490613</v>
      </c>
      <c r="AI22" s="45">
        <v>4</v>
      </c>
      <c r="AJ22" s="46">
        <v>12</v>
      </c>
      <c r="AK22" s="47">
        <f t="shared" si="14"/>
        <v>1</v>
      </c>
      <c r="AL22" s="44">
        <f t="shared" si="15"/>
        <v>250.80875195944535</v>
      </c>
      <c r="AM22" s="43">
        <f t="shared" si="16"/>
        <v>173308.84760397673</v>
      </c>
      <c r="AN22" s="48">
        <f t="shared" si="17"/>
        <v>45779.910779421756</v>
      </c>
      <c r="AO22" s="90">
        <f t="shared" si="18"/>
        <v>7855.6609066584351</v>
      </c>
      <c r="AP22" s="97">
        <f t="shared" si="19"/>
        <v>50</v>
      </c>
      <c r="AQ22" s="165"/>
      <c r="AR22" s="164"/>
    </row>
    <row r="23" spans="1:44" s="3" customFormat="1" ht="12.75" customHeight="1" outlineLevel="2" x14ac:dyDescent="0.2">
      <c r="A23" s="10">
        <v>3050</v>
      </c>
      <c r="B23" s="11" t="s">
        <v>110</v>
      </c>
      <c r="C23" s="12">
        <v>80628</v>
      </c>
      <c r="D23" s="13" t="s">
        <v>23</v>
      </c>
      <c r="E23" s="14" t="s">
        <v>141</v>
      </c>
      <c r="F23" s="15" t="s">
        <v>108</v>
      </c>
      <c r="G23" s="42">
        <v>4267</v>
      </c>
      <c r="H23" s="43">
        <f t="shared" si="0"/>
        <v>247529.06526304068</v>
      </c>
      <c r="I23" s="43">
        <v>203828.72647698881</v>
      </c>
      <c r="J23" s="43">
        <v>43700.338786051878</v>
      </c>
      <c r="K23" s="44">
        <f t="shared" si="1"/>
        <v>47.768625844150179</v>
      </c>
      <c r="L23" s="44">
        <f t="shared" si="2"/>
        <v>10.241466788388067</v>
      </c>
      <c r="M23" s="44">
        <f t="shared" si="3"/>
        <v>58.010092632538246</v>
      </c>
      <c r="N23" s="44">
        <v>71.473419392708792</v>
      </c>
      <c r="O23" s="43">
        <v>1021836.4649798959</v>
      </c>
      <c r="P23" s="43">
        <v>13973</v>
      </c>
      <c r="Q23" s="44">
        <f t="shared" si="4"/>
        <v>73.129354110061968</v>
      </c>
      <c r="R23" s="45">
        <v>2</v>
      </c>
      <c r="S23" s="46">
        <v>8</v>
      </c>
      <c r="T23" s="47">
        <f t="shared" si="5"/>
        <v>1</v>
      </c>
      <c r="U23" s="44">
        <f t="shared" si="6"/>
        <v>71.473419392708792</v>
      </c>
      <c r="V23" s="43">
        <f t="shared" si="7"/>
        <v>304977.08054868842</v>
      </c>
      <c r="W23" s="48">
        <f t="shared" si="8"/>
        <v>57448.015285647736</v>
      </c>
      <c r="X23" s="42">
        <v>3810</v>
      </c>
      <c r="Y23" s="43">
        <f t="shared" si="9"/>
        <v>243941.98615764471</v>
      </c>
      <c r="Z23" s="43">
        <v>203012.99844752849</v>
      </c>
      <c r="AA23" s="43">
        <v>40928.987710116242</v>
      </c>
      <c r="AB23" s="44">
        <f t="shared" si="10"/>
        <v>53.284251561031098</v>
      </c>
      <c r="AC23" s="44">
        <f t="shared" si="11"/>
        <v>10.742516459348096</v>
      </c>
      <c r="AD23" s="44">
        <f t="shared" si="12"/>
        <v>64.026768020379194</v>
      </c>
      <c r="AE23" s="44">
        <v>68.042579795377918</v>
      </c>
      <c r="AF23" s="43">
        <v>949409.65471968101</v>
      </c>
      <c r="AG23" s="43">
        <v>12421</v>
      </c>
      <c r="AH23" s="44">
        <f t="shared" si="13"/>
        <v>76.43584693017317</v>
      </c>
      <c r="AI23" s="45">
        <v>3</v>
      </c>
      <c r="AJ23" s="46">
        <v>8</v>
      </c>
      <c r="AK23" s="47">
        <f t="shared" si="14"/>
        <v>1</v>
      </c>
      <c r="AL23" s="44">
        <f t="shared" si="15"/>
        <v>68.042579795377918</v>
      </c>
      <c r="AM23" s="43">
        <f t="shared" si="16"/>
        <v>259242.22902038987</v>
      </c>
      <c r="AN23" s="48">
        <f t="shared" si="17"/>
        <v>16691.17403208563</v>
      </c>
      <c r="AO23" s="90">
        <f t="shared" si="18"/>
        <v>40756.841253562103</v>
      </c>
      <c r="AP23" s="97">
        <f t="shared" si="19"/>
        <v>457</v>
      </c>
      <c r="AQ23" s="165"/>
      <c r="AR23" s="164"/>
    </row>
    <row r="24" spans="1:44" s="3" customFormat="1" ht="12.75" customHeight="1" outlineLevel="2" x14ac:dyDescent="0.2">
      <c r="A24" s="10">
        <v>3050</v>
      </c>
      <c r="B24" s="11" t="s">
        <v>110</v>
      </c>
      <c r="C24" s="12">
        <v>79068</v>
      </c>
      <c r="D24" s="13" t="s">
        <v>23</v>
      </c>
      <c r="E24" s="14" t="s">
        <v>128</v>
      </c>
      <c r="F24" s="15" t="s">
        <v>129</v>
      </c>
      <c r="G24" s="42">
        <v>1067</v>
      </c>
      <c r="H24" s="43">
        <f t="shared" si="0"/>
        <v>1186155.4281425057</v>
      </c>
      <c r="I24" s="43">
        <v>1099785.8805779177</v>
      </c>
      <c r="J24" s="43">
        <v>86369.547564588094</v>
      </c>
      <c r="K24" s="44">
        <f t="shared" si="1"/>
        <v>1030.7271608040467</v>
      </c>
      <c r="L24" s="44">
        <f t="shared" si="2"/>
        <v>80.946155168311236</v>
      </c>
      <c r="M24" s="44">
        <f t="shared" si="3"/>
        <v>1111.6733159723578</v>
      </c>
      <c r="N24" s="44">
        <v>1173.1593879761833</v>
      </c>
      <c r="O24" s="43">
        <v>11784207.451062823</v>
      </c>
      <c r="P24" s="43">
        <v>9977</v>
      </c>
      <c r="Q24" s="44">
        <f t="shared" si="4"/>
        <v>1181.1373610366666</v>
      </c>
      <c r="R24" s="45">
        <v>3</v>
      </c>
      <c r="S24" s="46">
        <v>12</v>
      </c>
      <c r="T24" s="47">
        <f t="shared" si="5"/>
        <v>1</v>
      </c>
      <c r="U24" s="44">
        <f t="shared" si="6"/>
        <v>1173.1593879761833</v>
      </c>
      <c r="V24" s="43">
        <f t="shared" si="7"/>
        <v>1251761.0669705877</v>
      </c>
      <c r="W24" s="48">
        <f t="shared" si="8"/>
        <v>65605.63882808201</v>
      </c>
      <c r="X24" s="42">
        <v>946</v>
      </c>
      <c r="Y24" s="43">
        <f t="shared" si="9"/>
        <v>1087911.7216708362</v>
      </c>
      <c r="Z24" s="43">
        <v>1007500.6823955337</v>
      </c>
      <c r="AA24" s="43">
        <v>80411.039275302552</v>
      </c>
      <c r="AB24" s="44">
        <f t="shared" si="10"/>
        <v>1065.0112921728685</v>
      </c>
      <c r="AC24" s="44">
        <f t="shared" si="11"/>
        <v>85.001098599685577</v>
      </c>
      <c r="AD24" s="44">
        <f t="shared" si="12"/>
        <v>1150.0123907725542</v>
      </c>
      <c r="AE24" s="44">
        <v>1148.7950755991546</v>
      </c>
      <c r="AF24" s="43">
        <v>10515541.91277287</v>
      </c>
      <c r="AG24" s="43">
        <v>8961</v>
      </c>
      <c r="AH24" s="44">
        <f t="shared" si="13"/>
        <v>1173.4786198831457</v>
      </c>
      <c r="AI24" s="45">
        <v>7</v>
      </c>
      <c r="AJ24" s="46">
        <v>12</v>
      </c>
      <c r="AK24" s="47">
        <f t="shared" si="14"/>
        <v>1</v>
      </c>
      <c r="AL24" s="44">
        <f t="shared" si="15"/>
        <v>1148.7950755991546</v>
      </c>
      <c r="AM24" s="43">
        <f t="shared" si="16"/>
        <v>1086760.1415168003</v>
      </c>
      <c r="AN24" s="48">
        <f t="shared" si="17"/>
        <v>-1256.269258948297</v>
      </c>
      <c r="AO24" s="90">
        <f t="shared" si="18"/>
        <v>66861.908087030301</v>
      </c>
      <c r="AP24" s="97">
        <f t="shared" si="19"/>
        <v>121</v>
      </c>
      <c r="AQ24" s="165"/>
      <c r="AR24" s="164"/>
    </row>
    <row r="25" spans="1:44" s="3" customFormat="1" ht="12.75" customHeight="1" outlineLevel="2" x14ac:dyDescent="0.2">
      <c r="A25" s="10">
        <v>3050</v>
      </c>
      <c r="B25" s="11" t="s">
        <v>110</v>
      </c>
      <c r="C25" s="12">
        <v>81120</v>
      </c>
      <c r="D25" s="13" t="s">
        <v>23</v>
      </c>
      <c r="E25" s="14" t="s">
        <v>715</v>
      </c>
      <c r="F25" s="15" t="s">
        <v>108</v>
      </c>
      <c r="G25" s="42">
        <v>4894</v>
      </c>
      <c r="H25" s="43">
        <f t="shared" si="0"/>
        <v>227863.46290271526</v>
      </c>
      <c r="I25" s="43">
        <v>197907.65731787524</v>
      </c>
      <c r="J25" s="43">
        <v>29955.805584840022</v>
      </c>
      <c r="K25" s="44">
        <f t="shared" si="1"/>
        <v>40.438834760497599</v>
      </c>
      <c r="L25" s="44">
        <f t="shared" si="2"/>
        <v>6.1209247210543571</v>
      </c>
      <c r="M25" s="44">
        <f t="shared" si="3"/>
        <v>46.55975948155195</v>
      </c>
      <c r="N25" s="44">
        <v>77.712742843036864</v>
      </c>
      <c r="O25" s="43">
        <v>1362050.0415054362</v>
      </c>
      <c r="P25" s="43">
        <v>22270</v>
      </c>
      <c r="Q25" s="44">
        <f t="shared" si="4"/>
        <v>61.160756241824707</v>
      </c>
      <c r="R25" s="45">
        <v>1</v>
      </c>
      <c r="S25" s="46">
        <v>6</v>
      </c>
      <c r="T25" s="47">
        <f t="shared" si="5"/>
        <v>0.78701064978952506</v>
      </c>
      <c r="U25" s="44">
        <f t="shared" si="6"/>
        <v>61.160756241824707</v>
      </c>
      <c r="V25" s="43">
        <f t="shared" si="7"/>
        <v>299320.7410474901</v>
      </c>
      <c r="W25" s="48">
        <f t="shared" si="8"/>
        <v>71457.278144774842</v>
      </c>
      <c r="X25" s="42">
        <v>5791</v>
      </c>
      <c r="Y25" s="43">
        <f t="shared" si="9"/>
        <v>191485.66434769373</v>
      </c>
      <c r="Z25" s="43">
        <v>165474.9178815046</v>
      </c>
      <c r="AA25" s="43">
        <v>26010.746466189135</v>
      </c>
      <c r="AB25" s="44">
        <f t="shared" si="10"/>
        <v>28.574497993697911</v>
      </c>
      <c r="AC25" s="44">
        <f t="shared" si="11"/>
        <v>4.4915811545828239</v>
      </c>
      <c r="AD25" s="44">
        <f t="shared" si="12"/>
        <v>33.066079148280735</v>
      </c>
      <c r="AE25" s="44">
        <v>73.268138149853286</v>
      </c>
      <c r="AF25" s="43">
        <v>913203.11196024134</v>
      </c>
      <c r="AG25" s="43">
        <v>21521</v>
      </c>
      <c r="AH25" s="44">
        <f t="shared" si="13"/>
        <v>42.433117046616857</v>
      </c>
      <c r="AI25" s="45">
        <v>2</v>
      </c>
      <c r="AJ25" s="46">
        <v>6</v>
      </c>
      <c r="AK25" s="47">
        <f t="shared" si="14"/>
        <v>0.57914829171487314</v>
      </c>
      <c r="AL25" s="44">
        <f t="shared" si="15"/>
        <v>42.433117046616857</v>
      </c>
      <c r="AM25" s="43">
        <f t="shared" si="16"/>
        <v>245730.18081695822</v>
      </c>
      <c r="AN25" s="48">
        <f t="shared" si="17"/>
        <v>59175.836148288538</v>
      </c>
      <c r="AO25" s="90">
        <f t="shared" si="18"/>
        <v>12281.441996486305</v>
      </c>
      <c r="AP25" s="97">
        <f t="shared" si="19"/>
        <v>-897</v>
      </c>
      <c r="AQ25" s="165"/>
      <c r="AR25" s="164"/>
    </row>
    <row r="26" spans="1:44" s="3" customFormat="1" ht="12.75" customHeight="1" outlineLevel="2" x14ac:dyDescent="0.2">
      <c r="A26" s="10">
        <v>3050</v>
      </c>
      <c r="B26" s="11" t="s">
        <v>110</v>
      </c>
      <c r="C26" s="12">
        <v>80963</v>
      </c>
      <c r="D26" s="13" t="s">
        <v>23</v>
      </c>
      <c r="E26" s="14" t="s">
        <v>114</v>
      </c>
      <c r="F26" s="15" t="s">
        <v>115</v>
      </c>
      <c r="G26" s="42">
        <v>47984</v>
      </c>
      <c r="H26" s="43">
        <f t="shared" si="0"/>
        <v>3074566.7538177827</v>
      </c>
      <c r="I26" s="43">
        <v>2607977.3310220027</v>
      </c>
      <c r="J26" s="43">
        <v>466589.42279578024</v>
      </c>
      <c r="K26" s="44">
        <f t="shared" si="1"/>
        <v>54.350978055643601</v>
      </c>
      <c r="L26" s="44">
        <f t="shared" si="2"/>
        <v>9.7238542596653108</v>
      </c>
      <c r="M26" s="44">
        <f t="shared" si="3"/>
        <v>64.07483231530891</v>
      </c>
      <c r="N26" s="44">
        <v>73.411228596404243</v>
      </c>
      <c r="O26" s="43">
        <v>39043443.482152797</v>
      </c>
      <c r="P26" s="43">
        <v>535734</v>
      </c>
      <c r="Q26" s="44">
        <f t="shared" si="4"/>
        <v>72.878412574435814</v>
      </c>
      <c r="R26" s="45">
        <v>2</v>
      </c>
      <c r="S26" s="46">
        <v>11</v>
      </c>
      <c r="T26" s="47">
        <f t="shared" si="5"/>
        <v>0.9927420364410775</v>
      </c>
      <c r="U26" s="44">
        <f t="shared" si="6"/>
        <v>72.878412574435814</v>
      </c>
      <c r="V26" s="43">
        <f t="shared" si="7"/>
        <v>3496997.7489717281</v>
      </c>
      <c r="W26" s="48">
        <f t="shared" si="8"/>
        <v>422430.99515394541</v>
      </c>
      <c r="X26" s="42">
        <v>44697</v>
      </c>
      <c r="Y26" s="43">
        <f t="shared" si="9"/>
        <v>2880259.5326198167</v>
      </c>
      <c r="Z26" s="43">
        <v>2450300.541925332</v>
      </c>
      <c r="AA26" s="43">
        <v>429958.99069448462</v>
      </c>
      <c r="AB26" s="44">
        <f t="shared" si="10"/>
        <v>54.82024614460326</v>
      </c>
      <c r="AC26" s="44">
        <f t="shared" si="11"/>
        <v>9.6194149650867988</v>
      </c>
      <c r="AD26" s="44">
        <f t="shared" si="12"/>
        <v>64.439661109690064</v>
      </c>
      <c r="AE26" s="44">
        <v>68.624346516972636</v>
      </c>
      <c r="AF26" s="43">
        <v>33935775.762588546</v>
      </c>
      <c r="AG26" s="43">
        <v>492303</v>
      </c>
      <c r="AH26" s="44">
        <f t="shared" si="13"/>
        <v>68.932701532569467</v>
      </c>
      <c r="AI26" s="45">
        <v>3</v>
      </c>
      <c r="AJ26" s="46">
        <v>11</v>
      </c>
      <c r="AK26" s="47">
        <f t="shared" si="14"/>
        <v>1</v>
      </c>
      <c r="AL26" s="44">
        <f t="shared" si="15"/>
        <v>68.624346516972636</v>
      </c>
      <c r="AM26" s="43">
        <f t="shared" si="16"/>
        <v>3067302.4162691259</v>
      </c>
      <c r="AN26" s="48">
        <f t="shared" si="17"/>
        <v>204046.78216288274</v>
      </c>
      <c r="AO26" s="90">
        <f t="shared" si="18"/>
        <v>218384.21299106267</v>
      </c>
      <c r="AP26" s="97">
        <f t="shared" si="19"/>
        <v>3287</v>
      </c>
      <c r="AQ26" s="165"/>
      <c r="AR26" s="164"/>
    </row>
    <row r="27" spans="1:44" s="3" customFormat="1" ht="17.25" customHeight="1" outlineLevel="1" x14ac:dyDescent="0.2">
      <c r="A27" s="49"/>
      <c r="B27" s="50" t="s">
        <v>212</v>
      </c>
      <c r="C27" s="51"/>
      <c r="D27" s="52"/>
      <c r="E27" s="53"/>
      <c r="F27" s="52"/>
      <c r="G27" s="54"/>
      <c r="H27" s="55"/>
      <c r="I27" s="55"/>
      <c r="J27" s="55"/>
      <c r="K27" s="56"/>
      <c r="L27" s="56"/>
      <c r="M27" s="56"/>
      <c r="N27" s="56"/>
      <c r="O27" s="55"/>
      <c r="P27" s="55"/>
      <c r="Q27" s="56"/>
      <c r="R27" s="57"/>
      <c r="S27" s="58"/>
      <c r="T27" s="59"/>
      <c r="U27" s="44"/>
      <c r="V27" s="44"/>
      <c r="W27" s="60">
        <f>SUBTOTAL(9,W3:W26)</f>
        <v>-1117473.6872119294</v>
      </c>
      <c r="X27" s="54"/>
      <c r="Y27" s="55"/>
      <c r="Z27" s="55"/>
      <c r="AA27" s="55"/>
      <c r="AB27" s="56"/>
      <c r="AC27" s="56"/>
      <c r="AD27" s="56"/>
      <c r="AE27" s="56"/>
      <c r="AF27" s="55"/>
      <c r="AG27" s="55"/>
      <c r="AH27" s="56"/>
      <c r="AI27" s="57"/>
      <c r="AJ27" s="58"/>
      <c r="AK27" s="59"/>
      <c r="AL27" s="44"/>
      <c r="AM27" s="44"/>
      <c r="AN27" s="60">
        <f>SUBTOTAL(9,AN3:AN26)</f>
        <v>-1819773.6059253793</v>
      </c>
      <c r="AO27" s="91">
        <f>SUBTOTAL(9,AO3:AO26)</f>
        <v>702299.91871345043</v>
      </c>
      <c r="AP27" s="98">
        <v>9.9999999999999995E-8</v>
      </c>
      <c r="AQ27" s="41"/>
    </row>
    <row r="28" spans="1:44" s="3" customFormat="1" ht="12.75" customHeight="1" outlineLevel="2" x14ac:dyDescent="0.2">
      <c r="A28" s="10">
        <v>3050</v>
      </c>
      <c r="B28" s="11" t="s">
        <v>147</v>
      </c>
      <c r="C28" s="12">
        <v>80178</v>
      </c>
      <c r="D28" s="13" t="s">
        <v>23</v>
      </c>
      <c r="E28" s="14" t="s">
        <v>623</v>
      </c>
      <c r="F28" s="15" t="s">
        <v>116</v>
      </c>
      <c r="G28" s="42">
        <v>2194</v>
      </c>
      <c r="H28" s="43">
        <f t="shared" ref="H28:H56" si="20">I28+J28</f>
        <v>3162821.67</v>
      </c>
      <c r="I28" s="43">
        <v>3162821.67</v>
      </c>
      <c r="J28" s="43">
        <v>0</v>
      </c>
      <c r="K28" s="44">
        <f t="shared" ref="K28:K56" si="21">I28/G28</f>
        <v>1441.5777894257064</v>
      </c>
      <c r="L28" s="44">
        <f t="shared" ref="L28:L56" si="22">J28/G28</f>
        <v>0</v>
      </c>
      <c r="M28" s="44">
        <f t="shared" ref="M28:M56" si="23">H28/G28</f>
        <v>1441.5777894257064</v>
      </c>
      <c r="N28" s="44">
        <v>1218.5514534778913</v>
      </c>
      <c r="O28" s="43">
        <v>33996853.950000003</v>
      </c>
      <c r="P28" s="43">
        <v>27892</v>
      </c>
      <c r="Q28" s="44">
        <f t="shared" ref="Q28:Q56" si="24">O28/P28</f>
        <v>1218.8747293130648</v>
      </c>
      <c r="R28" s="45">
        <v>12</v>
      </c>
      <c r="S28" s="46">
        <v>12</v>
      </c>
      <c r="T28" s="47">
        <f t="shared" ref="T28:T56" si="25">IF(N28=0,1,MIN(Q28/N28,1))</f>
        <v>1</v>
      </c>
      <c r="U28" s="44">
        <f t="shared" ref="U28:U56" si="26">T28*N28</f>
        <v>1218.5514534778913</v>
      </c>
      <c r="V28" s="43">
        <f t="shared" ref="V28:V56" si="27">IF(U28&lt;0,0,G28*U28)</f>
        <v>2673501.8889304935</v>
      </c>
      <c r="W28" s="48">
        <f t="shared" ref="W28:W56" si="28">IF(G28=0,-H28*12/12,(V28-H28)*12/12)</f>
        <v>-489319.78106950643</v>
      </c>
      <c r="X28" s="42">
        <v>1587</v>
      </c>
      <c r="Y28" s="43">
        <f t="shared" ref="Y28:Y56" si="29">Z28+AA28</f>
        <v>2957026.72</v>
      </c>
      <c r="Z28" s="43">
        <v>2957026.72</v>
      </c>
      <c r="AA28" s="43">
        <v>0</v>
      </c>
      <c r="AB28" s="44">
        <f t="shared" ref="AB28:AB56" si="30">Z28/X28</f>
        <v>1863.280856962823</v>
      </c>
      <c r="AC28" s="44">
        <f t="shared" ref="AC28:AC56" si="31">AA28/X28</f>
        <v>0</v>
      </c>
      <c r="AD28" s="44">
        <f t="shared" ref="AD28:AD56" si="32">Y28/X28</f>
        <v>1863.280856962823</v>
      </c>
      <c r="AE28" s="44">
        <v>1301.648449816727</v>
      </c>
      <c r="AF28" s="43">
        <v>31066320.969999999</v>
      </c>
      <c r="AG28" s="43">
        <v>23460</v>
      </c>
      <c r="AH28" s="44">
        <f t="shared" ref="AH28:AH56" si="33">AF28/AG28</f>
        <v>1324.2251052855925</v>
      </c>
      <c r="AI28" s="45">
        <v>12</v>
      </c>
      <c r="AJ28" s="46">
        <v>12</v>
      </c>
      <c r="AK28" s="47">
        <f t="shared" ref="AK28:AK56" si="34">IF(AE28=0,1,MIN(AH28/AE28,1))</f>
        <v>1</v>
      </c>
      <c r="AL28" s="44">
        <f t="shared" ref="AL28:AL56" si="35">AK28*AE28</f>
        <v>1301.648449816727</v>
      </c>
      <c r="AM28" s="43">
        <f t="shared" ref="AM28:AM56" si="36">IF(AL28&lt;0,0,X28*AL28)</f>
        <v>2065716.0898591457</v>
      </c>
      <c r="AN28" s="48">
        <f t="shared" ref="AN28:AN56" si="37">IF(X28=0,-Y28*12/11,(AM28-Y28)*12/11)</f>
        <v>-972338.86924456852</v>
      </c>
      <c r="AO28" s="90">
        <f t="shared" ref="AO28:AO56" si="38">W28-AN28</f>
        <v>483019.08817506209</v>
      </c>
      <c r="AP28" s="97">
        <f t="shared" ref="AP28:AP56" si="39">G28-X28</f>
        <v>607</v>
      </c>
      <c r="AQ28" s="165"/>
      <c r="AR28" s="164"/>
    </row>
    <row r="29" spans="1:44" s="3" customFormat="1" ht="12.75" customHeight="1" outlineLevel="2" x14ac:dyDescent="0.2">
      <c r="A29" s="10">
        <v>3050</v>
      </c>
      <c r="B29" s="11" t="s">
        <v>147</v>
      </c>
      <c r="C29" s="12">
        <v>80179</v>
      </c>
      <c r="D29" s="13" t="s">
        <v>23</v>
      </c>
      <c r="E29" s="14" t="s">
        <v>624</v>
      </c>
      <c r="F29" s="15" t="s">
        <v>116</v>
      </c>
      <c r="G29" s="42">
        <v>340</v>
      </c>
      <c r="H29" s="43">
        <f t="shared" si="20"/>
        <v>2912687.9899999998</v>
      </c>
      <c r="I29" s="43">
        <v>2912687.9899999998</v>
      </c>
      <c r="J29" s="43">
        <v>0</v>
      </c>
      <c r="K29" s="44">
        <f t="shared" si="21"/>
        <v>8566.7293823529399</v>
      </c>
      <c r="L29" s="44">
        <f t="shared" si="22"/>
        <v>0</v>
      </c>
      <c r="M29" s="44">
        <f t="shared" si="23"/>
        <v>8566.7293823529399</v>
      </c>
      <c r="N29" s="44">
        <v>7313.3071498538338</v>
      </c>
      <c r="O29" s="43">
        <v>38690757.539999999</v>
      </c>
      <c r="P29" s="43">
        <v>5311</v>
      </c>
      <c r="Q29" s="44">
        <f t="shared" si="24"/>
        <v>7285.0230728676333</v>
      </c>
      <c r="R29" s="45">
        <v>11</v>
      </c>
      <c r="S29" s="46">
        <v>12</v>
      </c>
      <c r="T29" s="47">
        <f t="shared" si="25"/>
        <v>0.99613251892657539</v>
      </c>
      <c r="U29" s="44">
        <f t="shared" si="26"/>
        <v>7285.0230728676333</v>
      </c>
      <c r="V29" s="43">
        <f t="shared" si="27"/>
        <v>2476907.8447749955</v>
      </c>
      <c r="W29" s="48">
        <f t="shared" si="28"/>
        <v>-435780.14522500429</v>
      </c>
      <c r="X29" s="42">
        <v>304</v>
      </c>
      <c r="Y29" s="43">
        <f t="shared" si="29"/>
        <v>2687692.82</v>
      </c>
      <c r="Z29" s="43">
        <v>2687692.82</v>
      </c>
      <c r="AA29" s="43">
        <v>0</v>
      </c>
      <c r="AB29" s="44">
        <f t="shared" si="30"/>
        <v>8841.0948026315782</v>
      </c>
      <c r="AC29" s="44">
        <f t="shared" si="31"/>
        <v>0</v>
      </c>
      <c r="AD29" s="44">
        <f t="shared" si="32"/>
        <v>8841.0948026315782</v>
      </c>
      <c r="AE29" s="44">
        <v>7694.2996753518491</v>
      </c>
      <c r="AF29" s="43">
        <v>35328184.469999999</v>
      </c>
      <c r="AG29" s="43">
        <v>4721</v>
      </c>
      <c r="AH29" s="44">
        <f t="shared" si="33"/>
        <v>7483.1994217326837</v>
      </c>
      <c r="AI29" s="45">
        <v>12</v>
      </c>
      <c r="AJ29" s="46">
        <v>12</v>
      </c>
      <c r="AK29" s="47">
        <f t="shared" si="34"/>
        <v>0.97256407177700521</v>
      </c>
      <c r="AL29" s="44">
        <f t="shared" si="35"/>
        <v>7483.1994217326837</v>
      </c>
      <c r="AM29" s="43">
        <f t="shared" si="36"/>
        <v>2274892.6242067358</v>
      </c>
      <c r="AN29" s="48">
        <f t="shared" si="37"/>
        <v>-450327.48631992447</v>
      </c>
      <c r="AO29" s="90">
        <f t="shared" si="38"/>
        <v>14547.341094920179</v>
      </c>
      <c r="AP29" s="97">
        <f t="shared" si="39"/>
        <v>36</v>
      </c>
      <c r="AQ29" s="165"/>
      <c r="AR29" s="164"/>
    </row>
    <row r="30" spans="1:44" s="3" customFormat="1" ht="12.75" customHeight="1" outlineLevel="2" x14ac:dyDescent="0.2">
      <c r="A30" s="10">
        <v>3050</v>
      </c>
      <c r="B30" s="11" t="s">
        <v>147</v>
      </c>
      <c r="C30" s="12">
        <v>79441</v>
      </c>
      <c r="D30" s="13" t="s">
        <v>23</v>
      </c>
      <c r="E30" s="14" t="s">
        <v>185</v>
      </c>
      <c r="F30" s="15" t="s">
        <v>168</v>
      </c>
      <c r="G30" s="42">
        <v>5872</v>
      </c>
      <c r="H30" s="43">
        <f t="shared" si="20"/>
        <v>794630.89999999991</v>
      </c>
      <c r="I30" s="43">
        <v>794630.89999999991</v>
      </c>
      <c r="J30" s="43">
        <v>0</v>
      </c>
      <c r="K30" s="44">
        <f t="shared" si="21"/>
        <v>135.32542574931878</v>
      </c>
      <c r="L30" s="44">
        <f t="shared" si="22"/>
        <v>0</v>
      </c>
      <c r="M30" s="44">
        <f t="shared" si="23"/>
        <v>135.32542574931878</v>
      </c>
      <c r="N30" s="44">
        <v>111.63364729297822</v>
      </c>
      <c r="O30" s="43">
        <v>4294781.16</v>
      </c>
      <c r="P30" s="43">
        <v>39112</v>
      </c>
      <c r="Q30" s="44">
        <f t="shared" si="24"/>
        <v>109.80724994886481</v>
      </c>
      <c r="R30" s="45">
        <v>11</v>
      </c>
      <c r="S30" s="46">
        <v>12</v>
      </c>
      <c r="T30" s="47">
        <f t="shared" si="25"/>
        <v>0.98363936511614547</v>
      </c>
      <c r="U30" s="44">
        <f t="shared" si="26"/>
        <v>109.80724994886481</v>
      </c>
      <c r="V30" s="43">
        <f t="shared" si="27"/>
        <v>644788.17169973417</v>
      </c>
      <c r="W30" s="48">
        <f t="shared" si="28"/>
        <v>-149842.72830026574</v>
      </c>
      <c r="X30" s="42">
        <v>5398</v>
      </c>
      <c r="Y30" s="43">
        <f t="shared" si="29"/>
        <v>731102.95</v>
      </c>
      <c r="Z30" s="43">
        <v>731102.95</v>
      </c>
      <c r="AA30" s="43">
        <v>0</v>
      </c>
      <c r="AB30" s="44">
        <f t="shared" si="30"/>
        <v>135.43959799925898</v>
      </c>
      <c r="AC30" s="44">
        <f t="shared" si="31"/>
        <v>0</v>
      </c>
      <c r="AD30" s="44">
        <f t="shared" si="32"/>
        <v>135.43959799925898</v>
      </c>
      <c r="AE30" s="44">
        <v>115.67803573726381</v>
      </c>
      <c r="AF30" s="43">
        <v>4011276.6800000006</v>
      </c>
      <c r="AG30" s="43">
        <v>35689</v>
      </c>
      <c r="AH30" s="44">
        <f t="shared" si="33"/>
        <v>112.39532292863349</v>
      </c>
      <c r="AI30" s="45">
        <v>11</v>
      </c>
      <c r="AJ30" s="46">
        <v>12</v>
      </c>
      <c r="AK30" s="47">
        <f t="shared" si="34"/>
        <v>0.97162198694239366</v>
      </c>
      <c r="AL30" s="44">
        <f t="shared" si="35"/>
        <v>112.39532292863349</v>
      </c>
      <c r="AM30" s="43">
        <f t="shared" si="36"/>
        <v>606709.95316876355</v>
      </c>
      <c r="AN30" s="48">
        <f t="shared" si="37"/>
        <v>-135701.45108862154</v>
      </c>
      <c r="AO30" s="90">
        <f t="shared" si="38"/>
        <v>-14141.277211644192</v>
      </c>
      <c r="AP30" s="97">
        <f t="shared" si="39"/>
        <v>474</v>
      </c>
      <c r="AQ30" s="165"/>
      <c r="AR30" s="164"/>
    </row>
    <row r="31" spans="1:44" s="3" customFormat="1" ht="12.75" customHeight="1" outlineLevel="2" x14ac:dyDescent="0.2">
      <c r="A31" s="10">
        <v>3050</v>
      </c>
      <c r="B31" s="11" t="s">
        <v>147</v>
      </c>
      <c r="C31" s="12">
        <v>80969</v>
      </c>
      <c r="D31" s="13" t="s">
        <v>23</v>
      </c>
      <c r="E31" s="14" t="s">
        <v>658</v>
      </c>
      <c r="F31" s="15" t="s">
        <v>659</v>
      </c>
      <c r="G31" s="42">
        <v>32795</v>
      </c>
      <c r="H31" s="43">
        <f t="shared" si="20"/>
        <v>483266.83461267233</v>
      </c>
      <c r="I31" s="43">
        <v>405977.67855330184</v>
      </c>
      <c r="J31" s="43">
        <v>77289.156059370507</v>
      </c>
      <c r="K31" s="44">
        <f t="shared" si="21"/>
        <v>12.379255330181486</v>
      </c>
      <c r="L31" s="44">
        <f t="shared" si="22"/>
        <v>2.3567359676588051</v>
      </c>
      <c r="M31" s="44">
        <f t="shared" si="23"/>
        <v>14.735991297840291</v>
      </c>
      <c r="N31" s="44">
        <v>12.509629498781461</v>
      </c>
      <c r="O31" s="43">
        <v>2650193.4912909633</v>
      </c>
      <c r="P31" s="43">
        <v>241237</v>
      </c>
      <c r="Q31" s="44">
        <f t="shared" si="24"/>
        <v>10.985849978614239</v>
      </c>
      <c r="R31" s="45">
        <v>8</v>
      </c>
      <c r="S31" s="46">
        <v>12</v>
      </c>
      <c r="T31" s="47">
        <f t="shared" si="25"/>
        <v>0.87819147479022852</v>
      </c>
      <c r="U31" s="44">
        <f t="shared" si="26"/>
        <v>10.985849978614239</v>
      </c>
      <c r="V31" s="43">
        <f t="shared" si="27"/>
        <v>360280.95004865393</v>
      </c>
      <c r="W31" s="48">
        <f t="shared" si="28"/>
        <v>-122985.8845640184</v>
      </c>
      <c r="X31" s="42">
        <v>28347</v>
      </c>
      <c r="Y31" s="43">
        <f t="shared" si="29"/>
        <v>424027.91472917912</v>
      </c>
      <c r="Z31" s="43">
        <v>341880.71551426966</v>
      </c>
      <c r="AA31" s="43">
        <v>82147.199214909429</v>
      </c>
      <c r="AB31" s="44">
        <f t="shared" si="30"/>
        <v>12.060560747672405</v>
      </c>
      <c r="AC31" s="44">
        <f t="shared" si="31"/>
        <v>2.8979150955977504</v>
      </c>
      <c r="AD31" s="44">
        <f t="shared" si="32"/>
        <v>14.958475843270156</v>
      </c>
      <c r="AE31" s="44">
        <v>12.534978817918917</v>
      </c>
      <c r="AF31" s="43">
        <v>2136764.7819740344</v>
      </c>
      <c r="AG31" s="43">
        <v>190474</v>
      </c>
      <c r="AH31" s="44">
        <f t="shared" si="33"/>
        <v>11.218144114020992</v>
      </c>
      <c r="AI31" s="45">
        <v>8</v>
      </c>
      <c r="AJ31" s="46">
        <v>12</v>
      </c>
      <c r="AK31" s="47">
        <f t="shared" si="34"/>
        <v>0.89494719352732433</v>
      </c>
      <c r="AL31" s="44">
        <f t="shared" si="35"/>
        <v>11.218144114020992</v>
      </c>
      <c r="AM31" s="43">
        <f t="shared" si="36"/>
        <v>318000.73120015307</v>
      </c>
      <c r="AN31" s="48">
        <f t="shared" si="37"/>
        <v>-115666.01839530114</v>
      </c>
      <c r="AO31" s="90">
        <f t="shared" si="38"/>
        <v>-7319.8661687172571</v>
      </c>
      <c r="AP31" s="97">
        <f t="shared" si="39"/>
        <v>4448</v>
      </c>
      <c r="AQ31" s="165"/>
      <c r="AR31" s="164"/>
    </row>
    <row r="32" spans="1:44" s="3" customFormat="1" ht="12.75" customHeight="1" outlineLevel="2" x14ac:dyDescent="0.2">
      <c r="A32" s="10">
        <v>3050</v>
      </c>
      <c r="B32" s="11" t="s">
        <v>147</v>
      </c>
      <c r="C32" s="12">
        <v>80943</v>
      </c>
      <c r="D32" s="13" t="s">
        <v>23</v>
      </c>
      <c r="E32" s="14" t="s">
        <v>157</v>
      </c>
      <c r="F32" s="15" t="s">
        <v>111</v>
      </c>
      <c r="G32" s="42">
        <v>409</v>
      </c>
      <c r="H32" s="43">
        <f t="shared" si="20"/>
        <v>293065.56999999995</v>
      </c>
      <c r="I32" s="43">
        <v>293065.56999999995</v>
      </c>
      <c r="J32" s="43">
        <v>0</v>
      </c>
      <c r="K32" s="44">
        <f t="shared" si="21"/>
        <v>716.54173594132021</v>
      </c>
      <c r="L32" s="44">
        <f t="shared" si="22"/>
        <v>0</v>
      </c>
      <c r="M32" s="44">
        <f t="shared" si="23"/>
        <v>716.54173594132021</v>
      </c>
      <c r="N32" s="44">
        <v>538.38716623471555</v>
      </c>
      <c r="O32" s="43">
        <v>3947388.68</v>
      </c>
      <c r="P32" s="43">
        <v>7108</v>
      </c>
      <c r="Q32" s="44">
        <f t="shared" si="24"/>
        <v>555.34449634214968</v>
      </c>
      <c r="R32" s="45">
        <v>11</v>
      </c>
      <c r="S32" s="46">
        <v>12</v>
      </c>
      <c r="T32" s="47">
        <f t="shared" si="25"/>
        <v>1</v>
      </c>
      <c r="U32" s="44">
        <f t="shared" si="26"/>
        <v>538.38716623471555</v>
      </c>
      <c r="V32" s="43">
        <f t="shared" si="27"/>
        <v>220200.35098999867</v>
      </c>
      <c r="W32" s="48">
        <f t="shared" si="28"/>
        <v>-72865.219010001281</v>
      </c>
      <c r="X32" s="42">
        <v>376</v>
      </c>
      <c r="Y32" s="43">
        <f t="shared" si="29"/>
        <v>266741.69999999995</v>
      </c>
      <c r="Z32" s="43">
        <v>266741.69999999995</v>
      </c>
      <c r="AA32" s="43">
        <v>0</v>
      </c>
      <c r="AB32" s="44">
        <f t="shared" si="30"/>
        <v>709.41941489361693</v>
      </c>
      <c r="AC32" s="44">
        <f t="shared" si="31"/>
        <v>0</v>
      </c>
      <c r="AD32" s="44">
        <f t="shared" si="32"/>
        <v>709.41941489361693</v>
      </c>
      <c r="AE32" s="44">
        <v>522.75488134609066</v>
      </c>
      <c r="AF32" s="43">
        <v>3629071.2799999993</v>
      </c>
      <c r="AG32" s="43">
        <v>6570</v>
      </c>
      <c r="AH32" s="44">
        <f t="shared" si="33"/>
        <v>552.3700578386605</v>
      </c>
      <c r="AI32" s="45">
        <v>11</v>
      </c>
      <c r="AJ32" s="46">
        <v>12</v>
      </c>
      <c r="AK32" s="47">
        <f t="shared" si="34"/>
        <v>1</v>
      </c>
      <c r="AL32" s="44">
        <f t="shared" si="35"/>
        <v>522.75488134609066</v>
      </c>
      <c r="AM32" s="43">
        <f t="shared" si="36"/>
        <v>196555.83538613009</v>
      </c>
      <c r="AN32" s="48">
        <f t="shared" si="37"/>
        <v>-76566.397760585314</v>
      </c>
      <c r="AO32" s="90">
        <f t="shared" si="38"/>
        <v>3701.178750584033</v>
      </c>
      <c r="AP32" s="97">
        <f t="shared" si="39"/>
        <v>33</v>
      </c>
      <c r="AQ32" s="165"/>
      <c r="AR32" s="164"/>
    </row>
    <row r="33" spans="1:44" s="3" customFormat="1" ht="12.75" customHeight="1" outlineLevel="2" x14ac:dyDescent="0.2">
      <c r="A33" s="10">
        <v>3050</v>
      </c>
      <c r="B33" s="11" t="s">
        <v>147</v>
      </c>
      <c r="C33" s="12">
        <v>80967</v>
      </c>
      <c r="D33" s="13" t="s">
        <v>23</v>
      </c>
      <c r="E33" s="14" t="s">
        <v>626</v>
      </c>
      <c r="F33" s="15" t="s">
        <v>172</v>
      </c>
      <c r="G33" s="42">
        <v>2933</v>
      </c>
      <c r="H33" s="43">
        <f t="shared" si="20"/>
        <v>223924.13536525832</v>
      </c>
      <c r="I33" s="43">
        <v>176332.91573370542</v>
      </c>
      <c r="J33" s="43">
        <v>47591.219631552915</v>
      </c>
      <c r="K33" s="44">
        <f t="shared" si="21"/>
        <v>60.120325855337683</v>
      </c>
      <c r="L33" s="44">
        <f t="shared" si="22"/>
        <v>16.226123297495025</v>
      </c>
      <c r="M33" s="44">
        <f t="shared" si="23"/>
        <v>76.346449152832704</v>
      </c>
      <c r="N33" s="44">
        <v>64.589622750337213</v>
      </c>
      <c r="O33" s="43">
        <v>4392590.0586680146</v>
      </c>
      <c r="P33" s="43">
        <v>69104</v>
      </c>
      <c r="Q33" s="44">
        <f t="shared" si="24"/>
        <v>63.56491749635353</v>
      </c>
      <c r="R33" s="45">
        <v>9</v>
      </c>
      <c r="S33" s="46">
        <v>12</v>
      </c>
      <c r="T33" s="47">
        <f t="shared" si="25"/>
        <v>0.98413514105904365</v>
      </c>
      <c r="U33" s="44">
        <f t="shared" si="26"/>
        <v>63.56491749635353</v>
      </c>
      <c r="V33" s="43">
        <f t="shared" si="27"/>
        <v>186435.90301680489</v>
      </c>
      <c r="W33" s="48">
        <f t="shared" si="28"/>
        <v>-37488.232348453428</v>
      </c>
      <c r="X33" s="42">
        <v>2870</v>
      </c>
      <c r="Y33" s="43">
        <f t="shared" si="29"/>
        <v>260230.2889349545</v>
      </c>
      <c r="Z33" s="43">
        <v>216482.66270233467</v>
      </c>
      <c r="AA33" s="43">
        <v>43747.626232619834</v>
      </c>
      <c r="AB33" s="44">
        <f t="shared" si="30"/>
        <v>75.429499199419737</v>
      </c>
      <c r="AC33" s="44">
        <f t="shared" si="31"/>
        <v>15.243075342376249</v>
      </c>
      <c r="AD33" s="44">
        <f t="shared" si="32"/>
        <v>90.672574541795996</v>
      </c>
      <c r="AE33" s="44">
        <v>58.240750314741121</v>
      </c>
      <c r="AF33" s="43">
        <v>3772351.9743920285</v>
      </c>
      <c r="AG33" s="43">
        <v>65879</v>
      </c>
      <c r="AH33" s="44">
        <f t="shared" si="33"/>
        <v>57.261828115059863</v>
      </c>
      <c r="AI33" s="45">
        <v>11</v>
      </c>
      <c r="AJ33" s="46">
        <v>12</v>
      </c>
      <c r="AK33" s="47">
        <f t="shared" si="34"/>
        <v>0.9831917996524594</v>
      </c>
      <c r="AL33" s="44">
        <f t="shared" si="35"/>
        <v>57.261828115059863</v>
      </c>
      <c r="AM33" s="43">
        <f t="shared" si="36"/>
        <v>164341.44669022181</v>
      </c>
      <c r="AN33" s="48">
        <f t="shared" si="37"/>
        <v>-104606.00972152659</v>
      </c>
      <c r="AO33" s="90">
        <f t="shared" si="38"/>
        <v>67117.777373073157</v>
      </c>
      <c r="AP33" s="97">
        <f t="shared" si="39"/>
        <v>63</v>
      </c>
      <c r="AQ33" s="165"/>
      <c r="AR33" s="164"/>
    </row>
    <row r="34" spans="1:44" s="3" customFormat="1" ht="12.75" customHeight="1" outlineLevel="2" x14ac:dyDescent="0.2">
      <c r="A34" s="10">
        <v>3050</v>
      </c>
      <c r="B34" s="11" t="s">
        <v>147</v>
      </c>
      <c r="C34" s="12">
        <v>80945</v>
      </c>
      <c r="D34" s="13" t="s">
        <v>23</v>
      </c>
      <c r="E34" s="14" t="s">
        <v>175</v>
      </c>
      <c r="F34" s="15" t="s">
        <v>111</v>
      </c>
      <c r="G34" s="42">
        <v>60</v>
      </c>
      <c r="H34" s="43">
        <f t="shared" si="20"/>
        <v>138058.51</v>
      </c>
      <c r="I34" s="43">
        <v>138058.51</v>
      </c>
      <c r="J34" s="43">
        <v>0</v>
      </c>
      <c r="K34" s="44">
        <f t="shared" si="21"/>
        <v>2300.9751666666666</v>
      </c>
      <c r="L34" s="44">
        <f t="shared" si="22"/>
        <v>0</v>
      </c>
      <c r="M34" s="44">
        <f t="shared" si="23"/>
        <v>2300.9751666666666</v>
      </c>
      <c r="N34" s="44">
        <v>1771.7165122126437</v>
      </c>
      <c r="O34" s="43">
        <v>1649400.04</v>
      </c>
      <c r="P34" s="43">
        <v>887</v>
      </c>
      <c r="Q34" s="44">
        <f t="shared" si="24"/>
        <v>1859.5265388951523</v>
      </c>
      <c r="R34" s="45">
        <v>11</v>
      </c>
      <c r="S34" s="46">
        <v>12</v>
      </c>
      <c r="T34" s="47">
        <f t="shared" si="25"/>
        <v>1</v>
      </c>
      <c r="U34" s="44">
        <f t="shared" si="26"/>
        <v>1771.7165122126437</v>
      </c>
      <c r="V34" s="43">
        <f t="shared" si="27"/>
        <v>106302.99073275863</v>
      </c>
      <c r="W34" s="48">
        <f t="shared" si="28"/>
        <v>-31755.519267241383</v>
      </c>
      <c r="X34" s="42">
        <v>49</v>
      </c>
      <c r="Y34" s="43">
        <f t="shared" si="29"/>
        <v>137133.50999999998</v>
      </c>
      <c r="Z34" s="43">
        <v>137133.50999999998</v>
      </c>
      <c r="AA34" s="43">
        <v>0</v>
      </c>
      <c r="AB34" s="44">
        <f t="shared" si="30"/>
        <v>2798.6430612244894</v>
      </c>
      <c r="AC34" s="44">
        <f t="shared" si="31"/>
        <v>0</v>
      </c>
      <c r="AD34" s="44">
        <f t="shared" si="32"/>
        <v>2798.6430612244894</v>
      </c>
      <c r="AE34" s="44">
        <v>1843.3840298507466</v>
      </c>
      <c r="AF34" s="43">
        <v>1562155.1</v>
      </c>
      <c r="AG34" s="43">
        <v>813</v>
      </c>
      <c r="AH34" s="44">
        <f t="shared" si="33"/>
        <v>1921.469987699877</v>
      </c>
      <c r="AI34" s="45">
        <v>12</v>
      </c>
      <c r="AJ34" s="46">
        <v>12</v>
      </c>
      <c r="AK34" s="47">
        <f t="shared" si="34"/>
        <v>1</v>
      </c>
      <c r="AL34" s="44">
        <f t="shared" si="35"/>
        <v>1843.3840298507466</v>
      </c>
      <c r="AM34" s="43">
        <f t="shared" si="36"/>
        <v>90325.81746268658</v>
      </c>
      <c r="AN34" s="48">
        <f t="shared" si="37"/>
        <v>-51062.937313432805</v>
      </c>
      <c r="AO34" s="90">
        <f t="shared" si="38"/>
        <v>19307.418046191422</v>
      </c>
      <c r="AP34" s="97">
        <f t="shared" si="39"/>
        <v>11</v>
      </c>
      <c r="AQ34" s="165"/>
      <c r="AR34" s="164"/>
    </row>
    <row r="35" spans="1:44" s="3" customFormat="1" ht="12.75" customHeight="1" outlineLevel="2" x14ac:dyDescent="0.2">
      <c r="A35" s="10">
        <v>3050</v>
      </c>
      <c r="B35" s="11" t="s">
        <v>147</v>
      </c>
      <c r="C35" s="12">
        <v>80971</v>
      </c>
      <c r="D35" s="13" t="s">
        <v>23</v>
      </c>
      <c r="E35" s="14" t="s">
        <v>170</v>
      </c>
      <c r="F35" s="15" t="s">
        <v>111</v>
      </c>
      <c r="G35" s="42">
        <v>401</v>
      </c>
      <c r="H35" s="43">
        <f t="shared" si="20"/>
        <v>872233.40999999992</v>
      </c>
      <c r="I35" s="43">
        <v>872233.40999999992</v>
      </c>
      <c r="J35" s="43">
        <v>0</v>
      </c>
      <c r="K35" s="44">
        <f t="shared" si="21"/>
        <v>2175.1456608478802</v>
      </c>
      <c r="L35" s="44">
        <f t="shared" si="22"/>
        <v>0</v>
      </c>
      <c r="M35" s="44">
        <f t="shared" si="23"/>
        <v>2175.1456608478802</v>
      </c>
      <c r="N35" s="44">
        <v>2181.3658947284021</v>
      </c>
      <c r="O35" s="43">
        <v>15462785.759999998</v>
      </c>
      <c r="P35" s="43">
        <v>7322</v>
      </c>
      <c r="Q35" s="44">
        <f t="shared" si="24"/>
        <v>2111.8254247473365</v>
      </c>
      <c r="R35" s="45">
        <v>6</v>
      </c>
      <c r="S35" s="46">
        <v>12</v>
      </c>
      <c r="T35" s="47">
        <f t="shared" si="25"/>
        <v>0.96812067606396501</v>
      </c>
      <c r="U35" s="44">
        <f t="shared" si="26"/>
        <v>2111.8254247473365</v>
      </c>
      <c r="V35" s="43">
        <f t="shared" si="27"/>
        <v>846841.99532368197</v>
      </c>
      <c r="W35" s="48">
        <f t="shared" si="28"/>
        <v>-25391.414676317945</v>
      </c>
      <c r="X35" s="42">
        <v>378</v>
      </c>
      <c r="Y35" s="43">
        <f t="shared" si="29"/>
        <v>816880.96</v>
      </c>
      <c r="Z35" s="43">
        <v>816880.96</v>
      </c>
      <c r="AA35" s="43">
        <v>0</v>
      </c>
      <c r="AB35" s="44">
        <f t="shared" si="30"/>
        <v>2161.0607407407406</v>
      </c>
      <c r="AC35" s="44">
        <f t="shared" si="31"/>
        <v>0</v>
      </c>
      <c r="AD35" s="44">
        <f t="shared" si="32"/>
        <v>2161.0607407407406</v>
      </c>
      <c r="AE35" s="44">
        <v>2161.8849950944323</v>
      </c>
      <c r="AF35" s="43">
        <v>14189460.729999999</v>
      </c>
      <c r="AG35" s="43">
        <v>6664</v>
      </c>
      <c r="AH35" s="44">
        <f t="shared" si="33"/>
        <v>2129.2708178271305</v>
      </c>
      <c r="AI35" s="45">
        <v>6</v>
      </c>
      <c r="AJ35" s="46">
        <v>12</v>
      </c>
      <c r="AK35" s="47">
        <f t="shared" si="34"/>
        <v>0.98491400914419258</v>
      </c>
      <c r="AL35" s="44">
        <f t="shared" si="35"/>
        <v>2129.2708178271305</v>
      </c>
      <c r="AM35" s="43">
        <f t="shared" si="36"/>
        <v>804864.36913865537</v>
      </c>
      <c r="AN35" s="48">
        <f t="shared" si="37"/>
        <v>-13109.00821237592</v>
      </c>
      <c r="AO35" s="90">
        <f t="shared" si="38"/>
        <v>-12282.406463942025</v>
      </c>
      <c r="AP35" s="97">
        <f t="shared" si="39"/>
        <v>23</v>
      </c>
      <c r="AQ35" s="165"/>
      <c r="AR35" s="164"/>
    </row>
    <row r="36" spans="1:44" s="3" customFormat="1" ht="12.75" customHeight="1" outlineLevel="2" x14ac:dyDescent="0.2">
      <c r="A36" s="10">
        <v>3050</v>
      </c>
      <c r="B36" s="11" t="s">
        <v>147</v>
      </c>
      <c r="C36" s="12">
        <v>80144</v>
      </c>
      <c r="D36" s="13" t="s">
        <v>23</v>
      </c>
      <c r="E36" s="14" t="s">
        <v>171</v>
      </c>
      <c r="F36" s="15" t="s">
        <v>108</v>
      </c>
      <c r="G36" s="42">
        <v>9226</v>
      </c>
      <c r="H36" s="43">
        <f t="shared" si="20"/>
        <v>469462.39958895632</v>
      </c>
      <c r="I36" s="43">
        <v>463180.1156934849</v>
      </c>
      <c r="J36" s="43">
        <v>6282.2838954714516</v>
      </c>
      <c r="K36" s="44">
        <f t="shared" si="21"/>
        <v>50.203784488780066</v>
      </c>
      <c r="L36" s="44">
        <f t="shared" si="22"/>
        <v>0.68093257050416778</v>
      </c>
      <c r="M36" s="44">
        <f t="shared" si="23"/>
        <v>50.884717059284235</v>
      </c>
      <c r="N36" s="44">
        <v>49.203430176803209</v>
      </c>
      <c r="O36" s="43">
        <v>5278033.7933165953</v>
      </c>
      <c r="P36" s="43">
        <v>106711</v>
      </c>
      <c r="Q36" s="44">
        <f t="shared" si="24"/>
        <v>49.461009580236293</v>
      </c>
      <c r="R36" s="45">
        <v>7</v>
      </c>
      <c r="S36" s="46">
        <v>12</v>
      </c>
      <c r="T36" s="47">
        <f t="shared" si="25"/>
        <v>1</v>
      </c>
      <c r="U36" s="44">
        <f t="shared" si="26"/>
        <v>49.203430176803209</v>
      </c>
      <c r="V36" s="43">
        <f t="shared" si="27"/>
        <v>453950.84681118641</v>
      </c>
      <c r="W36" s="48">
        <f t="shared" si="28"/>
        <v>-15511.552777769917</v>
      </c>
      <c r="X36" s="42">
        <v>8477</v>
      </c>
      <c r="Y36" s="43">
        <f t="shared" si="29"/>
        <v>431069.38952641794</v>
      </c>
      <c r="Z36" s="43">
        <v>425137.26025236165</v>
      </c>
      <c r="AA36" s="43">
        <v>5932.1292740562858</v>
      </c>
      <c r="AB36" s="44">
        <f t="shared" si="30"/>
        <v>50.151853279740671</v>
      </c>
      <c r="AC36" s="44">
        <f t="shared" si="31"/>
        <v>0.69979111408001482</v>
      </c>
      <c r="AD36" s="44">
        <f t="shared" si="32"/>
        <v>50.851644393820685</v>
      </c>
      <c r="AE36" s="44">
        <v>51.00205366399635</v>
      </c>
      <c r="AF36" s="43">
        <v>4831887.467940066</v>
      </c>
      <c r="AG36" s="43">
        <v>98693</v>
      </c>
      <c r="AH36" s="44">
        <f t="shared" si="33"/>
        <v>48.958765747723405</v>
      </c>
      <c r="AI36" s="45">
        <v>6</v>
      </c>
      <c r="AJ36" s="46">
        <v>12</v>
      </c>
      <c r="AK36" s="47">
        <f t="shared" si="34"/>
        <v>0.95993714430139987</v>
      </c>
      <c r="AL36" s="44">
        <f t="shared" si="35"/>
        <v>48.958765747723405</v>
      </c>
      <c r="AM36" s="43">
        <f t="shared" si="36"/>
        <v>415023.45724345132</v>
      </c>
      <c r="AN36" s="48">
        <f t="shared" si="37"/>
        <v>-17504.653399599949</v>
      </c>
      <c r="AO36" s="90">
        <f t="shared" si="38"/>
        <v>1993.1006218300317</v>
      </c>
      <c r="AP36" s="97">
        <f t="shared" si="39"/>
        <v>749</v>
      </c>
      <c r="AQ36" s="165"/>
      <c r="AR36" s="164"/>
    </row>
    <row r="37" spans="1:44" s="3" customFormat="1" ht="12.75" customHeight="1" outlineLevel="2" x14ac:dyDescent="0.2">
      <c r="A37" s="10">
        <v>3050</v>
      </c>
      <c r="B37" s="11" t="s">
        <v>147</v>
      </c>
      <c r="C37" s="12">
        <v>80973</v>
      </c>
      <c r="D37" s="13" t="s">
        <v>23</v>
      </c>
      <c r="E37" s="14" t="s">
        <v>627</v>
      </c>
      <c r="F37" s="15" t="s">
        <v>111</v>
      </c>
      <c r="G37" s="42">
        <v>159</v>
      </c>
      <c r="H37" s="43">
        <f t="shared" si="20"/>
        <v>477890.10000000003</v>
      </c>
      <c r="I37" s="43">
        <v>477890.10000000003</v>
      </c>
      <c r="J37" s="43">
        <v>0</v>
      </c>
      <c r="K37" s="44">
        <f t="shared" si="21"/>
        <v>3005.5981132075476</v>
      </c>
      <c r="L37" s="44">
        <f t="shared" si="22"/>
        <v>0</v>
      </c>
      <c r="M37" s="44">
        <f t="shared" si="23"/>
        <v>3005.5981132075476</v>
      </c>
      <c r="N37" s="44">
        <v>2995.1940427916188</v>
      </c>
      <c r="O37" s="43">
        <v>7532395.6799999988</v>
      </c>
      <c r="P37" s="43">
        <v>2539</v>
      </c>
      <c r="Q37" s="44">
        <f t="shared" si="24"/>
        <v>2966.6780937376916</v>
      </c>
      <c r="R37" s="45">
        <v>7</v>
      </c>
      <c r="S37" s="46">
        <v>12</v>
      </c>
      <c r="T37" s="47">
        <f t="shared" si="25"/>
        <v>0.99047943183428966</v>
      </c>
      <c r="U37" s="44">
        <f t="shared" si="26"/>
        <v>2966.6780937376916</v>
      </c>
      <c r="V37" s="43">
        <f t="shared" si="27"/>
        <v>471701.81690429297</v>
      </c>
      <c r="W37" s="48">
        <f t="shared" si="28"/>
        <v>-6188.2830957070692</v>
      </c>
      <c r="X37" s="42">
        <v>150</v>
      </c>
      <c r="Y37" s="43">
        <f t="shared" si="29"/>
        <v>446679.50999999995</v>
      </c>
      <c r="Z37" s="43">
        <v>446679.50999999995</v>
      </c>
      <c r="AA37" s="43">
        <v>0</v>
      </c>
      <c r="AB37" s="44">
        <f t="shared" si="30"/>
        <v>2977.8633999999997</v>
      </c>
      <c r="AC37" s="44">
        <f t="shared" si="31"/>
        <v>0</v>
      </c>
      <c r="AD37" s="44">
        <f t="shared" si="32"/>
        <v>2977.8633999999997</v>
      </c>
      <c r="AE37" s="44">
        <v>2857.6651670979236</v>
      </c>
      <c r="AF37" s="43">
        <v>6862458.7800000003</v>
      </c>
      <c r="AG37" s="43">
        <v>2344</v>
      </c>
      <c r="AH37" s="44">
        <f t="shared" si="33"/>
        <v>2927.6701279863482</v>
      </c>
      <c r="AI37" s="45">
        <v>8</v>
      </c>
      <c r="AJ37" s="46">
        <v>12</v>
      </c>
      <c r="AK37" s="47">
        <f t="shared" si="34"/>
        <v>1</v>
      </c>
      <c r="AL37" s="44">
        <f t="shared" si="35"/>
        <v>2857.6651670979236</v>
      </c>
      <c r="AM37" s="43">
        <f t="shared" si="36"/>
        <v>428649.77506468853</v>
      </c>
      <c r="AN37" s="48">
        <f t="shared" si="37"/>
        <v>-19668.801747612466</v>
      </c>
      <c r="AO37" s="90">
        <f t="shared" si="38"/>
        <v>13480.518651905397</v>
      </c>
      <c r="AP37" s="97">
        <f t="shared" si="39"/>
        <v>9</v>
      </c>
      <c r="AQ37" s="165"/>
      <c r="AR37" s="164"/>
    </row>
    <row r="38" spans="1:44" s="3" customFormat="1" ht="12.75" customHeight="1" outlineLevel="2" x14ac:dyDescent="0.2">
      <c r="A38" s="10">
        <v>3050</v>
      </c>
      <c r="B38" s="11" t="s">
        <v>147</v>
      </c>
      <c r="C38" s="12">
        <v>80623</v>
      </c>
      <c r="D38" s="13" t="s">
        <v>23</v>
      </c>
      <c r="E38" s="14" t="s">
        <v>181</v>
      </c>
      <c r="F38" s="15" t="s">
        <v>125</v>
      </c>
      <c r="G38" s="42">
        <v>884</v>
      </c>
      <c r="H38" s="43">
        <f t="shared" si="20"/>
        <v>303154.65645371232</v>
      </c>
      <c r="I38" s="43">
        <v>292959.42548288085</v>
      </c>
      <c r="J38" s="43">
        <v>10195.230970831446</v>
      </c>
      <c r="K38" s="44">
        <f t="shared" si="21"/>
        <v>331.4020650258833</v>
      </c>
      <c r="L38" s="44">
        <f t="shared" si="22"/>
        <v>11.533066709085347</v>
      </c>
      <c r="M38" s="44">
        <f t="shared" si="23"/>
        <v>342.93513173496871</v>
      </c>
      <c r="N38" s="44">
        <v>343.11725917440555</v>
      </c>
      <c r="O38" s="43">
        <v>1144141.1681086659</v>
      </c>
      <c r="P38" s="43">
        <v>3397</v>
      </c>
      <c r="Q38" s="44">
        <f t="shared" si="24"/>
        <v>336.80929293749364</v>
      </c>
      <c r="R38" s="45">
        <v>6</v>
      </c>
      <c r="S38" s="46">
        <v>12</v>
      </c>
      <c r="T38" s="47">
        <f t="shared" si="25"/>
        <v>0.98161571279716486</v>
      </c>
      <c r="U38" s="44">
        <f t="shared" si="26"/>
        <v>336.80929293749364</v>
      </c>
      <c r="V38" s="43">
        <f t="shared" si="27"/>
        <v>297739.41495674435</v>
      </c>
      <c r="W38" s="48">
        <f t="shared" si="28"/>
        <v>-5415.2414969679667</v>
      </c>
      <c r="X38" s="42">
        <v>797</v>
      </c>
      <c r="Y38" s="43">
        <f t="shared" si="29"/>
        <v>269582.24559191114</v>
      </c>
      <c r="Z38" s="43">
        <v>260310.48331159927</v>
      </c>
      <c r="AA38" s="43">
        <v>9271.7622803118793</v>
      </c>
      <c r="AB38" s="44">
        <f t="shared" si="30"/>
        <v>326.61290252396395</v>
      </c>
      <c r="AC38" s="44">
        <f t="shared" si="31"/>
        <v>11.633327829751417</v>
      </c>
      <c r="AD38" s="44">
        <f t="shared" si="32"/>
        <v>338.24623035371536</v>
      </c>
      <c r="AE38" s="44">
        <v>384.24130652205582</v>
      </c>
      <c r="AF38" s="43">
        <v>1040860.0751688672</v>
      </c>
      <c r="AG38" s="43">
        <v>2500</v>
      </c>
      <c r="AH38" s="44">
        <f t="shared" si="33"/>
        <v>416.3440300675469</v>
      </c>
      <c r="AI38" s="45">
        <v>5</v>
      </c>
      <c r="AJ38" s="46">
        <v>12</v>
      </c>
      <c r="AK38" s="47">
        <f t="shared" si="34"/>
        <v>1</v>
      </c>
      <c r="AL38" s="44">
        <f t="shared" si="35"/>
        <v>384.24130652205582</v>
      </c>
      <c r="AM38" s="43">
        <f t="shared" si="36"/>
        <v>306240.32129807852</v>
      </c>
      <c r="AN38" s="48">
        <f t="shared" si="37"/>
        <v>39990.628043091689</v>
      </c>
      <c r="AO38" s="90">
        <f t="shared" si="38"/>
        <v>-45405.869540059655</v>
      </c>
      <c r="AP38" s="97">
        <f t="shared" si="39"/>
        <v>87</v>
      </c>
      <c r="AQ38" s="165"/>
      <c r="AR38" s="164"/>
    </row>
    <row r="39" spans="1:44" s="3" customFormat="1" ht="12.75" customHeight="1" outlineLevel="2" x14ac:dyDescent="0.2">
      <c r="A39" s="10">
        <v>3050</v>
      </c>
      <c r="B39" s="11" t="s">
        <v>147</v>
      </c>
      <c r="C39" s="12">
        <v>80376</v>
      </c>
      <c r="D39" s="13" t="s">
        <v>23</v>
      </c>
      <c r="E39" s="14" t="s">
        <v>151</v>
      </c>
      <c r="F39" s="15" t="s">
        <v>125</v>
      </c>
      <c r="G39" s="42">
        <v>140070</v>
      </c>
      <c r="H39" s="43">
        <f t="shared" si="20"/>
        <v>997629.52098411799</v>
      </c>
      <c r="I39" s="43">
        <v>886988.30347355607</v>
      </c>
      <c r="J39" s="43">
        <v>110641.21751056194</v>
      </c>
      <c r="K39" s="44">
        <f t="shared" si="21"/>
        <v>6.3324645068434071</v>
      </c>
      <c r="L39" s="44">
        <f t="shared" si="22"/>
        <v>0.7898994610591985</v>
      </c>
      <c r="M39" s="44">
        <f t="shared" si="23"/>
        <v>7.1223639679026061</v>
      </c>
      <c r="N39" s="44">
        <v>7.0992530131886369</v>
      </c>
      <c r="O39" s="43">
        <v>14769074.454202564</v>
      </c>
      <c r="P39" s="43">
        <v>1990187</v>
      </c>
      <c r="Q39" s="44">
        <f t="shared" si="24"/>
        <v>7.4209481089980809</v>
      </c>
      <c r="R39" s="45">
        <v>7</v>
      </c>
      <c r="S39" s="46">
        <v>12</v>
      </c>
      <c r="T39" s="47">
        <f t="shared" si="25"/>
        <v>1</v>
      </c>
      <c r="U39" s="44">
        <f t="shared" si="26"/>
        <v>7.0992530131886369</v>
      </c>
      <c r="V39" s="43">
        <f t="shared" si="27"/>
        <v>994392.36955733236</v>
      </c>
      <c r="W39" s="48">
        <f t="shared" si="28"/>
        <v>-3237.1514267856255</v>
      </c>
      <c r="X39" s="42">
        <v>128478</v>
      </c>
      <c r="Y39" s="43">
        <f t="shared" si="29"/>
        <v>926244.53712719388</v>
      </c>
      <c r="Z39" s="43">
        <v>824201.46109112434</v>
      </c>
      <c r="AA39" s="43">
        <v>102043.07603606951</v>
      </c>
      <c r="AB39" s="44">
        <f t="shared" si="30"/>
        <v>6.4151174605078252</v>
      </c>
      <c r="AC39" s="44">
        <f t="shared" si="31"/>
        <v>0.79424552091462752</v>
      </c>
      <c r="AD39" s="44">
        <f t="shared" si="32"/>
        <v>7.2093629814224531</v>
      </c>
      <c r="AE39" s="44">
        <v>7.0464644992181098</v>
      </c>
      <c r="AF39" s="43">
        <v>13278035.60243859</v>
      </c>
      <c r="AG39" s="43">
        <v>1822357</v>
      </c>
      <c r="AH39" s="44">
        <f t="shared" si="33"/>
        <v>7.2861879436568078</v>
      </c>
      <c r="AI39" s="45">
        <v>8</v>
      </c>
      <c r="AJ39" s="46">
        <v>12</v>
      </c>
      <c r="AK39" s="47">
        <f t="shared" si="34"/>
        <v>1</v>
      </c>
      <c r="AL39" s="44">
        <f t="shared" si="35"/>
        <v>7.0464644992181098</v>
      </c>
      <c r="AM39" s="43">
        <f t="shared" si="36"/>
        <v>905315.66593054426</v>
      </c>
      <c r="AN39" s="48">
        <f t="shared" si="37"/>
        <v>-22831.495850890493</v>
      </c>
      <c r="AO39" s="90">
        <f t="shared" si="38"/>
        <v>19594.344424104867</v>
      </c>
      <c r="AP39" s="97">
        <f t="shared" si="39"/>
        <v>11592</v>
      </c>
      <c r="AQ39" s="165"/>
      <c r="AR39" s="164"/>
    </row>
    <row r="40" spans="1:44" s="3" customFormat="1" ht="12.75" customHeight="1" outlineLevel="2" x14ac:dyDescent="0.2">
      <c r="A40" s="10">
        <v>3050</v>
      </c>
      <c r="B40" s="11" t="s">
        <v>147</v>
      </c>
      <c r="C40" s="12">
        <v>80966</v>
      </c>
      <c r="D40" s="13" t="s">
        <v>23</v>
      </c>
      <c r="E40" s="14" t="s">
        <v>613</v>
      </c>
      <c r="F40" s="15" t="s">
        <v>115</v>
      </c>
      <c r="G40" s="42">
        <v>1288</v>
      </c>
      <c r="H40" s="43">
        <f t="shared" si="20"/>
        <v>49536.624799999998</v>
      </c>
      <c r="I40" s="43">
        <v>48796.304799999998</v>
      </c>
      <c r="J40" s="43">
        <v>740.32000000000016</v>
      </c>
      <c r="K40" s="44">
        <f t="shared" si="21"/>
        <v>37.885329813664598</v>
      </c>
      <c r="L40" s="44">
        <f t="shared" si="22"/>
        <v>0.57478260869565234</v>
      </c>
      <c r="M40" s="44">
        <f t="shared" si="23"/>
        <v>38.460112422360247</v>
      </c>
      <c r="N40" s="44">
        <v>36.00893965310091</v>
      </c>
      <c r="O40" s="43">
        <v>1356469.375725812</v>
      </c>
      <c r="P40" s="43">
        <v>37438</v>
      </c>
      <c r="Q40" s="44">
        <f t="shared" si="24"/>
        <v>36.232420955334476</v>
      </c>
      <c r="R40" s="45">
        <v>7</v>
      </c>
      <c r="S40" s="46">
        <v>10</v>
      </c>
      <c r="T40" s="47">
        <f t="shared" si="25"/>
        <v>1</v>
      </c>
      <c r="U40" s="44">
        <f t="shared" si="26"/>
        <v>36.00893965310091</v>
      </c>
      <c r="V40" s="43">
        <f t="shared" si="27"/>
        <v>46379.51427319397</v>
      </c>
      <c r="W40" s="48">
        <f t="shared" si="28"/>
        <v>-3157.1105268060273</v>
      </c>
      <c r="X40" s="42">
        <v>1203</v>
      </c>
      <c r="Y40" s="43">
        <f t="shared" si="29"/>
        <v>43173.514800000004</v>
      </c>
      <c r="Z40" s="43">
        <v>42800.394800000002</v>
      </c>
      <c r="AA40" s="43">
        <v>373.12000000000012</v>
      </c>
      <c r="AB40" s="44">
        <f t="shared" si="30"/>
        <v>35.578050540315878</v>
      </c>
      <c r="AC40" s="44">
        <f t="shared" si="31"/>
        <v>0.31015793848711565</v>
      </c>
      <c r="AD40" s="44">
        <f t="shared" si="32"/>
        <v>35.888208478802994</v>
      </c>
      <c r="AE40" s="44">
        <v>30.196738544474396</v>
      </c>
      <c r="AF40" s="43">
        <v>1212563.7791224618</v>
      </c>
      <c r="AG40" s="43">
        <v>35945</v>
      </c>
      <c r="AH40" s="44">
        <f t="shared" si="33"/>
        <v>33.733865047223865</v>
      </c>
      <c r="AI40" s="45">
        <v>7</v>
      </c>
      <c r="AJ40" s="46">
        <v>11</v>
      </c>
      <c r="AK40" s="47">
        <f t="shared" si="34"/>
        <v>1</v>
      </c>
      <c r="AL40" s="44">
        <f t="shared" si="35"/>
        <v>30.196738544474396</v>
      </c>
      <c r="AM40" s="43">
        <f t="shared" si="36"/>
        <v>36326.676469002698</v>
      </c>
      <c r="AN40" s="48">
        <f t="shared" si="37"/>
        <v>-7469.2781792697897</v>
      </c>
      <c r="AO40" s="90">
        <f t="shared" si="38"/>
        <v>4312.1676524637624</v>
      </c>
      <c r="AP40" s="97">
        <f t="shared" si="39"/>
        <v>85</v>
      </c>
      <c r="AQ40" s="165"/>
      <c r="AR40" s="164"/>
    </row>
    <row r="41" spans="1:44" s="3" customFormat="1" ht="12.75" customHeight="1" outlineLevel="2" x14ac:dyDescent="0.2">
      <c r="A41" s="10"/>
      <c r="B41" s="11" t="s">
        <v>147</v>
      </c>
      <c r="C41" s="12">
        <v>80965</v>
      </c>
      <c r="D41" s="13" t="s">
        <v>23</v>
      </c>
      <c r="E41" s="14" t="s">
        <v>625</v>
      </c>
      <c r="F41" s="15" t="s">
        <v>162</v>
      </c>
      <c r="G41" s="42">
        <v>9881</v>
      </c>
      <c r="H41" s="43">
        <f t="shared" si="20"/>
        <v>93772.241046580544</v>
      </c>
      <c r="I41" s="43">
        <v>52202.81748741716</v>
      </c>
      <c r="J41" s="43">
        <v>41569.423559163377</v>
      </c>
      <c r="K41" s="44">
        <f t="shared" si="21"/>
        <v>5.2831512486000562</v>
      </c>
      <c r="L41" s="44">
        <f t="shared" si="22"/>
        <v>4.2070057240323226</v>
      </c>
      <c r="M41" s="44">
        <f t="shared" si="23"/>
        <v>9.4901569726323789</v>
      </c>
      <c r="N41" s="44">
        <v>9.3277887107269173</v>
      </c>
      <c r="O41" s="43">
        <v>2030264.9584831377</v>
      </c>
      <c r="P41" s="43">
        <v>174711</v>
      </c>
      <c r="Q41" s="44">
        <f t="shared" si="24"/>
        <v>11.620704812422444</v>
      </c>
      <c r="R41" s="45">
        <v>7</v>
      </c>
      <c r="S41" s="46">
        <v>12</v>
      </c>
      <c r="T41" s="47">
        <f t="shared" si="25"/>
        <v>1</v>
      </c>
      <c r="U41" s="44">
        <f t="shared" si="26"/>
        <v>9.3277887107269173</v>
      </c>
      <c r="V41" s="43">
        <f t="shared" si="27"/>
        <v>92167.880250692673</v>
      </c>
      <c r="W41" s="48">
        <f t="shared" si="28"/>
        <v>-1604.3607958878711</v>
      </c>
      <c r="X41" s="42">
        <v>9061</v>
      </c>
      <c r="Y41" s="43">
        <f t="shared" si="29"/>
        <v>93551.368388379924</v>
      </c>
      <c r="Z41" s="43">
        <v>47034.605063389288</v>
      </c>
      <c r="AA41" s="43">
        <v>46516.763324990643</v>
      </c>
      <c r="AB41" s="44">
        <f t="shared" si="30"/>
        <v>5.1908845671989061</v>
      </c>
      <c r="AC41" s="44">
        <f t="shared" si="31"/>
        <v>5.1337339504459383</v>
      </c>
      <c r="AD41" s="44">
        <f t="shared" si="32"/>
        <v>10.324618517644844</v>
      </c>
      <c r="AE41" s="44">
        <v>9.5235166434278895</v>
      </c>
      <c r="AF41" s="43">
        <v>1954980.2003826138</v>
      </c>
      <c r="AG41" s="43">
        <v>163770</v>
      </c>
      <c r="AH41" s="44">
        <f t="shared" si="33"/>
        <v>11.937352386777883</v>
      </c>
      <c r="AI41" s="45">
        <v>7</v>
      </c>
      <c r="AJ41" s="46">
        <v>12</v>
      </c>
      <c r="AK41" s="47">
        <f t="shared" si="34"/>
        <v>1</v>
      </c>
      <c r="AL41" s="44">
        <f t="shared" si="35"/>
        <v>9.5235166434278895</v>
      </c>
      <c r="AM41" s="43">
        <f t="shared" si="36"/>
        <v>86292.584306100107</v>
      </c>
      <c r="AN41" s="48">
        <f t="shared" si="37"/>
        <v>-7918.6735443052548</v>
      </c>
      <c r="AO41" s="90">
        <f t="shared" si="38"/>
        <v>6314.3127484173838</v>
      </c>
      <c r="AP41" s="97">
        <f t="shared" si="39"/>
        <v>820</v>
      </c>
      <c r="AQ41" s="165"/>
      <c r="AR41" s="164"/>
    </row>
    <row r="42" spans="1:44" s="3" customFormat="1" ht="12.75" customHeight="1" outlineLevel="2" x14ac:dyDescent="0.2">
      <c r="A42" s="10">
        <v>3050</v>
      </c>
      <c r="B42" s="11" t="s">
        <v>147</v>
      </c>
      <c r="C42" s="12">
        <v>81121</v>
      </c>
      <c r="D42" s="13" t="s">
        <v>23</v>
      </c>
      <c r="E42" s="14" t="s">
        <v>717</v>
      </c>
      <c r="F42" s="15" t="s">
        <v>108</v>
      </c>
      <c r="G42" s="42">
        <v>6775</v>
      </c>
      <c r="H42" s="43">
        <f t="shared" si="20"/>
        <v>244121.31161943928</v>
      </c>
      <c r="I42" s="43">
        <v>204117.16390336241</v>
      </c>
      <c r="J42" s="43">
        <v>40004.147716076855</v>
      </c>
      <c r="K42" s="44">
        <f t="shared" si="21"/>
        <v>30.127994672083013</v>
      </c>
      <c r="L42" s="44">
        <f t="shared" si="22"/>
        <v>5.9046712496054399</v>
      </c>
      <c r="M42" s="44">
        <f t="shared" si="23"/>
        <v>36.032665921688455</v>
      </c>
      <c r="N42" s="44">
        <v>35.990281061141204</v>
      </c>
      <c r="O42" s="43">
        <v>9425389.5003766008</v>
      </c>
      <c r="P42" s="43">
        <v>257660</v>
      </c>
      <c r="Q42" s="44">
        <f t="shared" si="24"/>
        <v>36.580724599769468</v>
      </c>
      <c r="R42" s="45">
        <v>7</v>
      </c>
      <c r="S42" s="46">
        <v>12</v>
      </c>
      <c r="T42" s="47">
        <f t="shared" si="25"/>
        <v>1</v>
      </c>
      <c r="U42" s="44">
        <f t="shared" si="26"/>
        <v>35.990281061141204</v>
      </c>
      <c r="V42" s="43">
        <f t="shared" si="27"/>
        <v>243834.15418923166</v>
      </c>
      <c r="W42" s="48">
        <f t="shared" si="28"/>
        <v>-287.15743020761875</v>
      </c>
      <c r="X42" s="42">
        <v>6211</v>
      </c>
      <c r="Y42" s="43">
        <f t="shared" si="29"/>
        <v>228579.53243094205</v>
      </c>
      <c r="Z42" s="43">
        <v>191890.36543626824</v>
      </c>
      <c r="AA42" s="43">
        <v>36689.166994673797</v>
      </c>
      <c r="AB42" s="44">
        <f t="shared" si="30"/>
        <v>30.895244797338311</v>
      </c>
      <c r="AC42" s="44">
        <f t="shared" si="31"/>
        <v>5.9071271928310738</v>
      </c>
      <c r="AD42" s="44">
        <f t="shared" si="32"/>
        <v>36.802371990169384</v>
      </c>
      <c r="AE42" s="44">
        <v>36.818327492802759</v>
      </c>
      <c r="AF42" s="43">
        <v>8329492.1370941643</v>
      </c>
      <c r="AG42" s="43">
        <v>238064</v>
      </c>
      <c r="AH42" s="44">
        <f t="shared" si="33"/>
        <v>34.988457461414427</v>
      </c>
      <c r="AI42" s="45">
        <v>6</v>
      </c>
      <c r="AJ42" s="46">
        <v>12</v>
      </c>
      <c r="AK42" s="47">
        <f t="shared" si="34"/>
        <v>0.9503000229506342</v>
      </c>
      <c r="AL42" s="44">
        <f t="shared" si="35"/>
        <v>34.988457461414427</v>
      </c>
      <c r="AM42" s="43">
        <f t="shared" si="36"/>
        <v>217313.30929284502</v>
      </c>
      <c r="AN42" s="48">
        <f t="shared" si="37"/>
        <v>-12290.425241560401</v>
      </c>
      <c r="AO42" s="90">
        <f t="shared" si="38"/>
        <v>12003.267811352782</v>
      </c>
      <c r="AP42" s="97">
        <f t="shared" si="39"/>
        <v>564</v>
      </c>
      <c r="AQ42" s="165"/>
      <c r="AR42" s="164"/>
    </row>
    <row r="43" spans="1:44" s="3" customFormat="1" ht="12.75" customHeight="1" outlineLevel="2" x14ac:dyDescent="0.2">
      <c r="A43" s="10">
        <v>3050</v>
      </c>
      <c r="B43" s="11" t="s">
        <v>147</v>
      </c>
      <c r="C43" s="12">
        <v>79028</v>
      </c>
      <c r="D43" s="13" t="s">
        <v>23</v>
      </c>
      <c r="E43" s="14" t="s">
        <v>169</v>
      </c>
      <c r="F43" s="15" t="s">
        <v>129</v>
      </c>
      <c r="G43" s="42">
        <v>220</v>
      </c>
      <c r="H43" s="43">
        <f t="shared" si="20"/>
        <v>258154.60000000003</v>
      </c>
      <c r="I43" s="43">
        <v>258154.60000000003</v>
      </c>
      <c r="J43" s="43">
        <v>0</v>
      </c>
      <c r="K43" s="44">
        <f t="shared" si="21"/>
        <v>1173.43</v>
      </c>
      <c r="L43" s="44">
        <f t="shared" si="22"/>
        <v>0</v>
      </c>
      <c r="M43" s="44">
        <f t="shared" si="23"/>
        <v>1173.43</v>
      </c>
      <c r="N43" s="44">
        <v>1173.43</v>
      </c>
      <c r="O43" s="43">
        <v>4699382.17</v>
      </c>
      <c r="P43" s="43">
        <v>3997</v>
      </c>
      <c r="Q43" s="44">
        <f t="shared" si="24"/>
        <v>1175.7273380035026</v>
      </c>
      <c r="R43" s="45">
        <v>8</v>
      </c>
      <c r="S43" s="46">
        <v>12</v>
      </c>
      <c r="T43" s="47">
        <f t="shared" si="25"/>
        <v>1</v>
      </c>
      <c r="U43" s="44">
        <f t="shared" si="26"/>
        <v>1173.43</v>
      </c>
      <c r="V43" s="43">
        <f t="shared" si="27"/>
        <v>258154.6</v>
      </c>
      <c r="W43" s="48">
        <f t="shared" si="28"/>
        <v>-2.9103830456733704E-11</v>
      </c>
      <c r="X43" s="42">
        <v>202</v>
      </c>
      <c r="Y43" s="43">
        <f t="shared" si="29"/>
        <v>236641.72000000003</v>
      </c>
      <c r="Z43" s="43">
        <v>236641.72000000003</v>
      </c>
      <c r="AA43" s="43">
        <v>0</v>
      </c>
      <c r="AB43" s="44">
        <f t="shared" si="30"/>
        <v>1171.4936633663367</v>
      </c>
      <c r="AC43" s="44">
        <f t="shared" si="31"/>
        <v>0</v>
      </c>
      <c r="AD43" s="44">
        <f t="shared" si="32"/>
        <v>1171.4936633663367</v>
      </c>
      <c r="AE43" s="44">
        <v>1173.4300000000003</v>
      </c>
      <c r="AF43" s="43">
        <v>4382770.68</v>
      </c>
      <c r="AG43" s="43">
        <v>3667</v>
      </c>
      <c r="AH43" s="44">
        <f t="shared" si="33"/>
        <v>1195.1924406872101</v>
      </c>
      <c r="AI43" s="45">
        <v>3</v>
      </c>
      <c r="AJ43" s="46">
        <v>12</v>
      </c>
      <c r="AK43" s="47">
        <f t="shared" si="34"/>
        <v>1</v>
      </c>
      <c r="AL43" s="44">
        <f t="shared" si="35"/>
        <v>1173.4300000000003</v>
      </c>
      <c r="AM43" s="43">
        <f t="shared" si="36"/>
        <v>237032.86000000004</v>
      </c>
      <c r="AN43" s="48">
        <f t="shared" si="37"/>
        <v>426.69818181819704</v>
      </c>
      <c r="AO43" s="90">
        <f t="shared" si="38"/>
        <v>-426.69818181822615</v>
      </c>
      <c r="AP43" s="97">
        <f t="shared" si="39"/>
        <v>18</v>
      </c>
      <c r="AQ43" s="165"/>
      <c r="AR43" s="164"/>
    </row>
    <row r="44" spans="1:44" s="3" customFormat="1" ht="12.75" customHeight="1" outlineLevel="2" x14ac:dyDescent="0.2">
      <c r="A44" s="10">
        <v>3050</v>
      </c>
      <c r="B44" s="11" t="s">
        <v>147</v>
      </c>
      <c r="C44" s="12">
        <v>79442</v>
      </c>
      <c r="D44" s="13" t="s">
        <v>23</v>
      </c>
      <c r="E44" s="14" t="s">
        <v>167</v>
      </c>
      <c r="F44" s="15" t="s">
        <v>168</v>
      </c>
      <c r="G44" s="42">
        <v>17141</v>
      </c>
      <c r="H44" s="43">
        <f t="shared" si="20"/>
        <v>0</v>
      </c>
      <c r="I44" s="43">
        <v>0</v>
      </c>
      <c r="J44" s="43">
        <v>0</v>
      </c>
      <c r="K44" s="44">
        <f t="shared" si="21"/>
        <v>0</v>
      </c>
      <c r="L44" s="44">
        <f t="shared" si="22"/>
        <v>0</v>
      </c>
      <c r="M44" s="44">
        <f t="shared" si="23"/>
        <v>0</v>
      </c>
      <c r="N44" s="44">
        <v>0</v>
      </c>
      <c r="O44" s="43">
        <v>10874.49</v>
      </c>
      <c r="P44" s="43">
        <v>120507</v>
      </c>
      <c r="Q44" s="44">
        <f t="shared" si="24"/>
        <v>9.0239488162513384E-2</v>
      </c>
      <c r="R44" s="45">
        <v>9</v>
      </c>
      <c r="S44" s="46">
        <v>12</v>
      </c>
      <c r="T44" s="47">
        <f t="shared" si="25"/>
        <v>1</v>
      </c>
      <c r="U44" s="44">
        <f t="shared" si="26"/>
        <v>0</v>
      </c>
      <c r="V44" s="43">
        <f t="shared" si="27"/>
        <v>0</v>
      </c>
      <c r="W44" s="48">
        <f t="shared" si="28"/>
        <v>0</v>
      </c>
      <c r="X44" s="42">
        <v>14808</v>
      </c>
      <c r="Y44" s="43">
        <f t="shared" si="29"/>
        <v>0</v>
      </c>
      <c r="Z44" s="43">
        <v>0</v>
      </c>
      <c r="AA44" s="43">
        <v>0</v>
      </c>
      <c r="AB44" s="44">
        <f t="shared" si="30"/>
        <v>0</v>
      </c>
      <c r="AC44" s="44">
        <f t="shared" si="31"/>
        <v>0</v>
      </c>
      <c r="AD44" s="44">
        <f t="shared" si="32"/>
        <v>0</v>
      </c>
      <c r="AE44" s="44">
        <v>0</v>
      </c>
      <c r="AF44" s="43">
        <v>10208.49</v>
      </c>
      <c r="AG44" s="43">
        <v>111119</v>
      </c>
      <c r="AH44" s="44">
        <f t="shared" si="33"/>
        <v>9.1869887238006098E-2</v>
      </c>
      <c r="AI44" s="45">
        <v>9</v>
      </c>
      <c r="AJ44" s="46">
        <v>12</v>
      </c>
      <c r="AK44" s="47">
        <f t="shared" si="34"/>
        <v>1</v>
      </c>
      <c r="AL44" s="44">
        <f t="shared" si="35"/>
        <v>0</v>
      </c>
      <c r="AM44" s="43">
        <f t="shared" si="36"/>
        <v>0</v>
      </c>
      <c r="AN44" s="48">
        <f t="shared" si="37"/>
        <v>0</v>
      </c>
      <c r="AO44" s="90">
        <f t="shared" si="38"/>
        <v>0</v>
      </c>
      <c r="AP44" s="97">
        <f t="shared" si="39"/>
        <v>2333</v>
      </c>
      <c r="AQ44" s="165"/>
      <c r="AR44" s="164"/>
    </row>
    <row r="45" spans="1:44" s="3" customFormat="1" ht="12.75" customHeight="1" outlineLevel="2" x14ac:dyDescent="0.2">
      <c r="A45" s="10">
        <v>3050</v>
      </c>
      <c r="B45" s="11" t="s">
        <v>147</v>
      </c>
      <c r="C45" s="12">
        <v>80972</v>
      </c>
      <c r="D45" s="13" t="s">
        <v>23</v>
      </c>
      <c r="E45" s="14" t="s">
        <v>743</v>
      </c>
      <c r="F45" s="15" t="s">
        <v>111</v>
      </c>
      <c r="G45" s="42">
        <v>6</v>
      </c>
      <c r="H45" s="43">
        <f t="shared" si="20"/>
        <v>7494.4000000000005</v>
      </c>
      <c r="I45" s="43">
        <v>7494.4000000000005</v>
      </c>
      <c r="J45" s="43">
        <v>0</v>
      </c>
      <c r="K45" s="44">
        <f t="shared" si="21"/>
        <v>1249.0666666666668</v>
      </c>
      <c r="L45" s="44">
        <f t="shared" si="22"/>
        <v>0</v>
      </c>
      <c r="M45" s="44">
        <f t="shared" si="23"/>
        <v>1249.0666666666668</v>
      </c>
      <c r="N45" s="44">
        <v>1300.7864583333335</v>
      </c>
      <c r="O45" s="43">
        <v>76114.209999999992</v>
      </c>
      <c r="P45" s="43">
        <v>29</v>
      </c>
      <c r="Q45" s="44">
        <f t="shared" si="24"/>
        <v>2624.6279310344826</v>
      </c>
      <c r="R45" s="45">
        <v>2</v>
      </c>
      <c r="S45" s="46">
        <v>4</v>
      </c>
      <c r="T45" s="47">
        <f t="shared" si="25"/>
        <v>1</v>
      </c>
      <c r="U45" s="44">
        <f t="shared" si="26"/>
        <v>1300.7864583333335</v>
      </c>
      <c r="V45" s="43">
        <f t="shared" si="27"/>
        <v>7804.7187500000009</v>
      </c>
      <c r="W45" s="48">
        <f t="shared" si="28"/>
        <v>310.31875000000036</v>
      </c>
      <c r="X45" s="42">
        <v>5</v>
      </c>
      <c r="Y45" s="43">
        <f t="shared" si="29"/>
        <v>5737.9000000000005</v>
      </c>
      <c r="Z45" s="43">
        <v>5737.9000000000005</v>
      </c>
      <c r="AA45" s="43">
        <v>0</v>
      </c>
      <c r="AB45" s="44">
        <f t="shared" si="30"/>
        <v>1147.5800000000002</v>
      </c>
      <c r="AC45" s="44">
        <f t="shared" si="31"/>
        <v>0</v>
      </c>
      <c r="AD45" s="44">
        <f t="shared" si="32"/>
        <v>1147.5800000000002</v>
      </c>
      <c r="AE45" s="44">
        <v>1321.1463068181818</v>
      </c>
      <c r="AF45" s="43">
        <v>73057.209999999992</v>
      </c>
      <c r="AG45" s="43">
        <v>27</v>
      </c>
      <c r="AH45" s="44">
        <f t="shared" si="33"/>
        <v>2705.8225925925922</v>
      </c>
      <c r="AI45" s="45">
        <v>1</v>
      </c>
      <c r="AJ45" s="46">
        <v>4</v>
      </c>
      <c r="AK45" s="47">
        <f t="shared" si="34"/>
        <v>1</v>
      </c>
      <c r="AL45" s="44">
        <f t="shared" si="35"/>
        <v>1321.1463068181818</v>
      </c>
      <c r="AM45" s="43">
        <f t="shared" si="36"/>
        <v>6605.731534090909</v>
      </c>
      <c r="AN45" s="48">
        <f t="shared" si="37"/>
        <v>946.72530991735471</v>
      </c>
      <c r="AO45" s="90">
        <f t="shared" si="38"/>
        <v>-636.40655991735434</v>
      </c>
      <c r="AP45" s="97">
        <f t="shared" si="39"/>
        <v>1</v>
      </c>
      <c r="AQ45" s="165"/>
      <c r="AR45" s="164"/>
    </row>
    <row r="46" spans="1:44" s="3" customFormat="1" ht="12.75" customHeight="1" outlineLevel="2" x14ac:dyDescent="0.2">
      <c r="A46" s="10">
        <v>3050</v>
      </c>
      <c r="B46" s="11" t="s">
        <v>147</v>
      </c>
      <c r="C46" s="12">
        <v>80389</v>
      </c>
      <c r="D46" s="13" t="s">
        <v>23</v>
      </c>
      <c r="E46" s="14" t="s">
        <v>716</v>
      </c>
      <c r="F46" s="15" t="s">
        <v>111</v>
      </c>
      <c r="G46" s="42">
        <v>13</v>
      </c>
      <c r="H46" s="43">
        <f t="shared" si="20"/>
        <v>7900.2</v>
      </c>
      <c r="I46" s="43">
        <v>7900.2</v>
      </c>
      <c r="J46" s="43">
        <v>0</v>
      </c>
      <c r="K46" s="44">
        <f t="shared" si="21"/>
        <v>607.70769230769224</v>
      </c>
      <c r="L46" s="44">
        <f t="shared" si="22"/>
        <v>0</v>
      </c>
      <c r="M46" s="44">
        <f t="shared" si="23"/>
        <v>607.70769230769224</v>
      </c>
      <c r="N46" s="44">
        <v>694.40400000000011</v>
      </c>
      <c r="O46" s="43">
        <v>858910.75</v>
      </c>
      <c r="P46" s="43">
        <v>1356</v>
      </c>
      <c r="Q46" s="44">
        <f t="shared" si="24"/>
        <v>633.41500737463127</v>
      </c>
      <c r="R46" s="45">
        <v>4</v>
      </c>
      <c r="S46" s="46">
        <v>11</v>
      </c>
      <c r="T46" s="47">
        <f t="shared" si="25"/>
        <v>0.91217073544310112</v>
      </c>
      <c r="U46" s="44">
        <f t="shared" si="26"/>
        <v>633.41500737463127</v>
      </c>
      <c r="V46" s="43">
        <f t="shared" si="27"/>
        <v>8234.3950958702062</v>
      </c>
      <c r="W46" s="48">
        <f t="shared" si="28"/>
        <v>334.19509587020639</v>
      </c>
      <c r="X46" s="42">
        <v>13</v>
      </c>
      <c r="Y46" s="43">
        <f t="shared" si="29"/>
        <v>7900.2</v>
      </c>
      <c r="Z46" s="43">
        <v>7900.2</v>
      </c>
      <c r="AA46" s="43">
        <v>0</v>
      </c>
      <c r="AB46" s="44">
        <f t="shared" si="30"/>
        <v>607.70769230769224</v>
      </c>
      <c r="AC46" s="44">
        <f t="shared" si="31"/>
        <v>0</v>
      </c>
      <c r="AD46" s="44">
        <f t="shared" si="32"/>
        <v>607.70769230769224</v>
      </c>
      <c r="AE46" s="44">
        <v>706.69320987654305</v>
      </c>
      <c r="AF46" s="43">
        <v>785381.45</v>
      </c>
      <c r="AG46" s="43">
        <v>1193</v>
      </c>
      <c r="AH46" s="44">
        <f t="shared" si="33"/>
        <v>658.32476948868396</v>
      </c>
      <c r="AI46" s="45">
        <v>3</v>
      </c>
      <c r="AJ46" s="46">
        <v>11</v>
      </c>
      <c r="AK46" s="47">
        <f t="shared" si="34"/>
        <v>0.9315566646008826</v>
      </c>
      <c r="AL46" s="44">
        <f t="shared" si="35"/>
        <v>658.32476948868396</v>
      </c>
      <c r="AM46" s="43">
        <f t="shared" si="36"/>
        <v>8558.222003352892</v>
      </c>
      <c r="AN46" s="48">
        <f t="shared" si="37"/>
        <v>717.84218547588239</v>
      </c>
      <c r="AO46" s="90">
        <f t="shared" si="38"/>
        <v>-383.647089605676</v>
      </c>
      <c r="AP46" s="97">
        <f t="shared" si="39"/>
        <v>0</v>
      </c>
      <c r="AQ46" s="165"/>
      <c r="AR46" s="164"/>
    </row>
    <row r="47" spans="1:44" s="3" customFormat="1" ht="12.75" customHeight="1" outlineLevel="2" x14ac:dyDescent="0.2">
      <c r="A47" s="10">
        <v>3050</v>
      </c>
      <c r="B47" s="11" t="s">
        <v>147</v>
      </c>
      <c r="C47" s="12">
        <v>80392</v>
      </c>
      <c r="D47" s="13" t="s">
        <v>23</v>
      </c>
      <c r="E47" s="14" t="s">
        <v>657</v>
      </c>
      <c r="F47" s="15" t="s">
        <v>111</v>
      </c>
      <c r="G47" s="42">
        <v>161</v>
      </c>
      <c r="H47" s="43">
        <f t="shared" si="20"/>
        <v>335285.85000000003</v>
      </c>
      <c r="I47" s="43">
        <v>335285.85000000003</v>
      </c>
      <c r="J47" s="43">
        <v>0</v>
      </c>
      <c r="K47" s="44">
        <f t="shared" si="21"/>
        <v>2082.5208074534162</v>
      </c>
      <c r="L47" s="44">
        <f t="shared" si="22"/>
        <v>0</v>
      </c>
      <c r="M47" s="44">
        <f t="shared" si="23"/>
        <v>2082.5208074534162</v>
      </c>
      <c r="N47" s="44">
        <v>2120.4432129004836</v>
      </c>
      <c r="O47" s="43">
        <v>3900601.1300000008</v>
      </c>
      <c r="P47" s="43">
        <v>1861</v>
      </c>
      <c r="Q47" s="44">
        <f t="shared" si="24"/>
        <v>2095.9705158516931</v>
      </c>
      <c r="R47" s="45">
        <v>5</v>
      </c>
      <c r="S47" s="46">
        <v>12</v>
      </c>
      <c r="T47" s="47">
        <f t="shared" si="25"/>
        <v>0.98845868783474045</v>
      </c>
      <c r="U47" s="44">
        <f t="shared" si="26"/>
        <v>2095.9705158516931</v>
      </c>
      <c r="V47" s="43">
        <f t="shared" si="27"/>
        <v>337451.2530521226</v>
      </c>
      <c r="W47" s="48">
        <f t="shared" si="28"/>
        <v>2165.403052122565</v>
      </c>
      <c r="X47" s="42">
        <v>145</v>
      </c>
      <c r="Y47" s="43">
        <f t="shared" si="29"/>
        <v>298595.03000000003</v>
      </c>
      <c r="Z47" s="43">
        <v>298595.03000000003</v>
      </c>
      <c r="AA47" s="43">
        <v>0</v>
      </c>
      <c r="AB47" s="44">
        <f t="shared" si="30"/>
        <v>2059.2760689655174</v>
      </c>
      <c r="AC47" s="44">
        <f t="shared" si="31"/>
        <v>0</v>
      </c>
      <c r="AD47" s="44">
        <f t="shared" si="32"/>
        <v>2059.2760689655174</v>
      </c>
      <c r="AE47" s="44">
        <v>2063.4387011494255</v>
      </c>
      <c r="AF47" s="43">
        <v>3520868.1000000006</v>
      </c>
      <c r="AG47" s="43">
        <v>1691</v>
      </c>
      <c r="AH47" s="44">
        <f t="shared" si="33"/>
        <v>2082.1218805440571</v>
      </c>
      <c r="AI47" s="45">
        <v>6</v>
      </c>
      <c r="AJ47" s="46">
        <v>12</v>
      </c>
      <c r="AK47" s="47">
        <f t="shared" si="34"/>
        <v>1</v>
      </c>
      <c r="AL47" s="44">
        <f t="shared" si="35"/>
        <v>2063.4387011494255</v>
      </c>
      <c r="AM47" s="43">
        <f t="shared" si="36"/>
        <v>299198.61166666669</v>
      </c>
      <c r="AN47" s="48">
        <f t="shared" si="37"/>
        <v>658.45272727272561</v>
      </c>
      <c r="AO47" s="90">
        <f t="shared" si="38"/>
        <v>1506.9503248498395</v>
      </c>
      <c r="AP47" s="97">
        <f t="shared" si="39"/>
        <v>16</v>
      </c>
      <c r="AQ47" s="165"/>
      <c r="AR47" s="164"/>
    </row>
    <row r="48" spans="1:44" s="3" customFormat="1" ht="12.75" customHeight="1" outlineLevel="2" x14ac:dyDescent="0.2">
      <c r="A48" s="10">
        <v>3050</v>
      </c>
      <c r="B48" s="11" t="s">
        <v>147</v>
      </c>
      <c r="C48" s="12">
        <v>80629</v>
      </c>
      <c r="D48" s="13" t="s">
        <v>23</v>
      </c>
      <c r="E48" s="14" t="s">
        <v>164</v>
      </c>
      <c r="F48" s="15" t="s">
        <v>108</v>
      </c>
      <c r="G48" s="42">
        <v>7881</v>
      </c>
      <c r="H48" s="43">
        <f t="shared" si="20"/>
        <v>303391.42842903768</v>
      </c>
      <c r="I48" s="43">
        <v>271592.38699060917</v>
      </c>
      <c r="J48" s="43">
        <v>31799.04143842854</v>
      </c>
      <c r="K48" s="44">
        <f t="shared" si="21"/>
        <v>34.46166565037548</v>
      </c>
      <c r="L48" s="44">
        <f t="shared" si="22"/>
        <v>4.0348993069951202</v>
      </c>
      <c r="M48" s="44">
        <f t="shared" si="23"/>
        <v>38.496564957370595</v>
      </c>
      <c r="N48" s="44">
        <v>38.772186932030905</v>
      </c>
      <c r="O48" s="43">
        <v>6864607.9185392028</v>
      </c>
      <c r="P48" s="43">
        <v>170916</v>
      </c>
      <c r="Q48" s="44">
        <f t="shared" si="24"/>
        <v>40.163635461508591</v>
      </c>
      <c r="R48" s="45">
        <v>5</v>
      </c>
      <c r="S48" s="46">
        <v>12</v>
      </c>
      <c r="T48" s="47">
        <f t="shared" si="25"/>
        <v>1</v>
      </c>
      <c r="U48" s="44">
        <f t="shared" si="26"/>
        <v>38.772186932030905</v>
      </c>
      <c r="V48" s="43">
        <f t="shared" si="27"/>
        <v>305563.60521133558</v>
      </c>
      <c r="W48" s="48">
        <f t="shared" si="28"/>
        <v>2172.1767822979018</v>
      </c>
      <c r="X48" s="42">
        <v>7278</v>
      </c>
      <c r="Y48" s="43">
        <f t="shared" si="29"/>
        <v>286663.70718487084</v>
      </c>
      <c r="Z48" s="43">
        <v>257481.01204447547</v>
      </c>
      <c r="AA48" s="43">
        <v>29182.69514039539</v>
      </c>
      <c r="AB48" s="44">
        <f t="shared" si="30"/>
        <v>35.377990113283246</v>
      </c>
      <c r="AC48" s="44">
        <f t="shared" si="31"/>
        <v>4.0097135394882368</v>
      </c>
      <c r="AD48" s="44">
        <f t="shared" si="32"/>
        <v>39.387703652771485</v>
      </c>
      <c r="AE48" s="44">
        <v>39.97549011446673</v>
      </c>
      <c r="AF48" s="43">
        <v>6398732.4021368856</v>
      </c>
      <c r="AG48" s="43">
        <v>156621</v>
      </c>
      <c r="AH48" s="44">
        <f t="shared" si="33"/>
        <v>40.854881542940511</v>
      </c>
      <c r="AI48" s="45">
        <v>6</v>
      </c>
      <c r="AJ48" s="46">
        <v>12</v>
      </c>
      <c r="AK48" s="47">
        <f t="shared" si="34"/>
        <v>1</v>
      </c>
      <c r="AL48" s="44">
        <f t="shared" si="35"/>
        <v>39.97549011446673</v>
      </c>
      <c r="AM48" s="43">
        <f t="shared" si="36"/>
        <v>290941.61705308885</v>
      </c>
      <c r="AN48" s="48">
        <f t="shared" si="37"/>
        <v>4666.8107653287325</v>
      </c>
      <c r="AO48" s="90">
        <f t="shared" si="38"/>
        <v>-2494.6339830308307</v>
      </c>
      <c r="AP48" s="97">
        <f t="shared" si="39"/>
        <v>603</v>
      </c>
      <c r="AQ48" s="165"/>
      <c r="AR48" s="164"/>
    </row>
    <row r="49" spans="1:44" s="3" customFormat="1" ht="12.75" customHeight="1" outlineLevel="2" x14ac:dyDescent="0.2">
      <c r="A49" s="10">
        <v>3050</v>
      </c>
      <c r="B49" s="11" t="s">
        <v>147</v>
      </c>
      <c r="C49" s="12">
        <v>81123</v>
      </c>
      <c r="D49" s="13" t="s">
        <v>23</v>
      </c>
      <c r="E49" s="14" t="s">
        <v>718</v>
      </c>
      <c r="F49" s="15" t="s">
        <v>108</v>
      </c>
      <c r="G49" s="42">
        <v>2028</v>
      </c>
      <c r="H49" s="43">
        <f t="shared" si="20"/>
        <v>84460.855546482009</v>
      </c>
      <c r="I49" s="43">
        <v>80284.983223397197</v>
      </c>
      <c r="J49" s="43">
        <v>4175.8723230848063</v>
      </c>
      <c r="K49" s="44">
        <f t="shared" si="21"/>
        <v>39.58825602731617</v>
      </c>
      <c r="L49" s="44">
        <f t="shared" si="22"/>
        <v>2.0591086405743622</v>
      </c>
      <c r="M49" s="44">
        <f t="shared" si="23"/>
        <v>41.647364667890535</v>
      </c>
      <c r="N49" s="44">
        <v>45.55107237683405</v>
      </c>
      <c r="O49" s="43">
        <v>1819931.5291994382</v>
      </c>
      <c r="P49" s="43">
        <v>42110</v>
      </c>
      <c r="Q49" s="44">
        <f t="shared" si="24"/>
        <v>43.218511735916366</v>
      </c>
      <c r="R49" s="45">
        <v>5</v>
      </c>
      <c r="S49" s="46">
        <v>11</v>
      </c>
      <c r="T49" s="47">
        <f t="shared" si="25"/>
        <v>0.94879240994326275</v>
      </c>
      <c r="U49" s="44">
        <f t="shared" si="26"/>
        <v>43.218511735916366</v>
      </c>
      <c r="V49" s="43">
        <f t="shared" si="27"/>
        <v>87647.141800438389</v>
      </c>
      <c r="W49" s="48">
        <f t="shared" si="28"/>
        <v>3186.2862539563794</v>
      </c>
      <c r="X49" s="42">
        <v>1859</v>
      </c>
      <c r="Y49" s="43">
        <f t="shared" si="29"/>
        <v>77834.559170360051</v>
      </c>
      <c r="Z49" s="43">
        <v>73908.678734992282</v>
      </c>
      <c r="AA49" s="43">
        <v>3925.8804353677633</v>
      </c>
      <c r="AB49" s="44">
        <f t="shared" si="30"/>
        <v>39.757223633669867</v>
      </c>
      <c r="AC49" s="44">
        <f t="shared" si="31"/>
        <v>2.1118237952489314</v>
      </c>
      <c r="AD49" s="44">
        <f t="shared" si="32"/>
        <v>41.869047428918805</v>
      </c>
      <c r="AE49" s="44">
        <v>41.899733079478921</v>
      </c>
      <c r="AF49" s="43">
        <v>1593027.4886374925</v>
      </c>
      <c r="AG49" s="43">
        <v>35497</v>
      </c>
      <c r="AH49" s="44">
        <f t="shared" si="33"/>
        <v>44.877806255105853</v>
      </c>
      <c r="AI49" s="45">
        <v>5</v>
      </c>
      <c r="AJ49" s="46">
        <v>11</v>
      </c>
      <c r="AK49" s="47">
        <f t="shared" si="34"/>
        <v>1</v>
      </c>
      <c r="AL49" s="44">
        <f t="shared" si="35"/>
        <v>41.899733079478921</v>
      </c>
      <c r="AM49" s="43">
        <f t="shared" si="36"/>
        <v>77891.60379475131</v>
      </c>
      <c r="AN49" s="48">
        <f t="shared" si="37"/>
        <v>62.230499335919212</v>
      </c>
      <c r="AO49" s="90">
        <f t="shared" si="38"/>
        <v>3124.05575462046</v>
      </c>
      <c r="AP49" s="97">
        <f t="shared" si="39"/>
        <v>169</v>
      </c>
      <c r="AQ49" s="165"/>
      <c r="AR49" s="164"/>
    </row>
    <row r="50" spans="1:44" s="3" customFormat="1" ht="12.75" customHeight="1" outlineLevel="2" x14ac:dyDescent="0.2">
      <c r="A50" s="10">
        <v>3050</v>
      </c>
      <c r="B50" s="11" t="s">
        <v>147</v>
      </c>
      <c r="C50" s="12">
        <v>80948</v>
      </c>
      <c r="D50" s="13" t="s">
        <v>23</v>
      </c>
      <c r="E50" s="14" t="s">
        <v>178</v>
      </c>
      <c r="F50" s="15" t="s">
        <v>111</v>
      </c>
      <c r="G50" s="42">
        <v>1196</v>
      </c>
      <c r="H50" s="43">
        <f t="shared" si="20"/>
        <v>185296.1412789863</v>
      </c>
      <c r="I50" s="43">
        <v>182140.73625777598</v>
      </c>
      <c r="J50" s="43">
        <v>3155.4050212103211</v>
      </c>
      <c r="K50" s="44">
        <f t="shared" si="21"/>
        <v>152.2915854998127</v>
      </c>
      <c r="L50" s="44">
        <f t="shared" si="22"/>
        <v>2.6382985127176597</v>
      </c>
      <c r="M50" s="44">
        <f t="shared" si="23"/>
        <v>154.92988401253035</v>
      </c>
      <c r="N50" s="44">
        <v>166.06424375013654</v>
      </c>
      <c r="O50" s="43">
        <v>5911389.0211417563</v>
      </c>
      <c r="P50" s="43">
        <v>34281</v>
      </c>
      <c r="Q50" s="44">
        <f t="shared" si="24"/>
        <v>172.43922350986716</v>
      </c>
      <c r="R50" s="45">
        <v>5</v>
      </c>
      <c r="S50" s="46">
        <v>12</v>
      </c>
      <c r="T50" s="47">
        <f t="shared" si="25"/>
        <v>1</v>
      </c>
      <c r="U50" s="44">
        <f t="shared" si="26"/>
        <v>166.06424375013654</v>
      </c>
      <c r="V50" s="43">
        <f t="shared" si="27"/>
        <v>198612.8355251633</v>
      </c>
      <c r="W50" s="48">
        <f t="shared" si="28"/>
        <v>13316.694246177009</v>
      </c>
      <c r="X50" s="42">
        <v>1088</v>
      </c>
      <c r="Y50" s="43">
        <f t="shared" si="29"/>
        <v>161895.53785401469</v>
      </c>
      <c r="Z50" s="43">
        <v>161154.34249761756</v>
      </c>
      <c r="AA50" s="43">
        <v>741.19535639713922</v>
      </c>
      <c r="AB50" s="44">
        <f t="shared" si="30"/>
        <v>148.11980008972202</v>
      </c>
      <c r="AC50" s="44">
        <f t="shared" si="31"/>
        <v>0.68124573198266469</v>
      </c>
      <c r="AD50" s="44">
        <f t="shared" si="32"/>
        <v>148.80104582170469</v>
      </c>
      <c r="AE50" s="44">
        <v>164.73234100057351</v>
      </c>
      <c r="AF50" s="43">
        <v>5299910.1643362418</v>
      </c>
      <c r="AG50" s="43">
        <v>30984</v>
      </c>
      <c r="AH50" s="44">
        <f t="shared" si="33"/>
        <v>171.05312949703853</v>
      </c>
      <c r="AI50" s="45">
        <v>4</v>
      </c>
      <c r="AJ50" s="46">
        <v>12</v>
      </c>
      <c r="AK50" s="47">
        <f t="shared" si="34"/>
        <v>1</v>
      </c>
      <c r="AL50" s="44">
        <f t="shared" si="35"/>
        <v>164.73234100057351</v>
      </c>
      <c r="AM50" s="43">
        <f t="shared" si="36"/>
        <v>179228.78700862397</v>
      </c>
      <c r="AN50" s="48">
        <f t="shared" si="37"/>
        <v>18908.999077755576</v>
      </c>
      <c r="AO50" s="90">
        <f t="shared" si="38"/>
        <v>-5592.3048315785672</v>
      </c>
      <c r="AP50" s="97">
        <f t="shared" si="39"/>
        <v>108</v>
      </c>
      <c r="AQ50" s="165"/>
      <c r="AR50" s="164"/>
    </row>
    <row r="51" spans="1:44" s="3" customFormat="1" ht="12.75" customHeight="1" outlineLevel="2" x14ac:dyDescent="0.2">
      <c r="A51" s="10">
        <v>3050</v>
      </c>
      <c r="B51" s="11" t="s">
        <v>147</v>
      </c>
      <c r="C51" s="12">
        <v>81125</v>
      </c>
      <c r="D51" s="13" t="s">
        <v>23</v>
      </c>
      <c r="E51" s="14" t="s">
        <v>154</v>
      </c>
      <c r="F51" s="15" t="s">
        <v>720</v>
      </c>
      <c r="G51" s="42">
        <v>1352</v>
      </c>
      <c r="H51" s="43">
        <f t="shared" si="20"/>
        <v>689075.97436818283</v>
      </c>
      <c r="I51" s="43">
        <v>573707.18978848727</v>
      </c>
      <c r="J51" s="43">
        <v>115368.78457969552</v>
      </c>
      <c r="K51" s="44">
        <f t="shared" si="21"/>
        <v>424.33963741752018</v>
      </c>
      <c r="L51" s="44">
        <f t="shared" si="22"/>
        <v>85.331941257171238</v>
      </c>
      <c r="M51" s="44">
        <f t="shared" si="23"/>
        <v>509.67157867469143</v>
      </c>
      <c r="N51" s="44">
        <v>530.22205212759116</v>
      </c>
      <c r="O51" s="43">
        <v>10266142.30930022</v>
      </c>
      <c r="P51" s="43">
        <v>19639</v>
      </c>
      <c r="Q51" s="44">
        <f t="shared" si="24"/>
        <v>522.74261975152604</v>
      </c>
      <c r="R51" s="45">
        <v>5</v>
      </c>
      <c r="S51" s="46">
        <v>12</v>
      </c>
      <c r="T51" s="47">
        <f t="shared" si="25"/>
        <v>0.98589377347461726</v>
      </c>
      <c r="U51" s="44">
        <f t="shared" si="26"/>
        <v>522.74261975152604</v>
      </c>
      <c r="V51" s="43">
        <f t="shared" si="27"/>
        <v>706748.02190406318</v>
      </c>
      <c r="W51" s="48">
        <f t="shared" si="28"/>
        <v>17672.047535880352</v>
      </c>
      <c r="X51" s="42">
        <v>1127</v>
      </c>
      <c r="Y51" s="43">
        <f t="shared" si="29"/>
        <v>633221.46467629238</v>
      </c>
      <c r="Z51" s="43">
        <v>525631.97527874145</v>
      </c>
      <c r="AA51" s="43">
        <v>107589.48939755095</v>
      </c>
      <c r="AB51" s="44">
        <f t="shared" si="30"/>
        <v>466.39926821538728</v>
      </c>
      <c r="AC51" s="44">
        <f t="shared" si="31"/>
        <v>95.46538544591921</v>
      </c>
      <c r="AD51" s="44">
        <f t="shared" si="32"/>
        <v>561.86465366130642</v>
      </c>
      <c r="AE51" s="44">
        <v>539.18409782759568</v>
      </c>
      <c r="AF51" s="43">
        <v>9040326.1393828038</v>
      </c>
      <c r="AG51" s="43">
        <v>17704</v>
      </c>
      <c r="AH51" s="44">
        <f t="shared" si="33"/>
        <v>510.63749092763237</v>
      </c>
      <c r="AI51" s="45">
        <v>9</v>
      </c>
      <c r="AJ51" s="46">
        <v>12</v>
      </c>
      <c r="AK51" s="47">
        <f t="shared" si="34"/>
        <v>0.94705591834963376</v>
      </c>
      <c r="AL51" s="44">
        <f t="shared" si="35"/>
        <v>510.63749092763237</v>
      </c>
      <c r="AM51" s="43">
        <f t="shared" si="36"/>
        <v>575488.45227544173</v>
      </c>
      <c r="AN51" s="48">
        <f t="shared" si="37"/>
        <v>-62981.468073655262</v>
      </c>
      <c r="AO51" s="90">
        <f t="shared" si="38"/>
        <v>80653.515609535621</v>
      </c>
      <c r="AP51" s="97">
        <f t="shared" si="39"/>
        <v>225</v>
      </c>
      <c r="AQ51" s="165"/>
      <c r="AR51" s="164"/>
    </row>
    <row r="52" spans="1:44" s="3" customFormat="1" ht="12.75" customHeight="1" outlineLevel="2" x14ac:dyDescent="0.2">
      <c r="A52" s="10">
        <v>3050</v>
      </c>
      <c r="B52" s="11" t="s">
        <v>147</v>
      </c>
      <c r="C52" s="12">
        <v>80968</v>
      </c>
      <c r="D52" s="13" t="s">
        <v>23</v>
      </c>
      <c r="E52" s="14" t="s">
        <v>655</v>
      </c>
      <c r="F52" s="15" t="s">
        <v>115</v>
      </c>
      <c r="G52" s="42">
        <v>4490</v>
      </c>
      <c r="H52" s="43">
        <f t="shared" si="20"/>
        <v>171990.57926587461</v>
      </c>
      <c r="I52" s="43">
        <v>168045.58070548158</v>
      </c>
      <c r="J52" s="43">
        <v>3944.9985603930286</v>
      </c>
      <c r="K52" s="44">
        <f t="shared" si="21"/>
        <v>37.426632673826632</v>
      </c>
      <c r="L52" s="44">
        <f t="shared" si="22"/>
        <v>0.87861883304967225</v>
      </c>
      <c r="M52" s="44">
        <f t="shared" si="23"/>
        <v>38.305251506876303</v>
      </c>
      <c r="N52" s="44">
        <v>53.79922898586058</v>
      </c>
      <c r="O52" s="43">
        <v>2871532.1572264382</v>
      </c>
      <c r="P52" s="43">
        <v>55229</v>
      </c>
      <c r="Q52" s="44">
        <f t="shared" si="24"/>
        <v>51.993194829282409</v>
      </c>
      <c r="R52" s="45">
        <v>1</v>
      </c>
      <c r="S52" s="46">
        <v>12</v>
      </c>
      <c r="T52" s="47">
        <f t="shared" si="25"/>
        <v>0.96643011079112617</v>
      </c>
      <c r="U52" s="44">
        <f t="shared" si="26"/>
        <v>51.993194829282409</v>
      </c>
      <c r="V52" s="43">
        <f t="shared" si="27"/>
        <v>233449.44478347801</v>
      </c>
      <c r="W52" s="48">
        <f t="shared" si="28"/>
        <v>61458.865517603408</v>
      </c>
      <c r="X52" s="42">
        <v>4146</v>
      </c>
      <c r="Y52" s="43">
        <f t="shared" si="29"/>
        <v>151655.56863906721</v>
      </c>
      <c r="Z52" s="43">
        <v>149110.20374740436</v>
      </c>
      <c r="AA52" s="43">
        <v>2545.3648916628422</v>
      </c>
      <c r="AB52" s="44">
        <f t="shared" si="30"/>
        <v>35.964834478389861</v>
      </c>
      <c r="AC52" s="44">
        <f t="shared" si="31"/>
        <v>0.61393268009234014</v>
      </c>
      <c r="AD52" s="44">
        <f t="shared" si="32"/>
        <v>36.578767158482201</v>
      </c>
      <c r="AE52" s="44">
        <v>52.248691078787147</v>
      </c>
      <c r="AF52" s="43">
        <v>2487454.6556686936</v>
      </c>
      <c r="AG52" s="43">
        <v>50401</v>
      </c>
      <c r="AH52" s="44">
        <f t="shared" si="33"/>
        <v>49.35327980930326</v>
      </c>
      <c r="AI52" s="45">
        <v>2</v>
      </c>
      <c r="AJ52" s="46">
        <v>12</v>
      </c>
      <c r="AK52" s="47">
        <f t="shared" si="34"/>
        <v>0.94458404201709434</v>
      </c>
      <c r="AL52" s="44">
        <f t="shared" si="35"/>
        <v>49.35327980930326</v>
      </c>
      <c r="AM52" s="43">
        <f t="shared" si="36"/>
        <v>204618.69808937132</v>
      </c>
      <c r="AN52" s="48">
        <f t="shared" si="37"/>
        <v>57777.959400331762</v>
      </c>
      <c r="AO52" s="90">
        <f t="shared" si="38"/>
        <v>3680.9061172716465</v>
      </c>
      <c r="AP52" s="97">
        <f t="shared" si="39"/>
        <v>344</v>
      </c>
      <c r="AQ52" s="165"/>
      <c r="AR52" s="164"/>
    </row>
    <row r="53" spans="1:44" s="3" customFormat="1" ht="12.75" customHeight="1" outlineLevel="2" x14ac:dyDescent="0.2">
      <c r="A53" s="10">
        <v>3050</v>
      </c>
      <c r="B53" s="11" t="s">
        <v>147</v>
      </c>
      <c r="C53" s="12">
        <v>80630</v>
      </c>
      <c r="D53" s="13" t="s">
        <v>23</v>
      </c>
      <c r="E53" s="14" t="s">
        <v>160</v>
      </c>
      <c r="F53" s="15" t="s">
        <v>108</v>
      </c>
      <c r="G53" s="42">
        <v>32757</v>
      </c>
      <c r="H53" s="43">
        <f t="shared" si="20"/>
        <v>1266970.0710908759</v>
      </c>
      <c r="I53" s="43">
        <v>1243364.0813437856</v>
      </c>
      <c r="J53" s="43">
        <v>23605.989747090283</v>
      </c>
      <c r="K53" s="44">
        <f t="shared" si="21"/>
        <v>37.95720247103781</v>
      </c>
      <c r="L53" s="44">
        <f t="shared" si="22"/>
        <v>0.720639550236294</v>
      </c>
      <c r="M53" s="44">
        <f t="shared" si="23"/>
        <v>38.677842021274103</v>
      </c>
      <c r="N53" s="44">
        <v>44.732643320224746</v>
      </c>
      <c r="O53" s="43">
        <v>8916021.0175597295</v>
      </c>
      <c r="P53" s="43">
        <v>206645</v>
      </c>
      <c r="Q53" s="44">
        <f t="shared" si="24"/>
        <v>43.146560611482151</v>
      </c>
      <c r="R53" s="45">
        <v>1</v>
      </c>
      <c r="S53" s="46">
        <v>12</v>
      </c>
      <c r="T53" s="47">
        <f t="shared" si="25"/>
        <v>0.96454305869231993</v>
      </c>
      <c r="U53" s="44">
        <f t="shared" si="26"/>
        <v>43.146560611482151</v>
      </c>
      <c r="V53" s="43">
        <f t="shared" si="27"/>
        <v>1413351.8859503209</v>
      </c>
      <c r="W53" s="48">
        <f t="shared" si="28"/>
        <v>146381.81485944497</v>
      </c>
      <c r="X53" s="42">
        <v>30230</v>
      </c>
      <c r="Y53" s="43">
        <f t="shared" si="29"/>
        <v>1078848.6279779433</v>
      </c>
      <c r="Z53" s="43">
        <v>1057422.0118655642</v>
      </c>
      <c r="AA53" s="43">
        <v>21426.616112379237</v>
      </c>
      <c r="AB53" s="44">
        <f t="shared" si="30"/>
        <v>34.979226327011716</v>
      </c>
      <c r="AC53" s="44">
        <f t="shared" si="31"/>
        <v>0.70878650719084479</v>
      </c>
      <c r="AD53" s="44">
        <f t="shared" si="32"/>
        <v>35.688012834202553</v>
      </c>
      <c r="AE53" s="44">
        <v>43.631020051142741</v>
      </c>
      <c r="AF53" s="43">
        <v>8062699.6800283007</v>
      </c>
      <c r="AG53" s="43">
        <v>189085</v>
      </c>
      <c r="AH53" s="44">
        <f t="shared" si="33"/>
        <v>42.640609673048104</v>
      </c>
      <c r="AI53" s="45">
        <v>1</v>
      </c>
      <c r="AJ53" s="46">
        <v>12</v>
      </c>
      <c r="AK53" s="47">
        <f t="shared" si="34"/>
        <v>0.97730031576310361</v>
      </c>
      <c r="AL53" s="44">
        <f t="shared" si="35"/>
        <v>42.640609673048104</v>
      </c>
      <c r="AM53" s="43">
        <f t="shared" si="36"/>
        <v>1289025.6304162443</v>
      </c>
      <c r="AN53" s="48">
        <f t="shared" si="37"/>
        <v>229284.00265996472</v>
      </c>
      <c r="AO53" s="90">
        <f t="shared" si="38"/>
        <v>-82902.18780051975</v>
      </c>
      <c r="AP53" s="97">
        <f t="shared" si="39"/>
        <v>2527</v>
      </c>
      <c r="AQ53" s="165"/>
      <c r="AR53" s="164"/>
    </row>
    <row r="54" spans="1:44" s="3" customFormat="1" ht="12.75" customHeight="1" outlineLevel="2" x14ac:dyDescent="0.2">
      <c r="A54" s="10">
        <v>3050</v>
      </c>
      <c r="B54" s="11" t="s">
        <v>147</v>
      </c>
      <c r="C54" s="12">
        <v>80964</v>
      </c>
      <c r="D54" s="13" t="s">
        <v>23</v>
      </c>
      <c r="E54" s="14" t="s">
        <v>186</v>
      </c>
      <c r="F54" s="15" t="s">
        <v>115</v>
      </c>
      <c r="G54" s="42">
        <v>41203</v>
      </c>
      <c r="H54" s="43">
        <f t="shared" si="20"/>
        <v>1947763.6981871428</v>
      </c>
      <c r="I54" s="43">
        <v>1750852.6546511122</v>
      </c>
      <c r="J54" s="43">
        <v>196911.04353603069</v>
      </c>
      <c r="K54" s="44">
        <f t="shared" si="21"/>
        <v>42.49332948210354</v>
      </c>
      <c r="L54" s="44">
        <f t="shared" si="22"/>
        <v>4.7790462717770721</v>
      </c>
      <c r="M54" s="44">
        <f t="shared" si="23"/>
        <v>47.27237575388061</v>
      </c>
      <c r="N54" s="44">
        <v>52.225215884505452</v>
      </c>
      <c r="O54" s="43">
        <v>52681852.850835279</v>
      </c>
      <c r="P54" s="43">
        <v>1013513</v>
      </c>
      <c r="Q54" s="44">
        <f t="shared" si="24"/>
        <v>51.979454482414411</v>
      </c>
      <c r="R54" s="45">
        <v>3</v>
      </c>
      <c r="S54" s="46">
        <v>12</v>
      </c>
      <c r="T54" s="47">
        <f t="shared" si="25"/>
        <v>0.99529420036032912</v>
      </c>
      <c r="U54" s="44">
        <f t="shared" si="26"/>
        <v>51.979454482414411</v>
      </c>
      <c r="V54" s="43">
        <f t="shared" si="27"/>
        <v>2141709.4630389209</v>
      </c>
      <c r="W54" s="48">
        <f t="shared" si="28"/>
        <v>193945.76485177805</v>
      </c>
      <c r="X54" s="42">
        <v>37686</v>
      </c>
      <c r="Y54" s="43">
        <f t="shared" si="29"/>
        <v>1622338.0253583787</v>
      </c>
      <c r="Z54" s="43">
        <v>1480339.1531497091</v>
      </c>
      <c r="AA54" s="43">
        <v>141998.87220866955</v>
      </c>
      <c r="AB54" s="44">
        <f t="shared" si="30"/>
        <v>39.280877597773951</v>
      </c>
      <c r="AC54" s="44">
        <f t="shared" si="31"/>
        <v>3.7679475722727154</v>
      </c>
      <c r="AD54" s="44">
        <f t="shared" si="32"/>
        <v>43.048825170046669</v>
      </c>
      <c r="AE54" s="44">
        <v>50.724692113851077</v>
      </c>
      <c r="AF54" s="43">
        <v>47728897.599427566</v>
      </c>
      <c r="AG54" s="43">
        <v>930332</v>
      </c>
      <c r="AH54" s="44">
        <f t="shared" si="33"/>
        <v>51.303080620066346</v>
      </c>
      <c r="AI54" s="45">
        <v>2</v>
      </c>
      <c r="AJ54" s="46">
        <v>12</v>
      </c>
      <c r="AK54" s="47">
        <f t="shared" si="34"/>
        <v>1</v>
      </c>
      <c r="AL54" s="44">
        <f t="shared" si="35"/>
        <v>50.724692113851077</v>
      </c>
      <c r="AM54" s="43">
        <f t="shared" si="36"/>
        <v>1911610.7470025916</v>
      </c>
      <c r="AN54" s="48">
        <f t="shared" si="37"/>
        <v>315570.24179368687</v>
      </c>
      <c r="AO54" s="90">
        <f t="shared" si="38"/>
        <v>-121624.47694190883</v>
      </c>
      <c r="AP54" s="97">
        <f t="shared" si="39"/>
        <v>3517</v>
      </c>
      <c r="AQ54" s="165"/>
      <c r="AR54" s="164"/>
    </row>
    <row r="55" spans="1:44" s="3" customFormat="1" ht="12.75" customHeight="1" outlineLevel="2" x14ac:dyDescent="0.2">
      <c r="A55" s="10">
        <v>3050</v>
      </c>
      <c r="B55" s="11" t="s">
        <v>147</v>
      </c>
      <c r="C55" s="12">
        <v>81124</v>
      </c>
      <c r="D55" s="13" t="s">
        <v>23</v>
      </c>
      <c r="E55" s="14" t="s">
        <v>719</v>
      </c>
      <c r="F55" s="15" t="s">
        <v>108</v>
      </c>
      <c r="G55" s="42">
        <v>9565</v>
      </c>
      <c r="H55" s="43">
        <f t="shared" si="20"/>
        <v>469436.27187878202</v>
      </c>
      <c r="I55" s="43">
        <v>419608.9431973981</v>
      </c>
      <c r="J55" s="43">
        <v>49827.328681383944</v>
      </c>
      <c r="K55" s="44">
        <f t="shared" si="21"/>
        <v>43.869204725289919</v>
      </c>
      <c r="L55" s="44">
        <f t="shared" si="22"/>
        <v>5.2093391198519541</v>
      </c>
      <c r="M55" s="44">
        <f t="shared" si="23"/>
        <v>49.078543845141873</v>
      </c>
      <c r="N55" s="44">
        <v>71.217340102538941</v>
      </c>
      <c r="O55" s="43">
        <v>4707211.6617568322</v>
      </c>
      <c r="P55" s="43">
        <v>65663</v>
      </c>
      <c r="Q55" s="44">
        <f t="shared" si="24"/>
        <v>71.687429172545151</v>
      </c>
      <c r="R55" s="45">
        <v>1</v>
      </c>
      <c r="S55" s="46">
        <v>10</v>
      </c>
      <c r="T55" s="47">
        <f t="shared" si="25"/>
        <v>1</v>
      </c>
      <c r="U55" s="44">
        <f t="shared" si="26"/>
        <v>71.217340102538941</v>
      </c>
      <c r="V55" s="43">
        <f t="shared" si="27"/>
        <v>681193.85808078502</v>
      </c>
      <c r="W55" s="48">
        <f t="shared" si="28"/>
        <v>211757.58620200297</v>
      </c>
      <c r="X55" s="42">
        <v>8846</v>
      </c>
      <c r="Y55" s="43">
        <f t="shared" si="29"/>
        <v>380766.74170929397</v>
      </c>
      <c r="Z55" s="43">
        <v>334629.23091097421</v>
      </c>
      <c r="AA55" s="43">
        <v>46137.510798319759</v>
      </c>
      <c r="AB55" s="44">
        <f t="shared" si="30"/>
        <v>37.82831007358967</v>
      </c>
      <c r="AC55" s="44">
        <f t="shared" si="31"/>
        <v>5.2156354056432015</v>
      </c>
      <c r="AD55" s="44">
        <f t="shared" si="32"/>
        <v>43.043945479232868</v>
      </c>
      <c r="AE55" s="44">
        <v>69.279563962240559</v>
      </c>
      <c r="AF55" s="43">
        <v>4154997.0643985085</v>
      </c>
      <c r="AG55" s="43">
        <v>57405</v>
      </c>
      <c r="AH55" s="44">
        <f t="shared" si="33"/>
        <v>72.380403525799295</v>
      </c>
      <c r="AI55" s="45">
        <v>1</v>
      </c>
      <c r="AJ55" s="46">
        <v>10</v>
      </c>
      <c r="AK55" s="47">
        <f t="shared" si="34"/>
        <v>1</v>
      </c>
      <c r="AL55" s="44">
        <f t="shared" si="35"/>
        <v>69.279563962240559</v>
      </c>
      <c r="AM55" s="43">
        <f t="shared" si="36"/>
        <v>612847.02280997997</v>
      </c>
      <c r="AN55" s="48">
        <f t="shared" si="37"/>
        <v>253178.48847347565</v>
      </c>
      <c r="AO55" s="90">
        <f t="shared" si="38"/>
        <v>-41420.902271472674</v>
      </c>
      <c r="AP55" s="97">
        <f t="shared" si="39"/>
        <v>719</v>
      </c>
      <c r="AQ55" s="165"/>
      <c r="AR55" s="164"/>
    </row>
    <row r="56" spans="1:44" s="3" customFormat="1" ht="12.75" customHeight="1" outlineLevel="2" x14ac:dyDescent="0.2">
      <c r="A56" s="10">
        <v>3050</v>
      </c>
      <c r="B56" s="11" t="s">
        <v>147</v>
      </c>
      <c r="C56" s="12">
        <v>80944</v>
      </c>
      <c r="D56" s="13" t="s">
        <v>23</v>
      </c>
      <c r="E56" s="14" t="s">
        <v>179</v>
      </c>
      <c r="F56" s="15" t="s">
        <v>111</v>
      </c>
      <c r="G56" s="42">
        <v>476</v>
      </c>
      <c r="H56" s="43">
        <f t="shared" si="20"/>
        <v>2808231.8699999996</v>
      </c>
      <c r="I56" s="43">
        <v>2808231.8699999996</v>
      </c>
      <c r="J56" s="43">
        <v>0</v>
      </c>
      <c r="K56" s="44">
        <f t="shared" si="21"/>
        <v>5899.6467857142852</v>
      </c>
      <c r="L56" s="44">
        <f t="shared" si="22"/>
        <v>0</v>
      </c>
      <c r="M56" s="44">
        <f t="shared" si="23"/>
        <v>5899.6467857142852</v>
      </c>
      <c r="N56" s="44">
        <v>6664.7197950917707</v>
      </c>
      <c r="O56" s="43">
        <v>40207392.810000002</v>
      </c>
      <c r="P56" s="43">
        <v>6018</v>
      </c>
      <c r="Q56" s="44">
        <f t="shared" si="24"/>
        <v>6681.1885692921242</v>
      </c>
      <c r="R56" s="45">
        <v>2</v>
      </c>
      <c r="S56" s="46">
        <v>12</v>
      </c>
      <c r="T56" s="47">
        <f t="shared" si="25"/>
        <v>1</v>
      </c>
      <c r="U56" s="44">
        <f t="shared" si="26"/>
        <v>6664.7197950917707</v>
      </c>
      <c r="V56" s="43">
        <f t="shared" si="27"/>
        <v>3172406.6224636827</v>
      </c>
      <c r="W56" s="48">
        <f t="shared" si="28"/>
        <v>364174.75246368302</v>
      </c>
      <c r="X56" s="42">
        <v>440</v>
      </c>
      <c r="Y56" s="43">
        <f t="shared" si="29"/>
        <v>2539773.4300000002</v>
      </c>
      <c r="Z56" s="43">
        <v>2539773.4300000002</v>
      </c>
      <c r="AA56" s="43">
        <v>0</v>
      </c>
      <c r="AB56" s="44">
        <f t="shared" si="30"/>
        <v>5772.2123409090909</v>
      </c>
      <c r="AC56" s="44">
        <f t="shared" si="31"/>
        <v>0</v>
      </c>
      <c r="AD56" s="44">
        <f t="shared" si="32"/>
        <v>5772.2123409090909</v>
      </c>
      <c r="AE56" s="44">
        <v>6741.7216603441648</v>
      </c>
      <c r="AF56" s="43">
        <v>37174064.560000002</v>
      </c>
      <c r="AG56" s="43">
        <v>5464</v>
      </c>
      <c r="AH56" s="44">
        <f t="shared" si="33"/>
        <v>6803.4525183016112</v>
      </c>
      <c r="AI56" s="45">
        <v>1</v>
      </c>
      <c r="AJ56" s="46">
        <v>12</v>
      </c>
      <c r="AK56" s="47">
        <f t="shared" si="34"/>
        <v>1</v>
      </c>
      <c r="AL56" s="44">
        <f t="shared" si="35"/>
        <v>6741.7216603441648</v>
      </c>
      <c r="AM56" s="43">
        <f t="shared" si="36"/>
        <v>2966357.5305514326</v>
      </c>
      <c r="AN56" s="48">
        <f t="shared" si="37"/>
        <v>465364.47332883539</v>
      </c>
      <c r="AO56" s="90">
        <f t="shared" si="38"/>
        <v>-101189.72086515237</v>
      </c>
      <c r="AP56" s="97">
        <f t="shared" si="39"/>
        <v>36</v>
      </c>
      <c r="AQ56" s="165"/>
      <c r="AR56" s="164"/>
    </row>
    <row r="57" spans="1:44" s="3" customFormat="1" ht="17.25" customHeight="1" outlineLevel="1" x14ac:dyDescent="0.2">
      <c r="A57" s="49"/>
      <c r="B57" s="50" t="s">
        <v>684</v>
      </c>
      <c r="C57" s="51"/>
      <c r="D57" s="52"/>
      <c r="E57" s="53"/>
      <c r="F57" s="52"/>
      <c r="G57" s="54"/>
      <c r="H57" s="55"/>
      <c r="I57" s="55"/>
      <c r="J57" s="55"/>
      <c r="K57" s="56"/>
      <c r="L57" s="56"/>
      <c r="M57" s="56"/>
      <c r="N57" s="56"/>
      <c r="O57" s="55"/>
      <c r="P57" s="55"/>
      <c r="Q57" s="56"/>
      <c r="R57" s="57"/>
      <c r="S57" s="58"/>
      <c r="T57" s="59"/>
      <c r="U57" s="44"/>
      <c r="V57" s="44"/>
      <c r="W57" s="60">
        <f>SUBTOTAL(9,W28:W56)</f>
        <v>-383953.87640012417</v>
      </c>
      <c r="X57" s="54"/>
      <c r="Y57" s="55"/>
      <c r="Z57" s="55"/>
      <c r="AA57" s="55"/>
      <c r="AB57" s="56"/>
      <c r="AC57" s="56"/>
      <c r="AD57" s="56"/>
      <c r="AE57" s="56"/>
      <c r="AF57" s="55"/>
      <c r="AG57" s="55"/>
      <c r="AH57" s="56"/>
      <c r="AI57" s="57"/>
      <c r="AJ57" s="58"/>
      <c r="AK57" s="59"/>
      <c r="AL57" s="44"/>
      <c r="AM57" s="44"/>
      <c r="AN57" s="60">
        <f>SUBTOTAL(9,AN28:AN56)</f>
        <v>-682489.42164693889</v>
      </c>
      <c r="AO57" s="91">
        <f>SUBTOTAL(9,AO28:AO56)</f>
        <v>298535.54524681519</v>
      </c>
      <c r="AP57" s="98">
        <v>9.9999999999999995E-8</v>
      </c>
      <c r="AQ57" s="41"/>
    </row>
    <row r="58" spans="1:44" s="3" customFormat="1" ht="12.75" customHeight="1" outlineLevel="2" x14ac:dyDescent="0.2">
      <c r="A58" s="10">
        <v>3050</v>
      </c>
      <c r="B58" s="11" t="s">
        <v>656</v>
      </c>
      <c r="C58" s="12">
        <v>80159</v>
      </c>
      <c r="D58" s="13" t="s">
        <v>23</v>
      </c>
      <c r="E58" s="14" t="s">
        <v>150</v>
      </c>
      <c r="F58" s="15" t="s">
        <v>111</v>
      </c>
      <c r="G58" s="42">
        <v>525</v>
      </c>
      <c r="H58" s="43">
        <f t="shared" ref="H58:H78" si="40">I58+J58</f>
        <v>1562448.1000000006</v>
      </c>
      <c r="I58" s="43">
        <v>1562448.1000000006</v>
      </c>
      <c r="J58" s="43">
        <v>0</v>
      </c>
      <c r="K58" s="44">
        <f t="shared" ref="K58:K78" si="41">I58/G58</f>
        <v>2976.09161904762</v>
      </c>
      <c r="L58" s="44">
        <f t="shared" ref="L58:L78" si="42">J58/G58</f>
        <v>0</v>
      </c>
      <c r="M58" s="44">
        <f t="shared" ref="M58:M78" si="43">H58/G58</f>
        <v>2976.09161904762</v>
      </c>
      <c r="N58" s="44">
        <v>2488.0949162514216</v>
      </c>
      <c r="O58" s="43">
        <v>23490094.030000005</v>
      </c>
      <c r="P58" s="43">
        <v>9854</v>
      </c>
      <c r="Q58" s="44">
        <f t="shared" ref="Q58:Q78" si="44">O58/P58</f>
        <v>2383.8130738786285</v>
      </c>
      <c r="R58" s="45">
        <v>12</v>
      </c>
      <c r="S58" s="46">
        <v>12</v>
      </c>
      <c r="T58" s="47">
        <f t="shared" ref="T58:T78" si="45">IF(N58=0,1,MIN(Q58/N58,1))</f>
        <v>0.95808767515593629</v>
      </c>
      <c r="U58" s="44">
        <f t="shared" ref="U58:U78" si="46">T58*N58</f>
        <v>2383.8130738786285</v>
      </c>
      <c r="V58" s="43">
        <f t="shared" ref="V58:V78" si="47">IF(U58&lt;0,0,G58*U58)</f>
        <v>1251501.8637862799</v>
      </c>
      <c r="W58" s="48">
        <f t="shared" ref="W58:W78" si="48">IF(G58=0,-H58*12/12,(V58-H58)*12/12)</f>
        <v>-310946.23621372064</v>
      </c>
      <c r="X58" s="42">
        <v>483</v>
      </c>
      <c r="Y58" s="43">
        <f t="shared" ref="Y58:Y78" si="49">Z58+AA58</f>
        <v>1445537.6600000001</v>
      </c>
      <c r="Z58" s="43">
        <v>1445537.6600000001</v>
      </c>
      <c r="AA58" s="43">
        <v>0</v>
      </c>
      <c r="AB58" s="44">
        <f t="shared" ref="AB58:AB78" si="50">Z58/X58</f>
        <v>2992.8315942028989</v>
      </c>
      <c r="AC58" s="44">
        <f t="shared" ref="AC58:AC78" si="51">AA58/X58</f>
        <v>0</v>
      </c>
      <c r="AD58" s="44">
        <f t="shared" ref="AD58:AD78" si="52">Y58/X58</f>
        <v>2992.8315942028989</v>
      </c>
      <c r="AE58" s="44">
        <v>2540.0514736260088</v>
      </c>
      <c r="AF58" s="43">
        <v>21510367.530000001</v>
      </c>
      <c r="AG58" s="43">
        <v>9004</v>
      </c>
      <c r="AH58" s="44">
        <f t="shared" ref="AH58:AH78" si="53">AF58/AG58</f>
        <v>2388.9790681919148</v>
      </c>
      <c r="AI58" s="45">
        <v>11</v>
      </c>
      <c r="AJ58" s="46">
        <v>12</v>
      </c>
      <c r="AK58" s="47">
        <f t="shared" ref="AK58:AK78" si="54">IF(AE58=0,1,MIN(AH58/AE58,1))</f>
        <v>0.94052388032182943</v>
      </c>
      <c r="AL58" s="44">
        <f t="shared" ref="AL58:AL78" si="55">AK58*AE58</f>
        <v>2388.9790681919148</v>
      </c>
      <c r="AM58" s="43">
        <f t="shared" ref="AM58:AM78" si="56">IF(AL58&lt;0,0,X58*AL58)</f>
        <v>1153876.8899366949</v>
      </c>
      <c r="AN58" s="48">
        <f t="shared" ref="AN58:AN78" si="57">IF(X58=0,-Y58*12/11,(AM58-Y58)*12/11)</f>
        <v>-318175.38552360574</v>
      </c>
      <c r="AO58" s="90">
        <f t="shared" ref="AO58:AO78" si="58">W58-AN58</f>
        <v>7229.149309885106</v>
      </c>
      <c r="AP58" s="97">
        <f t="shared" ref="AP58:AP78" si="59">G58-X58</f>
        <v>42</v>
      </c>
      <c r="AQ58" s="165"/>
      <c r="AR58" s="164"/>
    </row>
    <row r="59" spans="1:44" s="3" customFormat="1" ht="12.75" customHeight="1" outlineLevel="2" x14ac:dyDescent="0.2">
      <c r="A59" s="10">
        <v>3050</v>
      </c>
      <c r="B59" s="11" t="s">
        <v>656</v>
      </c>
      <c r="C59" s="12">
        <v>80401</v>
      </c>
      <c r="D59" s="13" t="s">
        <v>23</v>
      </c>
      <c r="E59" s="14" t="s">
        <v>148</v>
      </c>
      <c r="F59" s="15" t="s">
        <v>111</v>
      </c>
      <c r="G59" s="42">
        <v>440</v>
      </c>
      <c r="H59" s="43">
        <f t="shared" si="40"/>
        <v>2624972.77</v>
      </c>
      <c r="I59" s="43">
        <v>2624972.77</v>
      </c>
      <c r="J59" s="43">
        <v>0</v>
      </c>
      <c r="K59" s="44">
        <f t="shared" si="41"/>
        <v>5965.8472045454546</v>
      </c>
      <c r="L59" s="44">
        <f t="shared" si="42"/>
        <v>0</v>
      </c>
      <c r="M59" s="44">
        <f t="shared" si="43"/>
        <v>5965.8472045454546</v>
      </c>
      <c r="N59" s="44">
        <v>5521.8182405272346</v>
      </c>
      <c r="O59" s="43">
        <v>50999524.379999995</v>
      </c>
      <c r="P59" s="43">
        <v>9389</v>
      </c>
      <c r="Q59" s="44">
        <f t="shared" si="44"/>
        <v>5431.8377228671843</v>
      </c>
      <c r="R59" s="45">
        <v>12</v>
      </c>
      <c r="S59" s="46">
        <v>12</v>
      </c>
      <c r="T59" s="47">
        <f t="shared" si="45"/>
        <v>0.98370454916468619</v>
      </c>
      <c r="U59" s="44">
        <f t="shared" si="46"/>
        <v>5431.8377228671843</v>
      </c>
      <c r="V59" s="43">
        <f t="shared" si="47"/>
        <v>2390008.5980615611</v>
      </c>
      <c r="W59" s="48">
        <f t="shared" si="48"/>
        <v>-234964.1719384389</v>
      </c>
      <c r="X59" s="42">
        <v>399</v>
      </c>
      <c r="Y59" s="43">
        <f t="shared" si="49"/>
        <v>2410935.0900000003</v>
      </c>
      <c r="Z59" s="43">
        <v>2410935.0900000003</v>
      </c>
      <c r="AA59" s="43">
        <v>0</v>
      </c>
      <c r="AB59" s="44">
        <f t="shared" si="50"/>
        <v>6042.4438345864673</v>
      </c>
      <c r="AC59" s="44">
        <f t="shared" si="51"/>
        <v>0</v>
      </c>
      <c r="AD59" s="44">
        <f t="shared" si="52"/>
        <v>6042.4438345864673</v>
      </c>
      <c r="AE59" s="44">
        <v>5614.4042316307659</v>
      </c>
      <c r="AF59" s="43">
        <v>46581239.840000004</v>
      </c>
      <c r="AG59" s="43">
        <v>8477</v>
      </c>
      <c r="AH59" s="44">
        <f t="shared" si="53"/>
        <v>5495.0147269081044</v>
      </c>
      <c r="AI59" s="45">
        <v>12</v>
      </c>
      <c r="AJ59" s="46">
        <v>12</v>
      </c>
      <c r="AK59" s="47">
        <f t="shared" si="54"/>
        <v>0.97873514271558182</v>
      </c>
      <c r="AL59" s="44">
        <f t="shared" si="55"/>
        <v>5495.0147269081044</v>
      </c>
      <c r="AM59" s="43">
        <f t="shared" si="56"/>
        <v>2192510.8760363339</v>
      </c>
      <c r="AN59" s="48">
        <f t="shared" si="57"/>
        <v>-238280.96068763614</v>
      </c>
      <c r="AO59" s="90">
        <f t="shared" si="58"/>
        <v>3316.788749197236</v>
      </c>
      <c r="AP59" s="97">
        <f t="shared" si="59"/>
        <v>41</v>
      </c>
      <c r="AQ59" s="165"/>
      <c r="AR59" s="164"/>
    </row>
    <row r="60" spans="1:44" s="3" customFormat="1" ht="12.75" customHeight="1" outlineLevel="2" x14ac:dyDescent="0.2">
      <c r="A60" s="10">
        <v>3050</v>
      </c>
      <c r="B60" s="11" t="s">
        <v>656</v>
      </c>
      <c r="C60" s="12">
        <v>80403</v>
      </c>
      <c r="D60" s="13" t="s">
        <v>23</v>
      </c>
      <c r="E60" s="14" t="s">
        <v>177</v>
      </c>
      <c r="F60" s="15" t="s">
        <v>111</v>
      </c>
      <c r="G60" s="42">
        <v>45</v>
      </c>
      <c r="H60" s="43">
        <f t="shared" si="40"/>
        <v>349805.30000000005</v>
      </c>
      <c r="I60" s="43">
        <v>349805.30000000005</v>
      </c>
      <c r="J60" s="43">
        <v>0</v>
      </c>
      <c r="K60" s="44">
        <f t="shared" si="41"/>
        <v>7773.4511111111124</v>
      </c>
      <c r="L60" s="44">
        <f t="shared" si="42"/>
        <v>0</v>
      </c>
      <c r="M60" s="44">
        <f t="shared" si="43"/>
        <v>7773.4511111111124</v>
      </c>
      <c r="N60" s="44">
        <v>4692.6356292335113</v>
      </c>
      <c r="O60" s="43">
        <v>2785777.73</v>
      </c>
      <c r="P60" s="43">
        <v>573</v>
      </c>
      <c r="Q60" s="44">
        <f t="shared" si="44"/>
        <v>4861.7412390924956</v>
      </c>
      <c r="R60" s="45">
        <v>12</v>
      </c>
      <c r="S60" s="46">
        <v>12</v>
      </c>
      <c r="T60" s="47">
        <f t="shared" si="45"/>
        <v>1</v>
      </c>
      <c r="U60" s="44">
        <f t="shared" si="46"/>
        <v>4692.6356292335113</v>
      </c>
      <c r="V60" s="43">
        <f t="shared" si="47"/>
        <v>211168.60331550799</v>
      </c>
      <c r="W60" s="48">
        <f t="shared" si="48"/>
        <v>-138636.69668449205</v>
      </c>
      <c r="X60" s="42">
        <v>42</v>
      </c>
      <c r="Y60" s="43">
        <f t="shared" si="49"/>
        <v>319143.66000000003</v>
      </c>
      <c r="Z60" s="43">
        <v>319143.66000000003</v>
      </c>
      <c r="AA60" s="43">
        <v>0</v>
      </c>
      <c r="AB60" s="44">
        <f t="shared" si="50"/>
        <v>7598.658571428572</v>
      </c>
      <c r="AC60" s="44">
        <f t="shared" si="51"/>
        <v>0</v>
      </c>
      <c r="AD60" s="44">
        <f t="shared" si="52"/>
        <v>7598.658571428572</v>
      </c>
      <c r="AE60" s="44">
        <v>4294.7708445777116</v>
      </c>
      <c r="AF60" s="43">
        <v>2523397.5799999996</v>
      </c>
      <c r="AG60" s="43">
        <v>515</v>
      </c>
      <c r="AH60" s="44">
        <f t="shared" si="53"/>
        <v>4899.8011262135915</v>
      </c>
      <c r="AI60" s="45">
        <v>11</v>
      </c>
      <c r="AJ60" s="46">
        <v>12</v>
      </c>
      <c r="AK60" s="47">
        <f t="shared" si="54"/>
        <v>1</v>
      </c>
      <c r="AL60" s="44">
        <f t="shared" si="55"/>
        <v>4294.7708445777116</v>
      </c>
      <c r="AM60" s="43">
        <f t="shared" si="56"/>
        <v>180380.3754722639</v>
      </c>
      <c r="AN60" s="48">
        <f t="shared" si="57"/>
        <v>-151378.12857571215</v>
      </c>
      <c r="AO60" s="90">
        <f t="shared" si="58"/>
        <v>12741.431891220098</v>
      </c>
      <c r="AP60" s="97">
        <f t="shared" si="59"/>
        <v>3</v>
      </c>
      <c r="AQ60" s="165"/>
      <c r="AR60" s="164"/>
    </row>
    <row r="61" spans="1:44" s="3" customFormat="1" ht="12.75" customHeight="1" outlineLevel="2" x14ac:dyDescent="0.2">
      <c r="A61" s="10">
        <v>3050</v>
      </c>
      <c r="B61" s="11" t="s">
        <v>656</v>
      </c>
      <c r="C61" s="12">
        <v>80399</v>
      </c>
      <c r="D61" s="13" t="s">
        <v>23</v>
      </c>
      <c r="E61" s="14" t="s">
        <v>153</v>
      </c>
      <c r="F61" s="15" t="s">
        <v>111</v>
      </c>
      <c r="G61" s="42">
        <v>576</v>
      </c>
      <c r="H61" s="43">
        <f t="shared" si="40"/>
        <v>2168894.37</v>
      </c>
      <c r="I61" s="43">
        <v>2168894.37</v>
      </c>
      <c r="J61" s="43">
        <v>0</v>
      </c>
      <c r="K61" s="44">
        <f t="shared" si="41"/>
        <v>3765.4416145833334</v>
      </c>
      <c r="L61" s="44">
        <f t="shared" si="42"/>
        <v>0</v>
      </c>
      <c r="M61" s="44">
        <f t="shared" si="43"/>
        <v>3765.4416145833334</v>
      </c>
      <c r="N61" s="44">
        <v>3631.1102781165318</v>
      </c>
      <c r="O61" s="43">
        <v>31023647.620000001</v>
      </c>
      <c r="P61" s="43">
        <v>8613</v>
      </c>
      <c r="Q61" s="44">
        <f t="shared" si="44"/>
        <v>3601.9560687333101</v>
      </c>
      <c r="R61" s="45">
        <v>12</v>
      </c>
      <c r="S61" s="46">
        <v>12</v>
      </c>
      <c r="T61" s="47">
        <f t="shared" si="45"/>
        <v>0.99197099312600767</v>
      </c>
      <c r="U61" s="44">
        <f t="shared" si="46"/>
        <v>3601.9560687333101</v>
      </c>
      <c r="V61" s="43">
        <f t="shared" si="47"/>
        <v>2074726.6955903866</v>
      </c>
      <c r="W61" s="48">
        <f t="shared" si="48"/>
        <v>-94167.674409613479</v>
      </c>
      <c r="X61" s="42">
        <v>516</v>
      </c>
      <c r="Y61" s="43">
        <f t="shared" si="49"/>
        <v>2017810.7900000003</v>
      </c>
      <c r="Z61" s="43">
        <v>2017810.7900000003</v>
      </c>
      <c r="AA61" s="43">
        <v>0</v>
      </c>
      <c r="AB61" s="44">
        <f t="shared" si="50"/>
        <v>3910.4860271317834</v>
      </c>
      <c r="AC61" s="44">
        <f t="shared" si="51"/>
        <v>0</v>
      </c>
      <c r="AD61" s="44">
        <f t="shared" si="52"/>
        <v>3910.4860271317834</v>
      </c>
      <c r="AE61" s="44">
        <v>3633.4268032481732</v>
      </c>
      <c r="AF61" s="43">
        <v>28324473.400000006</v>
      </c>
      <c r="AG61" s="43">
        <v>7915</v>
      </c>
      <c r="AH61" s="44">
        <f t="shared" si="53"/>
        <v>3578.5816045483266</v>
      </c>
      <c r="AI61" s="45">
        <v>12</v>
      </c>
      <c r="AJ61" s="46">
        <v>12</v>
      </c>
      <c r="AK61" s="47">
        <f t="shared" si="54"/>
        <v>0.98490537950267321</v>
      </c>
      <c r="AL61" s="44">
        <f t="shared" si="55"/>
        <v>3578.5816045483266</v>
      </c>
      <c r="AM61" s="43">
        <f t="shared" si="56"/>
        <v>1846548.1079469365</v>
      </c>
      <c r="AN61" s="48">
        <f t="shared" si="57"/>
        <v>-186832.01678516046</v>
      </c>
      <c r="AO61" s="90">
        <f t="shared" si="58"/>
        <v>92664.342375546985</v>
      </c>
      <c r="AP61" s="97">
        <f t="shared" si="59"/>
        <v>60</v>
      </c>
      <c r="AQ61" s="165"/>
      <c r="AR61" s="164"/>
    </row>
    <row r="62" spans="1:44" s="3" customFormat="1" ht="12.75" customHeight="1" outlineLevel="2" x14ac:dyDescent="0.2">
      <c r="A62" s="10">
        <v>3050</v>
      </c>
      <c r="B62" s="11" t="s">
        <v>656</v>
      </c>
      <c r="C62" s="12">
        <v>80160</v>
      </c>
      <c r="D62" s="13" t="s">
        <v>23</v>
      </c>
      <c r="E62" s="14" t="s">
        <v>155</v>
      </c>
      <c r="F62" s="15" t="s">
        <v>111</v>
      </c>
      <c r="G62" s="42">
        <v>1186</v>
      </c>
      <c r="H62" s="43">
        <f t="shared" si="40"/>
        <v>1424362.9800000011</v>
      </c>
      <c r="I62" s="43">
        <v>1424362.9800000011</v>
      </c>
      <c r="J62" s="43">
        <v>0</v>
      </c>
      <c r="K62" s="44">
        <f t="shared" si="41"/>
        <v>1200.9805902192252</v>
      </c>
      <c r="L62" s="44">
        <f t="shared" si="42"/>
        <v>0</v>
      </c>
      <c r="M62" s="44">
        <f t="shared" si="43"/>
        <v>1200.9805902192252</v>
      </c>
      <c r="N62" s="44">
        <v>1132.9593490380689</v>
      </c>
      <c r="O62" s="43">
        <v>36395661.429996252</v>
      </c>
      <c r="P62" s="43">
        <v>31685</v>
      </c>
      <c r="Q62" s="44">
        <f t="shared" si="44"/>
        <v>1148.6716563041266</v>
      </c>
      <c r="R62" s="45">
        <v>10</v>
      </c>
      <c r="S62" s="46">
        <v>12</v>
      </c>
      <c r="T62" s="47">
        <f t="shared" si="45"/>
        <v>1</v>
      </c>
      <c r="U62" s="44">
        <f t="shared" si="46"/>
        <v>1132.9593490380689</v>
      </c>
      <c r="V62" s="43">
        <f t="shared" si="47"/>
        <v>1343689.7879591498</v>
      </c>
      <c r="W62" s="48">
        <f t="shared" si="48"/>
        <v>-80673.19204085134</v>
      </c>
      <c r="X62" s="42">
        <v>1115</v>
      </c>
      <c r="Y62" s="43">
        <f t="shared" si="49"/>
        <v>1331983.9900000009</v>
      </c>
      <c r="Z62" s="43">
        <v>1331983.9900000009</v>
      </c>
      <c r="AA62" s="43">
        <v>0</v>
      </c>
      <c r="AB62" s="44">
        <f t="shared" si="50"/>
        <v>1194.6044753363237</v>
      </c>
      <c r="AC62" s="44">
        <f t="shared" si="51"/>
        <v>0</v>
      </c>
      <c r="AD62" s="44">
        <f t="shared" si="52"/>
        <v>1194.6044753363237</v>
      </c>
      <c r="AE62" s="44">
        <v>1143.4800387746836</v>
      </c>
      <c r="AF62" s="43">
        <v>33336069.709996261</v>
      </c>
      <c r="AG62" s="43">
        <v>28646</v>
      </c>
      <c r="AH62" s="44">
        <f t="shared" si="53"/>
        <v>1163.7251172937324</v>
      </c>
      <c r="AI62" s="45">
        <v>8</v>
      </c>
      <c r="AJ62" s="46">
        <v>12</v>
      </c>
      <c r="AK62" s="47">
        <f t="shared" si="54"/>
        <v>1</v>
      </c>
      <c r="AL62" s="44">
        <f t="shared" si="55"/>
        <v>1143.4800387746836</v>
      </c>
      <c r="AM62" s="43">
        <f t="shared" si="56"/>
        <v>1274980.2432337722</v>
      </c>
      <c r="AN62" s="48">
        <f t="shared" si="57"/>
        <v>-62185.905563158572</v>
      </c>
      <c r="AO62" s="90">
        <f t="shared" si="58"/>
        <v>-18487.286477692767</v>
      </c>
      <c r="AP62" s="97">
        <f t="shared" si="59"/>
        <v>71</v>
      </c>
      <c r="AQ62" s="165"/>
      <c r="AR62" s="164"/>
    </row>
    <row r="63" spans="1:44" s="3" customFormat="1" ht="12.75" customHeight="1" outlineLevel="2" x14ac:dyDescent="0.2">
      <c r="A63" s="10">
        <v>3050</v>
      </c>
      <c r="B63" s="11" t="s">
        <v>656</v>
      </c>
      <c r="C63" s="12">
        <v>80400</v>
      </c>
      <c r="D63" s="13" t="s">
        <v>23</v>
      </c>
      <c r="E63" s="14" t="s">
        <v>158</v>
      </c>
      <c r="F63" s="15" t="s">
        <v>111</v>
      </c>
      <c r="G63" s="42">
        <v>52</v>
      </c>
      <c r="H63" s="43">
        <f t="shared" si="40"/>
        <v>316718.51</v>
      </c>
      <c r="I63" s="43">
        <v>316718.51</v>
      </c>
      <c r="J63" s="43">
        <v>0</v>
      </c>
      <c r="K63" s="44">
        <f t="shared" si="41"/>
        <v>6090.7405769230772</v>
      </c>
      <c r="L63" s="44">
        <f t="shared" si="42"/>
        <v>0</v>
      </c>
      <c r="M63" s="44">
        <f t="shared" si="43"/>
        <v>6090.7405769230772</v>
      </c>
      <c r="N63" s="44">
        <v>4977.5545964183502</v>
      </c>
      <c r="O63" s="43">
        <v>24635036.900000006</v>
      </c>
      <c r="P63" s="43">
        <v>5164</v>
      </c>
      <c r="Q63" s="44">
        <f t="shared" si="44"/>
        <v>4770.5338690937269</v>
      </c>
      <c r="R63" s="45">
        <v>12</v>
      </c>
      <c r="S63" s="46">
        <v>12</v>
      </c>
      <c r="T63" s="47">
        <f t="shared" si="45"/>
        <v>0.95840914985169878</v>
      </c>
      <c r="U63" s="44">
        <f t="shared" si="46"/>
        <v>4770.5338690937269</v>
      </c>
      <c r="V63" s="43">
        <f t="shared" si="47"/>
        <v>248067.76119287379</v>
      </c>
      <c r="W63" s="48">
        <f t="shared" si="48"/>
        <v>-68650.74880712622</v>
      </c>
      <c r="X63" s="42">
        <v>48</v>
      </c>
      <c r="Y63" s="43">
        <f t="shared" si="49"/>
        <v>306245.13</v>
      </c>
      <c r="Z63" s="43">
        <v>306245.13</v>
      </c>
      <c r="AA63" s="43">
        <v>0</v>
      </c>
      <c r="AB63" s="44">
        <f t="shared" si="50"/>
        <v>6380.1068750000004</v>
      </c>
      <c r="AC63" s="44">
        <f t="shared" si="51"/>
        <v>0</v>
      </c>
      <c r="AD63" s="44">
        <f t="shared" si="52"/>
        <v>6380.1068750000004</v>
      </c>
      <c r="AE63" s="44">
        <v>5009.3922976568301</v>
      </c>
      <c r="AF63" s="43">
        <v>22634167.490000006</v>
      </c>
      <c r="AG63" s="43">
        <v>4696</v>
      </c>
      <c r="AH63" s="44">
        <f t="shared" si="53"/>
        <v>4819.8823445485532</v>
      </c>
      <c r="AI63" s="45">
        <v>12</v>
      </c>
      <c r="AJ63" s="46">
        <v>12</v>
      </c>
      <c r="AK63" s="47">
        <f t="shared" si="54"/>
        <v>0.96216907324329115</v>
      </c>
      <c r="AL63" s="44">
        <f t="shared" si="55"/>
        <v>4819.8823445485532</v>
      </c>
      <c r="AM63" s="43">
        <f t="shared" si="56"/>
        <v>231354.35253833054</v>
      </c>
      <c r="AN63" s="48">
        <f t="shared" si="57"/>
        <v>-81699.029958184867</v>
      </c>
      <c r="AO63" s="90">
        <f t="shared" si="58"/>
        <v>13048.281151058647</v>
      </c>
      <c r="AP63" s="97">
        <f t="shared" si="59"/>
        <v>4</v>
      </c>
      <c r="AQ63" s="165"/>
      <c r="AR63" s="164"/>
    </row>
    <row r="64" spans="1:44" s="3" customFormat="1" ht="12.75" customHeight="1" outlineLevel="2" x14ac:dyDescent="0.2">
      <c r="A64" s="10">
        <v>3050</v>
      </c>
      <c r="B64" s="11" t="s">
        <v>656</v>
      </c>
      <c r="C64" s="12">
        <v>80396</v>
      </c>
      <c r="D64" s="13" t="s">
        <v>23</v>
      </c>
      <c r="E64" s="14" t="s">
        <v>156</v>
      </c>
      <c r="F64" s="15" t="s">
        <v>111</v>
      </c>
      <c r="G64" s="42">
        <v>367</v>
      </c>
      <c r="H64" s="43">
        <f t="shared" si="40"/>
        <v>1993817.2999999998</v>
      </c>
      <c r="I64" s="43">
        <v>1993817.2999999998</v>
      </c>
      <c r="J64" s="43">
        <v>0</v>
      </c>
      <c r="K64" s="44">
        <f t="shared" si="41"/>
        <v>5432.7446866485006</v>
      </c>
      <c r="L64" s="44">
        <f t="shared" si="42"/>
        <v>0</v>
      </c>
      <c r="M64" s="44">
        <f t="shared" si="43"/>
        <v>5432.7446866485006</v>
      </c>
      <c r="N64" s="44">
        <v>5312.0649540982331</v>
      </c>
      <c r="O64" s="43">
        <v>32163814.119999994</v>
      </c>
      <c r="P64" s="43">
        <v>6080</v>
      </c>
      <c r="Q64" s="44">
        <f t="shared" si="44"/>
        <v>5290.101006578946</v>
      </c>
      <c r="R64" s="45">
        <v>9</v>
      </c>
      <c r="S64" s="46">
        <v>12</v>
      </c>
      <c r="T64" s="47">
        <f t="shared" si="45"/>
        <v>0.99586527128168079</v>
      </c>
      <c r="U64" s="44">
        <f t="shared" si="46"/>
        <v>5290.101006578946</v>
      </c>
      <c r="V64" s="43">
        <f t="shared" si="47"/>
        <v>1941467.0694144731</v>
      </c>
      <c r="W64" s="48">
        <f t="shared" si="48"/>
        <v>-52350.230585526675</v>
      </c>
      <c r="X64" s="42">
        <v>334</v>
      </c>
      <c r="Y64" s="43">
        <f t="shared" si="49"/>
        <v>1877003.6099999999</v>
      </c>
      <c r="Z64" s="43">
        <v>1877003.6099999999</v>
      </c>
      <c r="AA64" s="43">
        <v>0</v>
      </c>
      <c r="AB64" s="44">
        <f t="shared" si="50"/>
        <v>5619.7712874251492</v>
      </c>
      <c r="AC64" s="44">
        <f t="shared" si="51"/>
        <v>0</v>
      </c>
      <c r="AD64" s="44">
        <f t="shared" si="52"/>
        <v>5619.7712874251492</v>
      </c>
      <c r="AE64" s="44">
        <v>5355.0713692193367</v>
      </c>
      <c r="AF64" s="43">
        <v>29419394.599999998</v>
      </c>
      <c r="AG64" s="43">
        <v>5571</v>
      </c>
      <c r="AH64" s="44">
        <f t="shared" si="53"/>
        <v>5280.8103751570634</v>
      </c>
      <c r="AI64" s="45">
        <v>11</v>
      </c>
      <c r="AJ64" s="46">
        <v>12</v>
      </c>
      <c r="AK64" s="47">
        <f t="shared" si="54"/>
        <v>0.98613258555448546</v>
      </c>
      <c r="AL64" s="44">
        <f t="shared" si="55"/>
        <v>5280.8103751570634</v>
      </c>
      <c r="AM64" s="43">
        <f t="shared" si="56"/>
        <v>1763790.6653024592</v>
      </c>
      <c r="AN64" s="48">
        <f t="shared" si="57"/>
        <v>-123505.03057913533</v>
      </c>
      <c r="AO64" s="90">
        <f t="shared" si="58"/>
        <v>71154.799993608656</v>
      </c>
      <c r="AP64" s="97">
        <f t="shared" si="59"/>
        <v>33</v>
      </c>
      <c r="AQ64" s="165"/>
      <c r="AR64" s="164"/>
    </row>
    <row r="65" spans="1:44" s="3" customFormat="1" ht="12.75" customHeight="1" outlineLevel="2" x14ac:dyDescent="0.2">
      <c r="A65" s="10">
        <v>3050</v>
      </c>
      <c r="B65" s="11" t="s">
        <v>656</v>
      </c>
      <c r="C65" s="12">
        <v>80164</v>
      </c>
      <c r="D65" s="13" t="s">
        <v>23</v>
      </c>
      <c r="E65" s="14" t="s">
        <v>161</v>
      </c>
      <c r="F65" s="15" t="s">
        <v>111</v>
      </c>
      <c r="G65" s="42">
        <v>2051</v>
      </c>
      <c r="H65" s="43">
        <f t="shared" si="40"/>
        <v>1148761.0299999998</v>
      </c>
      <c r="I65" s="43">
        <v>1148761.0299999998</v>
      </c>
      <c r="J65" s="43">
        <v>0</v>
      </c>
      <c r="K65" s="44">
        <f t="shared" si="41"/>
        <v>560.09801560214521</v>
      </c>
      <c r="L65" s="44">
        <f t="shared" si="42"/>
        <v>0</v>
      </c>
      <c r="M65" s="44">
        <f t="shared" si="43"/>
        <v>560.09801560214521</v>
      </c>
      <c r="N65" s="44">
        <v>535.05025466649613</v>
      </c>
      <c r="O65" s="43">
        <v>10451364.75</v>
      </c>
      <c r="P65" s="43">
        <v>19317</v>
      </c>
      <c r="Q65" s="44">
        <f t="shared" si="44"/>
        <v>541.0449215716726</v>
      </c>
      <c r="R65" s="45">
        <v>9</v>
      </c>
      <c r="S65" s="46">
        <v>12</v>
      </c>
      <c r="T65" s="47">
        <f t="shared" si="45"/>
        <v>1</v>
      </c>
      <c r="U65" s="44">
        <f t="shared" si="46"/>
        <v>535.05025466649613</v>
      </c>
      <c r="V65" s="43">
        <f t="shared" si="47"/>
        <v>1097388.0723209835</v>
      </c>
      <c r="W65" s="48">
        <f t="shared" si="48"/>
        <v>-51372.957679016283</v>
      </c>
      <c r="X65" s="42">
        <v>1822</v>
      </c>
      <c r="Y65" s="43">
        <f t="shared" si="49"/>
        <v>1036452.0899999999</v>
      </c>
      <c r="Z65" s="43">
        <v>1036452.0899999999</v>
      </c>
      <c r="AA65" s="43">
        <v>0</v>
      </c>
      <c r="AB65" s="44">
        <f t="shared" si="50"/>
        <v>568.85405598243676</v>
      </c>
      <c r="AC65" s="44">
        <f t="shared" si="51"/>
        <v>0</v>
      </c>
      <c r="AD65" s="44">
        <f t="shared" si="52"/>
        <v>568.85405598243676</v>
      </c>
      <c r="AE65" s="44">
        <v>538.14608400077486</v>
      </c>
      <c r="AF65" s="43">
        <v>9558637.3300000001</v>
      </c>
      <c r="AG65" s="43">
        <v>17466</v>
      </c>
      <c r="AH65" s="44">
        <f t="shared" si="53"/>
        <v>547.2711170273675</v>
      </c>
      <c r="AI65" s="45">
        <v>9</v>
      </c>
      <c r="AJ65" s="46">
        <v>12</v>
      </c>
      <c r="AK65" s="47">
        <f t="shared" si="54"/>
        <v>1</v>
      </c>
      <c r="AL65" s="44">
        <f t="shared" si="55"/>
        <v>538.14608400077486</v>
      </c>
      <c r="AM65" s="43">
        <f t="shared" si="56"/>
        <v>980502.16504941182</v>
      </c>
      <c r="AN65" s="48">
        <f t="shared" si="57"/>
        <v>-61036.281764277846</v>
      </c>
      <c r="AO65" s="90">
        <f t="shared" si="58"/>
        <v>9663.3240852615636</v>
      </c>
      <c r="AP65" s="97">
        <f t="shared" si="59"/>
        <v>229</v>
      </c>
      <c r="AQ65" s="165"/>
      <c r="AR65" s="164"/>
    </row>
    <row r="66" spans="1:44" s="3" customFormat="1" ht="12.75" customHeight="1" outlineLevel="2" x14ac:dyDescent="0.2">
      <c r="A66" s="10">
        <v>3050</v>
      </c>
      <c r="B66" s="11" t="s">
        <v>656</v>
      </c>
      <c r="C66" s="12">
        <v>80173</v>
      </c>
      <c r="D66" s="13" t="s">
        <v>23</v>
      </c>
      <c r="E66" s="14" t="s">
        <v>163</v>
      </c>
      <c r="F66" s="15" t="s">
        <v>111</v>
      </c>
      <c r="G66" s="42">
        <v>47</v>
      </c>
      <c r="H66" s="43">
        <f t="shared" si="40"/>
        <v>125571.17</v>
      </c>
      <c r="I66" s="43">
        <v>125571.17</v>
      </c>
      <c r="J66" s="43">
        <v>0</v>
      </c>
      <c r="K66" s="44">
        <f t="shared" si="41"/>
        <v>2671.7270212765957</v>
      </c>
      <c r="L66" s="44">
        <f t="shared" si="42"/>
        <v>0</v>
      </c>
      <c r="M66" s="44">
        <f t="shared" si="43"/>
        <v>2671.7270212765957</v>
      </c>
      <c r="N66" s="44">
        <v>2574.2744440536289</v>
      </c>
      <c r="O66" s="43">
        <v>4590702.3000000007</v>
      </c>
      <c r="P66" s="43">
        <v>1777</v>
      </c>
      <c r="Q66" s="44">
        <f t="shared" si="44"/>
        <v>2583.4002813731013</v>
      </c>
      <c r="R66" s="45">
        <v>8</v>
      </c>
      <c r="S66" s="46">
        <v>12</v>
      </c>
      <c r="T66" s="47">
        <f t="shared" si="45"/>
        <v>1</v>
      </c>
      <c r="U66" s="44">
        <f t="shared" si="46"/>
        <v>2574.2744440536289</v>
      </c>
      <c r="V66" s="43">
        <f t="shared" si="47"/>
        <v>120990.89887052056</v>
      </c>
      <c r="W66" s="48">
        <f t="shared" si="48"/>
        <v>-4580.2711294794426</v>
      </c>
      <c r="X66" s="42">
        <v>38</v>
      </c>
      <c r="Y66" s="43">
        <f t="shared" si="49"/>
        <v>108025.37999999999</v>
      </c>
      <c r="Z66" s="43">
        <v>108025.37999999999</v>
      </c>
      <c r="AA66" s="43">
        <v>0</v>
      </c>
      <c r="AB66" s="44">
        <f t="shared" si="50"/>
        <v>2842.7731578947364</v>
      </c>
      <c r="AC66" s="44">
        <f t="shared" si="51"/>
        <v>0</v>
      </c>
      <c r="AD66" s="44">
        <f t="shared" si="52"/>
        <v>2842.7731578947364</v>
      </c>
      <c r="AE66" s="44">
        <v>2670.7444377990432</v>
      </c>
      <c r="AF66" s="43">
        <v>4131919.6899999995</v>
      </c>
      <c r="AG66" s="43">
        <v>1577</v>
      </c>
      <c r="AH66" s="44">
        <f t="shared" si="53"/>
        <v>2620.1139441978435</v>
      </c>
      <c r="AI66" s="45">
        <v>10</v>
      </c>
      <c r="AJ66" s="46">
        <v>12</v>
      </c>
      <c r="AK66" s="47">
        <f t="shared" si="54"/>
        <v>0.98104255394689721</v>
      </c>
      <c r="AL66" s="44">
        <f t="shared" si="55"/>
        <v>2620.1139441978435</v>
      </c>
      <c r="AM66" s="43">
        <f t="shared" si="56"/>
        <v>99564.329879518045</v>
      </c>
      <c r="AN66" s="48">
        <f t="shared" si="57"/>
        <v>-9230.2364950712126</v>
      </c>
      <c r="AO66" s="90">
        <f t="shared" si="58"/>
        <v>4649.96536559177</v>
      </c>
      <c r="AP66" s="97">
        <f t="shared" si="59"/>
        <v>9</v>
      </c>
      <c r="AQ66" s="165"/>
      <c r="AR66" s="164"/>
    </row>
    <row r="67" spans="1:44" s="3" customFormat="1" ht="12.75" customHeight="1" outlineLevel="2" x14ac:dyDescent="0.2">
      <c r="A67" s="10">
        <v>3050</v>
      </c>
      <c r="B67" s="11" t="s">
        <v>656</v>
      </c>
      <c r="C67" s="12">
        <v>80942</v>
      </c>
      <c r="D67" s="13" t="s">
        <v>23</v>
      </c>
      <c r="E67" s="14" t="s">
        <v>174</v>
      </c>
      <c r="F67" s="15" t="s">
        <v>111</v>
      </c>
      <c r="G67" s="42">
        <v>89</v>
      </c>
      <c r="H67" s="43">
        <f t="shared" si="40"/>
        <v>265649.68</v>
      </c>
      <c r="I67" s="43">
        <v>265649.68</v>
      </c>
      <c r="J67" s="43">
        <v>0</v>
      </c>
      <c r="K67" s="44">
        <f t="shared" si="41"/>
        <v>2984.8278651685391</v>
      </c>
      <c r="L67" s="44">
        <f t="shared" si="42"/>
        <v>0</v>
      </c>
      <c r="M67" s="44">
        <f t="shared" si="43"/>
        <v>2984.8278651685391</v>
      </c>
      <c r="N67" s="44">
        <v>3032.6731680211633</v>
      </c>
      <c r="O67" s="43">
        <v>8571323.4100000001</v>
      </c>
      <c r="P67" s="43">
        <v>2415</v>
      </c>
      <c r="Q67" s="44">
        <f t="shared" si="44"/>
        <v>3549.2022401656313</v>
      </c>
      <c r="R67" s="45">
        <v>6</v>
      </c>
      <c r="S67" s="46">
        <v>12</v>
      </c>
      <c r="T67" s="47">
        <f t="shared" si="45"/>
        <v>1</v>
      </c>
      <c r="U67" s="44">
        <f t="shared" si="46"/>
        <v>3032.6731680211633</v>
      </c>
      <c r="V67" s="43">
        <f t="shared" si="47"/>
        <v>269907.91195388354</v>
      </c>
      <c r="W67" s="48">
        <f t="shared" si="48"/>
        <v>4258.2319538835436</v>
      </c>
      <c r="X67" s="42">
        <v>92</v>
      </c>
      <c r="Y67" s="43">
        <f t="shared" si="49"/>
        <v>256083.30000000002</v>
      </c>
      <c r="Z67" s="43">
        <v>256083.30000000002</v>
      </c>
      <c r="AA67" s="43">
        <v>0</v>
      </c>
      <c r="AB67" s="44">
        <f t="shared" si="50"/>
        <v>2783.5141304347826</v>
      </c>
      <c r="AC67" s="44">
        <f t="shared" si="51"/>
        <v>0</v>
      </c>
      <c r="AD67" s="44">
        <f t="shared" si="52"/>
        <v>2783.5141304347826</v>
      </c>
      <c r="AE67" s="44">
        <v>3237.1838614163612</v>
      </c>
      <c r="AF67" s="43">
        <v>7600673.5900000008</v>
      </c>
      <c r="AG67" s="43">
        <v>2251</v>
      </c>
      <c r="AH67" s="44">
        <f t="shared" si="53"/>
        <v>3376.5764504664598</v>
      </c>
      <c r="AI67" s="45">
        <v>5</v>
      </c>
      <c r="AJ67" s="46">
        <v>12</v>
      </c>
      <c r="AK67" s="47">
        <f t="shared" si="54"/>
        <v>1</v>
      </c>
      <c r="AL67" s="44">
        <f t="shared" si="55"/>
        <v>3237.1838614163612</v>
      </c>
      <c r="AM67" s="43">
        <f t="shared" si="56"/>
        <v>297820.9152503052</v>
      </c>
      <c r="AN67" s="48">
        <f t="shared" si="57"/>
        <v>45531.943909423841</v>
      </c>
      <c r="AO67" s="90">
        <f t="shared" si="58"/>
        <v>-41273.711955540297</v>
      </c>
      <c r="AP67" s="97">
        <f t="shared" si="59"/>
        <v>-3</v>
      </c>
      <c r="AQ67" s="165"/>
      <c r="AR67" s="164"/>
    </row>
    <row r="68" spans="1:44" s="3" customFormat="1" ht="12.75" customHeight="1" outlineLevel="2" x14ac:dyDescent="0.2">
      <c r="A68" s="10">
        <v>3050</v>
      </c>
      <c r="B68" s="11" t="s">
        <v>656</v>
      </c>
      <c r="C68" s="12">
        <v>80975</v>
      </c>
      <c r="D68" s="13" t="s">
        <v>23</v>
      </c>
      <c r="E68" s="14" t="s">
        <v>159</v>
      </c>
      <c r="F68" s="15" t="s">
        <v>111</v>
      </c>
      <c r="G68" s="42">
        <v>214</v>
      </c>
      <c r="H68" s="43">
        <f t="shared" si="40"/>
        <v>1176390.8500000001</v>
      </c>
      <c r="I68" s="43">
        <v>1176390.8500000001</v>
      </c>
      <c r="J68" s="43">
        <v>0</v>
      </c>
      <c r="K68" s="44">
        <f t="shared" si="41"/>
        <v>5497.1535046728977</v>
      </c>
      <c r="L68" s="44">
        <f t="shared" si="42"/>
        <v>0</v>
      </c>
      <c r="M68" s="44">
        <f t="shared" si="43"/>
        <v>5497.1535046728977</v>
      </c>
      <c r="N68" s="44">
        <v>5656.6911498868776</v>
      </c>
      <c r="O68" s="43">
        <v>35503580.029999994</v>
      </c>
      <c r="P68" s="43">
        <v>6399</v>
      </c>
      <c r="Q68" s="44">
        <f t="shared" si="44"/>
        <v>5548.3013017658996</v>
      </c>
      <c r="R68" s="45">
        <v>4</v>
      </c>
      <c r="S68" s="46">
        <v>12</v>
      </c>
      <c r="T68" s="47">
        <f t="shared" si="45"/>
        <v>0.98083864838136947</v>
      </c>
      <c r="U68" s="44">
        <f t="shared" si="46"/>
        <v>5548.3013017658996</v>
      </c>
      <c r="V68" s="43">
        <f t="shared" si="47"/>
        <v>1187336.4785779025</v>
      </c>
      <c r="W68" s="48">
        <f t="shared" si="48"/>
        <v>10945.628577902447</v>
      </c>
      <c r="X68" s="42">
        <v>196</v>
      </c>
      <c r="Y68" s="43">
        <f t="shared" si="49"/>
        <v>1103094.21</v>
      </c>
      <c r="Z68" s="43">
        <v>1103094.21</v>
      </c>
      <c r="AA68" s="43">
        <v>0</v>
      </c>
      <c r="AB68" s="44">
        <f t="shared" si="50"/>
        <v>5628.0316836734692</v>
      </c>
      <c r="AC68" s="44">
        <f t="shared" si="51"/>
        <v>0</v>
      </c>
      <c r="AD68" s="44">
        <f t="shared" si="52"/>
        <v>5628.0316836734692</v>
      </c>
      <c r="AE68" s="44">
        <v>5603.4856755165683</v>
      </c>
      <c r="AF68" s="43">
        <v>32062514.129999995</v>
      </c>
      <c r="AG68" s="43">
        <v>5768</v>
      </c>
      <c r="AH68" s="44">
        <f t="shared" si="53"/>
        <v>5558.688302704576</v>
      </c>
      <c r="AI68" s="45">
        <v>7</v>
      </c>
      <c r="AJ68" s="46">
        <v>12</v>
      </c>
      <c r="AK68" s="47">
        <f t="shared" si="54"/>
        <v>0.99200544528779178</v>
      </c>
      <c r="AL68" s="44">
        <f t="shared" si="55"/>
        <v>5558.688302704576</v>
      </c>
      <c r="AM68" s="43">
        <f t="shared" si="56"/>
        <v>1089502.9073300969</v>
      </c>
      <c r="AN68" s="48">
        <f t="shared" si="57"/>
        <v>-14826.875639894215</v>
      </c>
      <c r="AO68" s="90">
        <f t="shared" si="58"/>
        <v>25772.504217796661</v>
      </c>
      <c r="AP68" s="97">
        <f t="shared" si="59"/>
        <v>18</v>
      </c>
      <c r="AQ68" s="165"/>
      <c r="AR68" s="164"/>
    </row>
    <row r="69" spans="1:44" s="3" customFormat="1" ht="12.75" customHeight="1" outlineLevel="2" x14ac:dyDescent="0.2">
      <c r="A69" s="10">
        <v>3050</v>
      </c>
      <c r="B69" s="11" t="s">
        <v>656</v>
      </c>
      <c r="C69" s="12">
        <v>80165</v>
      </c>
      <c r="D69" s="13" t="s">
        <v>23</v>
      </c>
      <c r="E69" s="14" t="s">
        <v>173</v>
      </c>
      <c r="F69" s="15" t="s">
        <v>111</v>
      </c>
      <c r="G69" s="42">
        <v>81</v>
      </c>
      <c r="H69" s="43">
        <f t="shared" si="40"/>
        <v>32825.590000000004</v>
      </c>
      <c r="I69" s="43">
        <v>32825.590000000004</v>
      </c>
      <c r="J69" s="43">
        <v>0</v>
      </c>
      <c r="K69" s="44">
        <f t="shared" si="41"/>
        <v>405.25419753086425</v>
      </c>
      <c r="L69" s="44">
        <f t="shared" si="42"/>
        <v>0</v>
      </c>
      <c r="M69" s="44">
        <f t="shared" si="43"/>
        <v>405.25419753086425</v>
      </c>
      <c r="N69" s="44">
        <v>653.84520304667922</v>
      </c>
      <c r="O69" s="43">
        <v>4978140.09</v>
      </c>
      <c r="P69" s="43">
        <v>7342</v>
      </c>
      <c r="Q69" s="44">
        <f t="shared" si="44"/>
        <v>678.0359697630073</v>
      </c>
      <c r="R69" s="45">
        <v>1</v>
      </c>
      <c r="S69" s="46">
        <v>12</v>
      </c>
      <c r="T69" s="47">
        <f t="shared" si="45"/>
        <v>1</v>
      </c>
      <c r="U69" s="44">
        <f t="shared" si="46"/>
        <v>653.84520304667922</v>
      </c>
      <c r="V69" s="43">
        <f t="shared" si="47"/>
        <v>52961.461446781017</v>
      </c>
      <c r="W69" s="48">
        <f t="shared" si="48"/>
        <v>20135.871446781013</v>
      </c>
      <c r="X69" s="42">
        <v>80</v>
      </c>
      <c r="Y69" s="43">
        <f t="shared" si="49"/>
        <v>31255.670000000006</v>
      </c>
      <c r="Z69" s="43">
        <v>31255.670000000006</v>
      </c>
      <c r="AA69" s="43">
        <v>0</v>
      </c>
      <c r="AB69" s="44">
        <f t="shared" si="50"/>
        <v>390.69587500000006</v>
      </c>
      <c r="AC69" s="44">
        <f t="shared" si="51"/>
        <v>0</v>
      </c>
      <c r="AD69" s="44">
        <f t="shared" si="52"/>
        <v>390.69587500000006</v>
      </c>
      <c r="AE69" s="44">
        <v>671.7111077152947</v>
      </c>
      <c r="AF69" s="43">
        <v>4575769.67</v>
      </c>
      <c r="AG69" s="43">
        <v>6709</v>
      </c>
      <c r="AH69" s="44">
        <f t="shared" si="53"/>
        <v>682.03453122671033</v>
      </c>
      <c r="AI69" s="45">
        <v>1</v>
      </c>
      <c r="AJ69" s="46">
        <v>12</v>
      </c>
      <c r="AK69" s="47">
        <f t="shared" si="54"/>
        <v>1</v>
      </c>
      <c r="AL69" s="44">
        <f t="shared" si="55"/>
        <v>671.7111077152947</v>
      </c>
      <c r="AM69" s="43">
        <f t="shared" si="56"/>
        <v>53736.88861722358</v>
      </c>
      <c r="AN69" s="48">
        <f t="shared" si="57"/>
        <v>24524.965764243898</v>
      </c>
      <c r="AO69" s="90">
        <f t="shared" si="58"/>
        <v>-4389.0943174628846</v>
      </c>
      <c r="AP69" s="97">
        <f t="shared" si="59"/>
        <v>1</v>
      </c>
      <c r="AQ69" s="165"/>
      <c r="AR69" s="164"/>
    </row>
    <row r="70" spans="1:44" s="3" customFormat="1" ht="12.75" customHeight="1" outlineLevel="2" x14ac:dyDescent="0.2">
      <c r="A70" s="10">
        <v>3050</v>
      </c>
      <c r="B70" s="11" t="s">
        <v>656</v>
      </c>
      <c r="C70" s="12">
        <v>80166</v>
      </c>
      <c r="D70" s="13" t="s">
        <v>23</v>
      </c>
      <c r="E70" s="14" t="s">
        <v>166</v>
      </c>
      <c r="F70" s="15" t="s">
        <v>111</v>
      </c>
      <c r="G70" s="42">
        <v>1973</v>
      </c>
      <c r="H70" s="43">
        <f t="shared" si="40"/>
        <v>1832186.87</v>
      </c>
      <c r="I70" s="43">
        <v>1832186.87</v>
      </c>
      <c r="J70" s="43">
        <v>0</v>
      </c>
      <c r="K70" s="44">
        <f t="shared" si="41"/>
        <v>928.62993917891538</v>
      </c>
      <c r="L70" s="44">
        <f t="shared" si="42"/>
        <v>0</v>
      </c>
      <c r="M70" s="44">
        <f t="shared" si="43"/>
        <v>928.62993917891538</v>
      </c>
      <c r="N70" s="44">
        <v>951.19615606957166</v>
      </c>
      <c r="O70" s="43">
        <v>30389296.540000003</v>
      </c>
      <c r="P70" s="43">
        <v>32342</v>
      </c>
      <c r="Q70" s="44">
        <f t="shared" si="44"/>
        <v>939.62329293179153</v>
      </c>
      <c r="R70" s="45">
        <v>4</v>
      </c>
      <c r="S70" s="46">
        <v>12</v>
      </c>
      <c r="T70" s="47">
        <f t="shared" si="45"/>
        <v>0.98783335796309324</v>
      </c>
      <c r="U70" s="44">
        <f t="shared" si="46"/>
        <v>939.62329293179153</v>
      </c>
      <c r="V70" s="43">
        <f t="shared" si="47"/>
        <v>1853876.7569544248</v>
      </c>
      <c r="W70" s="48">
        <f t="shared" si="48"/>
        <v>21689.88695442467</v>
      </c>
      <c r="X70" s="42">
        <v>1847</v>
      </c>
      <c r="Y70" s="43">
        <f t="shared" si="49"/>
        <v>1703008.5100000002</v>
      </c>
      <c r="Z70" s="43">
        <v>1703008.5100000002</v>
      </c>
      <c r="AA70" s="43">
        <v>0</v>
      </c>
      <c r="AB70" s="44">
        <f t="shared" si="50"/>
        <v>922.04034109366557</v>
      </c>
      <c r="AC70" s="44">
        <f t="shared" si="51"/>
        <v>0</v>
      </c>
      <c r="AD70" s="44">
        <f t="shared" si="52"/>
        <v>922.04034109366557</v>
      </c>
      <c r="AE70" s="44">
        <v>948.46097891948716</v>
      </c>
      <c r="AF70" s="43">
        <v>27922464.030000001</v>
      </c>
      <c r="AG70" s="43">
        <v>29576</v>
      </c>
      <c r="AH70" s="44">
        <f t="shared" si="53"/>
        <v>944.09196747362728</v>
      </c>
      <c r="AI70" s="45">
        <v>5</v>
      </c>
      <c r="AJ70" s="46">
        <v>12</v>
      </c>
      <c r="AK70" s="47">
        <f t="shared" si="54"/>
        <v>0.99539357807757445</v>
      </c>
      <c r="AL70" s="44">
        <f t="shared" si="55"/>
        <v>944.09196747362728</v>
      </c>
      <c r="AM70" s="43">
        <f t="shared" si="56"/>
        <v>1743737.8639237895</v>
      </c>
      <c r="AN70" s="48">
        <f t="shared" si="57"/>
        <v>44432.022462315515</v>
      </c>
      <c r="AO70" s="90">
        <f t="shared" si="58"/>
        <v>-22742.135507890845</v>
      </c>
      <c r="AP70" s="97">
        <f t="shared" si="59"/>
        <v>126</v>
      </c>
      <c r="AQ70" s="165"/>
      <c r="AR70" s="164"/>
    </row>
    <row r="71" spans="1:44" s="3" customFormat="1" ht="12.75" customHeight="1" outlineLevel="2" x14ac:dyDescent="0.2">
      <c r="A71" s="10">
        <v>3050</v>
      </c>
      <c r="B71" s="11" t="s">
        <v>656</v>
      </c>
      <c r="C71" s="12">
        <v>80168</v>
      </c>
      <c r="D71" s="13" t="s">
        <v>23</v>
      </c>
      <c r="E71" s="14" t="s">
        <v>165</v>
      </c>
      <c r="F71" s="15" t="s">
        <v>111</v>
      </c>
      <c r="G71" s="42">
        <v>27</v>
      </c>
      <c r="H71" s="43">
        <f t="shared" si="40"/>
        <v>9366.2099999999973</v>
      </c>
      <c r="I71" s="43">
        <v>9366.2099999999973</v>
      </c>
      <c r="J71" s="43">
        <v>0</v>
      </c>
      <c r="K71" s="44">
        <f t="shared" si="41"/>
        <v>346.89666666666659</v>
      </c>
      <c r="L71" s="44">
        <f t="shared" si="42"/>
        <v>0</v>
      </c>
      <c r="M71" s="44">
        <f t="shared" si="43"/>
        <v>346.89666666666659</v>
      </c>
      <c r="N71" s="44">
        <v>1312.5576085434175</v>
      </c>
      <c r="O71" s="43">
        <v>2648607.4</v>
      </c>
      <c r="P71" s="43">
        <v>2066</v>
      </c>
      <c r="Q71" s="44">
        <f t="shared" si="44"/>
        <v>1281.9977734753145</v>
      </c>
      <c r="R71" s="45">
        <v>1</v>
      </c>
      <c r="S71" s="46">
        <v>12</v>
      </c>
      <c r="T71" s="47">
        <f t="shared" si="45"/>
        <v>0.97671733806639083</v>
      </c>
      <c r="U71" s="44">
        <f t="shared" si="46"/>
        <v>1281.9977734753145</v>
      </c>
      <c r="V71" s="43">
        <f t="shared" si="47"/>
        <v>34613.939883833489</v>
      </c>
      <c r="W71" s="48">
        <f t="shared" si="48"/>
        <v>25247.729883833486</v>
      </c>
      <c r="X71" s="42">
        <v>32</v>
      </c>
      <c r="Y71" s="43">
        <f t="shared" si="49"/>
        <v>9366.2099999999973</v>
      </c>
      <c r="Z71" s="43">
        <v>9366.2099999999973</v>
      </c>
      <c r="AA71" s="43">
        <v>0</v>
      </c>
      <c r="AB71" s="44">
        <f t="shared" si="50"/>
        <v>292.69406249999992</v>
      </c>
      <c r="AC71" s="44">
        <f t="shared" si="51"/>
        <v>0</v>
      </c>
      <c r="AD71" s="44">
        <f t="shared" si="52"/>
        <v>292.69406249999992</v>
      </c>
      <c r="AE71" s="44">
        <v>1286.1177858213346</v>
      </c>
      <c r="AF71" s="43">
        <v>2432270.9699999997</v>
      </c>
      <c r="AG71" s="43">
        <v>1890</v>
      </c>
      <c r="AH71" s="44">
        <f t="shared" si="53"/>
        <v>1286.915857142857</v>
      </c>
      <c r="AI71" s="45">
        <v>1</v>
      </c>
      <c r="AJ71" s="46">
        <v>12</v>
      </c>
      <c r="AK71" s="47">
        <f t="shared" si="54"/>
        <v>1</v>
      </c>
      <c r="AL71" s="44">
        <f t="shared" si="55"/>
        <v>1286.1177858213346</v>
      </c>
      <c r="AM71" s="43">
        <f t="shared" si="56"/>
        <v>41155.769146282706</v>
      </c>
      <c r="AN71" s="48">
        <f t="shared" si="57"/>
        <v>34679.519068672045</v>
      </c>
      <c r="AO71" s="90">
        <f t="shared" si="58"/>
        <v>-9431.7891848385589</v>
      </c>
      <c r="AP71" s="97">
        <f t="shared" si="59"/>
        <v>-5</v>
      </c>
      <c r="AQ71" s="165"/>
      <c r="AR71" s="164"/>
    </row>
    <row r="72" spans="1:44" s="3" customFormat="1" ht="12.75" customHeight="1" outlineLevel="2" x14ac:dyDescent="0.2">
      <c r="A72" s="10">
        <v>3050</v>
      </c>
      <c r="B72" s="11" t="s">
        <v>656</v>
      </c>
      <c r="C72" s="12">
        <v>80402</v>
      </c>
      <c r="D72" s="13" t="s">
        <v>23</v>
      </c>
      <c r="E72" s="14" t="s">
        <v>180</v>
      </c>
      <c r="F72" s="15" t="s">
        <v>111</v>
      </c>
      <c r="G72" s="42">
        <v>53</v>
      </c>
      <c r="H72" s="43">
        <f t="shared" si="40"/>
        <v>156141.64000000004</v>
      </c>
      <c r="I72" s="43">
        <v>156141.64000000004</v>
      </c>
      <c r="J72" s="43">
        <v>0</v>
      </c>
      <c r="K72" s="44">
        <f t="shared" si="41"/>
        <v>2946.0686792452839</v>
      </c>
      <c r="L72" s="44">
        <f t="shared" si="42"/>
        <v>0</v>
      </c>
      <c r="M72" s="44">
        <f t="shared" si="43"/>
        <v>2946.0686792452839</v>
      </c>
      <c r="N72" s="44">
        <v>3602.4998794957364</v>
      </c>
      <c r="O72" s="43">
        <v>3201717.69</v>
      </c>
      <c r="P72" s="43">
        <v>780</v>
      </c>
      <c r="Q72" s="44">
        <f t="shared" si="44"/>
        <v>4104.7662692307695</v>
      </c>
      <c r="R72" s="45">
        <v>2</v>
      </c>
      <c r="S72" s="46">
        <v>12</v>
      </c>
      <c r="T72" s="47">
        <f t="shared" si="45"/>
        <v>1</v>
      </c>
      <c r="U72" s="44">
        <f t="shared" si="46"/>
        <v>3602.4998794957364</v>
      </c>
      <c r="V72" s="43">
        <f t="shared" si="47"/>
        <v>190932.49361327404</v>
      </c>
      <c r="W72" s="48">
        <f t="shared" si="48"/>
        <v>34790.853613273997</v>
      </c>
      <c r="X72" s="42">
        <v>48</v>
      </c>
      <c r="Y72" s="43">
        <f t="shared" si="49"/>
        <v>131108.85</v>
      </c>
      <c r="Z72" s="43">
        <v>131108.85</v>
      </c>
      <c r="AA72" s="43">
        <v>0</v>
      </c>
      <c r="AB72" s="44">
        <f t="shared" si="50"/>
        <v>2731.4343750000003</v>
      </c>
      <c r="AC72" s="44">
        <f t="shared" si="51"/>
        <v>0</v>
      </c>
      <c r="AD72" s="44">
        <f t="shared" si="52"/>
        <v>2731.4343750000003</v>
      </c>
      <c r="AE72" s="44">
        <v>3900.3421666666668</v>
      </c>
      <c r="AF72" s="43">
        <v>2969125.77</v>
      </c>
      <c r="AG72" s="43">
        <v>694</v>
      </c>
      <c r="AH72" s="44">
        <f t="shared" si="53"/>
        <v>4278.2792074927956</v>
      </c>
      <c r="AI72" s="45">
        <v>2</v>
      </c>
      <c r="AJ72" s="46">
        <v>12</v>
      </c>
      <c r="AK72" s="47">
        <f t="shared" si="54"/>
        <v>1</v>
      </c>
      <c r="AL72" s="44">
        <f t="shared" si="55"/>
        <v>3900.3421666666668</v>
      </c>
      <c r="AM72" s="43">
        <f t="shared" si="56"/>
        <v>187216.424</v>
      </c>
      <c r="AN72" s="48">
        <f t="shared" si="57"/>
        <v>61208.262545454541</v>
      </c>
      <c r="AO72" s="90">
        <f t="shared" si="58"/>
        <v>-26417.408932180544</v>
      </c>
      <c r="AP72" s="97">
        <f t="shared" si="59"/>
        <v>5</v>
      </c>
      <c r="AQ72" s="165"/>
      <c r="AR72" s="164"/>
    </row>
    <row r="73" spans="1:44" s="3" customFormat="1" ht="12.75" customHeight="1" outlineLevel="2" x14ac:dyDescent="0.2">
      <c r="A73" s="10">
        <v>3050</v>
      </c>
      <c r="B73" s="11" t="s">
        <v>656</v>
      </c>
      <c r="C73" s="12">
        <v>80976</v>
      </c>
      <c r="D73" s="13" t="s">
        <v>23</v>
      </c>
      <c r="E73" s="14" t="s">
        <v>176</v>
      </c>
      <c r="F73" s="15" t="s">
        <v>111</v>
      </c>
      <c r="G73" s="42">
        <v>182</v>
      </c>
      <c r="H73" s="43">
        <f t="shared" si="40"/>
        <v>1007257.7800000003</v>
      </c>
      <c r="I73" s="43">
        <v>1007257.7800000003</v>
      </c>
      <c r="J73" s="43">
        <v>0</v>
      </c>
      <c r="K73" s="44">
        <f t="shared" si="41"/>
        <v>5534.3834065934079</v>
      </c>
      <c r="L73" s="44">
        <f t="shared" si="42"/>
        <v>0</v>
      </c>
      <c r="M73" s="44">
        <f t="shared" si="43"/>
        <v>5534.3834065934079</v>
      </c>
      <c r="N73" s="44">
        <v>6126.4104382516189</v>
      </c>
      <c r="O73" s="43">
        <v>37478471.596256204</v>
      </c>
      <c r="P73" s="43">
        <v>6113</v>
      </c>
      <c r="Q73" s="44">
        <f t="shared" si="44"/>
        <v>6130.9457870531987</v>
      </c>
      <c r="R73" s="45">
        <v>1</v>
      </c>
      <c r="S73" s="46">
        <v>12</v>
      </c>
      <c r="T73" s="47">
        <f t="shared" si="45"/>
        <v>1</v>
      </c>
      <c r="U73" s="44">
        <f t="shared" si="46"/>
        <v>6126.4104382516189</v>
      </c>
      <c r="V73" s="43">
        <f t="shared" si="47"/>
        <v>1115006.6997617946</v>
      </c>
      <c r="W73" s="48">
        <f t="shared" si="48"/>
        <v>107748.91976179439</v>
      </c>
      <c r="X73" s="42">
        <v>179</v>
      </c>
      <c r="Y73" s="43">
        <f t="shared" si="49"/>
        <v>937891.95000000019</v>
      </c>
      <c r="Z73" s="43">
        <v>937891.95000000019</v>
      </c>
      <c r="AA73" s="43">
        <v>0</v>
      </c>
      <c r="AB73" s="44">
        <f t="shared" si="50"/>
        <v>5239.6198324022353</v>
      </c>
      <c r="AC73" s="44">
        <f t="shared" si="51"/>
        <v>0</v>
      </c>
      <c r="AD73" s="44">
        <f t="shared" si="52"/>
        <v>5239.6198324022353</v>
      </c>
      <c r="AE73" s="44">
        <v>6244.9793878423461</v>
      </c>
      <c r="AF73" s="43">
        <v>34210963.285869829</v>
      </c>
      <c r="AG73" s="43">
        <v>5534</v>
      </c>
      <c r="AH73" s="44">
        <f t="shared" si="53"/>
        <v>6181.95939390492</v>
      </c>
      <c r="AI73" s="45">
        <v>1</v>
      </c>
      <c r="AJ73" s="46">
        <v>12</v>
      </c>
      <c r="AK73" s="47">
        <f t="shared" si="54"/>
        <v>0.98990869464515563</v>
      </c>
      <c r="AL73" s="44">
        <f t="shared" si="55"/>
        <v>6181.95939390492</v>
      </c>
      <c r="AM73" s="43">
        <f t="shared" si="56"/>
        <v>1106570.7315089807</v>
      </c>
      <c r="AN73" s="48">
        <f t="shared" si="57"/>
        <v>184013.21619161515</v>
      </c>
      <c r="AO73" s="90">
        <f t="shared" si="58"/>
        <v>-76264.296429820766</v>
      </c>
      <c r="AP73" s="97">
        <f t="shared" si="59"/>
        <v>3</v>
      </c>
      <c r="AQ73" s="165"/>
      <c r="AR73" s="164"/>
    </row>
    <row r="74" spans="1:44" s="3" customFormat="1" ht="12.75" customHeight="1" outlineLevel="2" x14ac:dyDescent="0.2">
      <c r="A74" s="10">
        <v>3050</v>
      </c>
      <c r="B74" s="11" t="s">
        <v>656</v>
      </c>
      <c r="C74" s="12">
        <v>80397</v>
      </c>
      <c r="D74" s="13" t="s">
        <v>23</v>
      </c>
      <c r="E74" s="14" t="s">
        <v>183</v>
      </c>
      <c r="F74" s="15" t="s">
        <v>111</v>
      </c>
      <c r="G74" s="42">
        <v>1669</v>
      </c>
      <c r="H74" s="43">
        <f t="shared" si="40"/>
        <v>8441407.2300000023</v>
      </c>
      <c r="I74" s="43">
        <v>8441407.2300000023</v>
      </c>
      <c r="J74" s="43">
        <v>0</v>
      </c>
      <c r="K74" s="44">
        <f t="shared" si="41"/>
        <v>5057.7634691432013</v>
      </c>
      <c r="L74" s="44">
        <f t="shared" si="42"/>
        <v>0</v>
      </c>
      <c r="M74" s="44">
        <f t="shared" si="43"/>
        <v>5057.7634691432013</v>
      </c>
      <c r="N74" s="44">
        <v>5134.4800905715947</v>
      </c>
      <c r="O74" s="43">
        <v>144438032.5</v>
      </c>
      <c r="P74" s="43">
        <v>28120</v>
      </c>
      <c r="Q74" s="44">
        <f t="shared" si="44"/>
        <v>5136.4876422475108</v>
      </c>
      <c r="R74" s="45">
        <v>4</v>
      </c>
      <c r="S74" s="46">
        <v>12</v>
      </c>
      <c r="T74" s="47">
        <f t="shared" si="45"/>
        <v>1</v>
      </c>
      <c r="U74" s="44">
        <f t="shared" si="46"/>
        <v>5134.4800905715947</v>
      </c>
      <c r="V74" s="43">
        <f t="shared" si="47"/>
        <v>8569447.2711639907</v>
      </c>
      <c r="W74" s="48">
        <f t="shared" si="48"/>
        <v>128040.04116398841</v>
      </c>
      <c r="X74" s="42">
        <v>1558</v>
      </c>
      <c r="Y74" s="43">
        <f t="shared" si="49"/>
        <v>7770746.6000000015</v>
      </c>
      <c r="Z74" s="43">
        <v>7770746.6000000015</v>
      </c>
      <c r="AA74" s="43">
        <v>0</v>
      </c>
      <c r="AB74" s="44">
        <f t="shared" si="50"/>
        <v>4987.6422336328633</v>
      </c>
      <c r="AC74" s="44">
        <f t="shared" si="51"/>
        <v>0</v>
      </c>
      <c r="AD74" s="44">
        <f t="shared" si="52"/>
        <v>4987.6422336328633</v>
      </c>
      <c r="AE74" s="44">
        <v>5120.2763483273484</v>
      </c>
      <c r="AF74" s="43">
        <v>131609840.89999998</v>
      </c>
      <c r="AG74" s="43">
        <v>25608</v>
      </c>
      <c r="AH74" s="44">
        <f t="shared" si="53"/>
        <v>5139.4033466104329</v>
      </c>
      <c r="AI74" s="45">
        <v>2</v>
      </c>
      <c r="AJ74" s="46">
        <v>12</v>
      </c>
      <c r="AK74" s="47">
        <f t="shared" si="54"/>
        <v>1</v>
      </c>
      <c r="AL74" s="44">
        <f t="shared" si="55"/>
        <v>5120.2763483273484</v>
      </c>
      <c r="AM74" s="43">
        <f t="shared" si="56"/>
        <v>7977390.5506940084</v>
      </c>
      <c r="AN74" s="48">
        <f t="shared" si="57"/>
        <v>225429.76439346204</v>
      </c>
      <c r="AO74" s="90">
        <f t="shared" si="58"/>
        <v>-97389.723229473631</v>
      </c>
      <c r="AP74" s="97">
        <f t="shared" si="59"/>
        <v>111</v>
      </c>
      <c r="AQ74" s="165"/>
      <c r="AR74" s="164"/>
    </row>
    <row r="75" spans="1:44" s="3" customFormat="1" ht="12.75" customHeight="1" outlineLevel="2" x14ac:dyDescent="0.2">
      <c r="A75" s="10">
        <v>3050</v>
      </c>
      <c r="B75" s="11" t="s">
        <v>656</v>
      </c>
      <c r="C75" s="12">
        <v>80169</v>
      </c>
      <c r="D75" s="13" t="s">
        <v>23</v>
      </c>
      <c r="E75" s="14" t="s">
        <v>182</v>
      </c>
      <c r="F75" s="15" t="s">
        <v>111</v>
      </c>
      <c r="G75" s="42">
        <v>719</v>
      </c>
      <c r="H75" s="43">
        <f t="shared" si="40"/>
        <v>458014.73000000004</v>
      </c>
      <c r="I75" s="43">
        <v>458014.73000000004</v>
      </c>
      <c r="J75" s="43">
        <v>0</v>
      </c>
      <c r="K75" s="44">
        <f t="shared" si="41"/>
        <v>637.01631432545207</v>
      </c>
      <c r="L75" s="44">
        <f t="shared" si="42"/>
        <v>0</v>
      </c>
      <c r="M75" s="44">
        <f t="shared" si="43"/>
        <v>637.01631432545207</v>
      </c>
      <c r="N75" s="44">
        <v>925.95212495760211</v>
      </c>
      <c r="O75" s="43">
        <v>13763865.159999996</v>
      </c>
      <c r="P75" s="43">
        <v>15606</v>
      </c>
      <c r="Q75" s="44">
        <f t="shared" si="44"/>
        <v>881.95983339741099</v>
      </c>
      <c r="R75" s="45">
        <v>2</v>
      </c>
      <c r="S75" s="46">
        <v>12</v>
      </c>
      <c r="T75" s="47">
        <f t="shared" si="45"/>
        <v>0.95248966941762192</v>
      </c>
      <c r="U75" s="44">
        <f t="shared" si="46"/>
        <v>881.95983339741099</v>
      </c>
      <c r="V75" s="43">
        <f t="shared" si="47"/>
        <v>634129.12021273852</v>
      </c>
      <c r="W75" s="48">
        <f t="shared" si="48"/>
        <v>176114.39021273851</v>
      </c>
      <c r="X75" s="42">
        <v>603</v>
      </c>
      <c r="Y75" s="43">
        <f t="shared" si="49"/>
        <v>411209.92000000004</v>
      </c>
      <c r="Z75" s="43">
        <v>411209.92000000004</v>
      </c>
      <c r="AA75" s="43">
        <v>0</v>
      </c>
      <c r="AB75" s="44">
        <f t="shared" si="50"/>
        <v>681.9401658374793</v>
      </c>
      <c r="AC75" s="44">
        <f t="shared" si="51"/>
        <v>0</v>
      </c>
      <c r="AD75" s="44">
        <f t="shared" si="52"/>
        <v>681.9401658374793</v>
      </c>
      <c r="AE75" s="44">
        <v>956.49080087784182</v>
      </c>
      <c r="AF75" s="43">
        <v>12684897.199999997</v>
      </c>
      <c r="AG75" s="43">
        <v>13853</v>
      </c>
      <c r="AH75" s="44">
        <f t="shared" si="53"/>
        <v>915.67871219230472</v>
      </c>
      <c r="AI75" s="45">
        <v>2</v>
      </c>
      <c r="AJ75" s="46">
        <v>12</v>
      </c>
      <c r="AK75" s="47">
        <f t="shared" si="54"/>
        <v>0.95733143627928163</v>
      </c>
      <c r="AL75" s="44">
        <f t="shared" si="55"/>
        <v>915.67871219230472</v>
      </c>
      <c r="AM75" s="43">
        <f t="shared" si="56"/>
        <v>552154.2634519597</v>
      </c>
      <c r="AN75" s="48">
        <f t="shared" si="57"/>
        <v>153757.46558395599</v>
      </c>
      <c r="AO75" s="90">
        <f t="shared" si="58"/>
        <v>22356.924628782523</v>
      </c>
      <c r="AP75" s="97">
        <f t="shared" si="59"/>
        <v>116</v>
      </c>
      <c r="AQ75" s="165"/>
      <c r="AR75" s="164"/>
    </row>
    <row r="76" spans="1:44" s="3" customFormat="1" ht="12.75" customHeight="1" outlineLevel="2" x14ac:dyDescent="0.2">
      <c r="A76" s="10">
        <v>3050</v>
      </c>
      <c r="B76" s="11" t="s">
        <v>656</v>
      </c>
      <c r="C76" s="12">
        <v>80172</v>
      </c>
      <c r="D76" s="13" t="s">
        <v>23</v>
      </c>
      <c r="E76" s="14" t="s">
        <v>184</v>
      </c>
      <c r="F76" s="15" t="s">
        <v>111</v>
      </c>
      <c r="G76" s="42">
        <v>2690</v>
      </c>
      <c r="H76" s="43">
        <f t="shared" si="40"/>
        <v>1046870.0300000004</v>
      </c>
      <c r="I76" s="43">
        <v>1046870.0300000004</v>
      </c>
      <c r="J76" s="43">
        <v>0</v>
      </c>
      <c r="K76" s="44">
        <f t="shared" si="41"/>
        <v>389.17101486988861</v>
      </c>
      <c r="L76" s="44">
        <f t="shared" si="42"/>
        <v>0</v>
      </c>
      <c r="M76" s="44">
        <f t="shared" si="43"/>
        <v>389.17101486988861</v>
      </c>
      <c r="N76" s="44">
        <v>502.35789983397905</v>
      </c>
      <c r="O76" s="43">
        <v>25549200.150000002</v>
      </c>
      <c r="P76" s="43">
        <v>48429</v>
      </c>
      <c r="Q76" s="44">
        <f t="shared" si="44"/>
        <v>527.55993619525498</v>
      </c>
      <c r="R76" s="45">
        <v>1</v>
      </c>
      <c r="S76" s="46">
        <v>12</v>
      </c>
      <c r="T76" s="47">
        <f t="shared" si="45"/>
        <v>1</v>
      </c>
      <c r="U76" s="44">
        <f t="shared" si="46"/>
        <v>502.35789983397905</v>
      </c>
      <c r="V76" s="43">
        <f t="shared" si="47"/>
        <v>1351342.7505534037</v>
      </c>
      <c r="W76" s="48">
        <f t="shared" si="48"/>
        <v>304472.72055340337</v>
      </c>
      <c r="X76" s="42">
        <v>2452</v>
      </c>
      <c r="Y76" s="43">
        <f t="shared" si="49"/>
        <v>971215.61000000034</v>
      </c>
      <c r="Z76" s="43">
        <v>971215.61000000034</v>
      </c>
      <c r="AA76" s="43">
        <v>0</v>
      </c>
      <c r="AB76" s="44">
        <f t="shared" si="50"/>
        <v>396.09119494290388</v>
      </c>
      <c r="AC76" s="44">
        <f t="shared" si="51"/>
        <v>0</v>
      </c>
      <c r="AD76" s="44">
        <f t="shared" si="52"/>
        <v>396.09119494290388</v>
      </c>
      <c r="AE76" s="44">
        <v>515.98493334984028</v>
      </c>
      <c r="AF76" s="43">
        <v>23410694.41</v>
      </c>
      <c r="AG76" s="43">
        <v>44157</v>
      </c>
      <c r="AH76" s="44">
        <f t="shared" si="53"/>
        <v>530.16949543673707</v>
      </c>
      <c r="AI76" s="45">
        <v>1</v>
      </c>
      <c r="AJ76" s="46">
        <v>12</v>
      </c>
      <c r="AK76" s="47">
        <f t="shared" si="54"/>
        <v>1</v>
      </c>
      <c r="AL76" s="44">
        <f t="shared" si="55"/>
        <v>515.98493334984028</v>
      </c>
      <c r="AM76" s="43">
        <f t="shared" si="56"/>
        <v>1265195.0565738084</v>
      </c>
      <c r="AN76" s="48">
        <f t="shared" si="57"/>
        <v>320704.85080779064</v>
      </c>
      <c r="AO76" s="90">
        <f t="shared" si="58"/>
        <v>-16232.130254387273</v>
      </c>
      <c r="AP76" s="97">
        <f t="shared" si="59"/>
        <v>238</v>
      </c>
      <c r="AQ76" s="165"/>
      <c r="AR76" s="164"/>
    </row>
    <row r="77" spans="1:44" s="3" customFormat="1" ht="12.75" customHeight="1" outlineLevel="2" x14ac:dyDescent="0.2">
      <c r="A77" s="10">
        <v>3050</v>
      </c>
      <c r="B77" s="11" t="s">
        <v>656</v>
      </c>
      <c r="C77" s="12">
        <v>80167</v>
      </c>
      <c r="D77" s="13" t="s">
        <v>23</v>
      </c>
      <c r="E77" s="14" t="s">
        <v>152</v>
      </c>
      <c r="F77" s="15" t="s">
        <v>111</v>
      </c>
      <c r="G77" s="42">
        <v>3672</v>
      </c>
      <c r="H77" s="43">
        <f t="shared" si="40"/>
        <v>3863158.04</v>
      </c>
      <c r="I77" s="43">
        <v>3863158.04</v>
      </c>
      <c r="J77" s="43">
        <v>0</v>
      </c>
      <c r="K77" s="44">
        <f t="shared" si="41"/>
        <v>1052.0582897603485</v>
      </c>
      <c r="L77" s="44">
        <f t="shared" si="42"/>
        <v>0</v>
      </c>
      <c r="M77" s="44">
        <f t="shared" si="43"/>
        <v>1052.0582897603485</v>
      </c>
      <c r="N77" s="44">
        <v>1143.0136148457291</v>
      </c>
      <c r="O77" s="43">
        <v>75731867.789999992</v>
      </c>
      <c r="P77" s="43">
        <v>66012</v>
      </c>
      <c r="Q77" s="44">
        <f t="shared" si="44"/>
        <v>1147.2439524631884</v>
      </c>
      <c r="R77" s="45">
        <v>1</v>
      </c>
      <c r="S77" s="46">
        <v>12</v>
      </c>
      <c r="T77" s="47">
        <f t="shared" si="45"/>
        <v>1</v>
      </c>
      <c r="U77" s="44">
        <f t="shared" si="46"/>
        <v>1143.0136148457291</v>
      </c>
      <c r="V77" s="43">
        <f t="shared" si="47"/>
        <v>4197145.9937135167</v>
      </c>
      <c r="W77" s="48">
        <f t="shared" si="48"/>
        <v>333987.9537135167</v>
      </c>
      <c r="X77" s="42">
        <v>3358</v>
      </c>
      <c r="Y77" s="43">
        <f t="shared" si="49"/>
        <v>3594923.5</v>
      </c>
      <c r="Z77" s="43">
        <v>3594923.5</v>
      </c>
      <c r="AA77" s="43">
        <v>0</v>
      </c>
      <c r="AB77" s="44">
        <f t="shared" si="50"/>
        <v>1070.5549434187017</v>
      </c>
      <c r="AC77" s="44">
        <f t="shared" si="51"/>
        <v>0</v>
      </c>
      <c r="AD77" s="44">
        <f t="shared" si="52"/>
        <v>1070.5549434187017</v>
      </c>
      <c r="AE77" s="44">
        <v>1156.8144923827199</v>
      </c>
      <c r="AF77" s="43">
        <v>70130558.700000003</v>
      </c>
      <c r="AG77" s="43">
        <v>60439</v>
      </c>
      <c r="AH77" s="44">
        <f t="shared" si="53"/>
        <v>1160.3527308525952</v>
      </c>
      <c r="AI77" s="45">
        <v>1</v>
      </c>
      <c r="AJ77" s="46">
        <v>12</v>
      </c>
      <c r="AK77" s="47">
        <f t="shared" si="54"/>
        <v>1</v>
      </c>
      <c r="AL77" s="44">
        <f t="shared" si="55"/>
        <v>1156.8144923827199</v>
      </c>
      <c r="AM77" s="43">
        <f t="shared" si="56"/>
        <v>3884583.0654211733</v>
      </c>
      <c r="AN77" s="48">
        <f t="shared" si="57"/>
        <v>315992.25318673457</v>
      </c>
      <c r="AO77" s="90">
        <f t="shared" si="58"/>
        <v>17995.700526782137</v>
      </c>
      <c r="AP77" s="97">
        <f t="shared" si="59"/>
        <v>314</v>
      </c>
      <c r="AQ77" s="165"/>
      <c r="AR77" s="164"/>
    </row>
    <row r="78" spans="1:44" s="3" customFormat="1" ht="12.75" customHeight="1" outlineLevel="2" x14ac:dyDescent="0.2">
      <c r="A78" s="10">
        <v>3050</v>
      </c>
      <c r="B78" s="11" t="s">
        <v>656</v>
      </c>
      <c r="C78" s="12">
        <v>80398</v>
      </c>
      <c r="D78" s="13" t="s">
        <v>23</v>
      </c>
      <c r="E78" s="14" t="s">
        <v>149</v>
      </c>
      <c r="F78" s="15" t="s">
        <v>111</v>
      </c>
      <c r="G78" s="42">
        <v>1005</v>
      </c>
      <c r="H78" s="43">
        <f t="shared" si="40"/>
        <v>2997261.8199999994</v>
      </c>
      <c r="I78" s="43">
        <v>2997261.8199999994</v>
      </c>
      <c r="J78" s="43">
        <v>0</v>
      </c>
      <c r="K78" s="44">
        <f t="shared" si="41"/>
        <v>2982.3500696517408</v>
      </c>
      <c r="L78" s="44">
        <f t="shared" si="42"/>
        <v>0</v>
      </c>
      <c r="M78" s="44">
        <f t="shared" si="43"/>
        <v>2982.3500696517408</v>
      </c>
      <c r="N78" s="44">
        <v>3345.8222789959786</v>
      </c>
      <c r="O78" s="43">
        <v>53657669.920000009</v>
      </c>
      <c r="P78" s="43">
        <v>16017</v>
      </c>
      <c r="Q78" s="44">
        <f t="shared" si="44"/>
        <v>3350.0449472435544</v>
      </c>
      <c r="R78" s="45">
        <v>1</v>
      </c>
      <c r="S78" s="46">
        <v>12</v>
      </c>
      <c r="T78" s="47">
        <f t="shared" si="45"/>
        <v>1</v>
      </c>
      <c r="U78" s="44">
        <f t="shared" si="46"/>
        <v>3345.8222789959786</v>
      </c>
      <c r="V78" s="43">
        <f t="shared" si="47"/>
        <v>3362551.3903909586</v>
      </c>
      <c r="W78" s="48">
        <f t="shared" si="48"/>
        <v>365289.57039095927</v>
      </c>
      <c r="X78" s="42">
        <v>926</v>
      </c>
      <c r="Y78" s="43">
        <f t="shared" si="49"/>
        <v>2808056.8599999994</v>
      </c>
      <c r="Z78" s="43">
        <v>2808056.8599999994</v>
      </c>
      <c r="AA78" s="43">
        <v>0</v>
      </c>
      <c r="AB78" s="44">
        <f t="shared" si="50"/>
        <v>3032.4588120950316</v>
      </c>
      <c r="AC78" s="44">
        <f t="shared" si="51"/>
        <v>0</v>
      </c>
      <c r="AD78" s="44">
        <f t="shared" si="52"/>
        <v>3032.4588120950316</v>
      </c>
      <c r="AE78" s="44">
        <v>3323.5029347596073</v>
      </c>
      <c r="AF78" s="43">
        <v>49032940.770000003</v>
      </c>
      <c r="AG78" s="43">
        <v>14697</v>
      </c>
      <c r="AH78" s="44">
        <f t="shared" si="53"/>
        <v>3336.2550704225355</v>
      </c>
      <c r="AI78" s="45">
        <v>1</v>
      </c>
      <c r="AJ78" s="46">
        <v>12</v>
      </c>
      <c r="AK78" s="47">
        <f t="shared" si="54"/>
        <v>1</v>
      </c>
      <c r="AL78" s="44">
        <f t="shared" si="55"/>
        <v>3323.5029347596073</v>
      </c>
      <c r="AM78" s="43">
        <f t="shared" si="56"/>
        <v>3077563.7175873965</v>
      </c>
      <c r="AN78" s="48">
        <f t="shared" si="57"/>
        <v>294007.48100443318</v>
      </c>
      <c r="AO78" s="90">
        <f t="shared" si="58"/>
        <v>71282.089386526088</v>
      </c>
      <c r="AP78" s="97">
        <f t="shared" si="59"/>
        <v>79</v>
      </c>
      <c r="AQ78" s="165"/>
      <c r="AR78" s="164"/>
    </row>
    <row r="79" spans="1:44" s="3" customFormat="1" ht="17.25" customHeight="1" outlineLevel="1" x14ac:dyDescent="0.2">
      <c r="A79" s="49"/>
      <c r="B79" s="50" t="s">
        <v>682</v>
      </c>
      <c r="C79" s="51"/>
      <c r="D79" s="52"/>
      <c r="E79" s="53"/>
      <c r="F79" s="52"/>
      <c r="G79" s="54"/>
      <c r="H79" s="55"/>
      <c r="I79" s="55"/>
      <c r="J79" s="55"/>
      <c r="K79" s="56"/>
      <c r="L79" s="56"/>
      <c r="M79" s="56"/>
      <c r="N79" s="56"/>
      <c r="O79" s="55"/>
      <c r="P79" s="55"/>
      <c r="Q79" s="56"/>
      <c r="R79" s="57"/>
      <c r="S79" s="58"/>
      <c r="T79" s="59"/>
      <c r="U79" s="44"/>
      <c r="V79" s="44"/>
      <c r="W79" s="60">
        <f>SUBTOTAL(9,W58:W78)</f>
        <v>496379.61873823474</v>
      </c>
      <c r="X79" s="54"/>
      <c r="Y79" s="55"/>
      <c r="Z79" s="55"/>
      <c r="AA79" s="55"/>
      <c r="AB79" s="56"/>
      <c r="AC79" s="56"/>
      <c r="AD79" s="56"/>
      <c r="AE79" s="56"/>
      <c r="AF79" s="55"/>
      <c r="AG79" s="55"/>
      <c r="AH79" s="56"/>
      <c r="AI79" s="57"/>
      <c r="AJ79" s="58"/>
      <c r="AK79" s="59"/>
      <c r="AL79" s="44"/>
      <c r="AM79" s="44"/>
      <c r="AN79" s="60">
        <f>SUBTOTAL(9,AN58:AN78)</f>
        <v>457131.89334626496</v>
      </c>
      <c r="AO79" s="91">
        <f>SUBTOTAL(9,AO58:AO78)</f>
        <v>39247.725391969929</v>
      </c>
      <c r="AP79" s="98">
        <v>9.9999999999999995E-8</v>
      </c>
      <c r="AQ79" s="41"/>
    </row>
    <row r="80" spans="1:44" s="3" customFormat="1" ht="12.75" customHeight="1" outlineLevel="2" x14ac:dyDescent="0.2">
      <c r="A80" s="10">
        <v>3050</v>
      </c>
      <c r="B80" s="11" t="s">
        <v>187</v>
      </c>
      <c r="C80" s="12">
        <v>80141</v>
      </c>
      <c r="D80" s="13" t="s">
        <v>23</v>
      </c>
      <c r="E80" s="14" t="s">
        <v>201</v>
      </c>
      <c r="F80" s="15" t="s">
        <v>191</v>
      </c>
      <c r="G80" s="42">
        <v>22174</v>
      </c>
      <c r="H80" s="43">
        <f t="shared" ref="H80:H102" si="60">I80+J80</f>
        <v>2688934.71</v>
      </c>
      <c r="I80" s="43">
        <v>2688934.71</v>
      </c>
      <c r="J80" s="43">
        <v>0</v>
      </c>
      <c r="K80" s="44">
        <f t="shared" ref="K80:K102" si="61">I80/G80</f>
        <v>121.26520745016686</v>
      </c>
      <c r="L80" s="44">
        <f t="shared" ref="L80:L102" si="62">J80/G80</f>
        <v>0</v>
      </c>
      <c r="M80" s="44">
        <f t="shared" ref="M80:M102" si="63">H80/G80</f>
        <v>121.26520745016686</v>
      </c>
      <c r="N80" s="44">
        <v>112.46132918972623</v>
      </c>
      <c r="O80" s="43">
        <v>20947865.77</v>
      </c>
      <c r="P80" s="43">
        <v>182239</v>
      </c>
      <c r="Q80" s="44">
        <f t="shared" ref="Q80:Q102" si="64">O80/P80</f>
        <v>114.9472164026361</v>
      </c>
      <c r="R80" s="45">
        <v>10</v>
      </c>
      <c r="S80" s="46">
        <v>12</v>
      </c>
      <c r="T80" s="47">
        <f t="shared" ref="T80:T102" si="65">IF(N80=0,1,MIN(Q80/N80,1))</f>
        <v>1</v>
      </c>
      <c r="U80" s="44">
        <f t="shared" ref="U80:U102" si="66">T80*N80</f>
        <v>112.46132918972623</v>
      </c>
      <c r="V80" s="43">
        <f t="shared" ref="V80:V102" si="67">IF(U80&lt;0,0,G80*U80)</f>
        <v>2493717.5134529895</v>
      </c>
      <c r="W80" s="48">
        <f t="shared" ref="W80:W102" si="68">IF(G80=0,-H80*12/12,(V80-H80)*12/12)</f>
        <v>-195217.19654701045</v>
      </c>
      <c r="X80" s="42">
        <v>20189</v>
      </c>
      <c r="Y80" s="43">
        <f t="shared" ref="Y80:Y102" si="69">Z80+AA80</f>
        <v>2477463.3499999996</v>
      </c>
      <c r="Z80" s="43">
        <v>2477463.3499999996</v>
      </c>
      <c r="AA80" s="43">
        <v>0</v>
      </c>
      <c r="AB80" s="44">
        <f t="shared" ref="AB80:AB102" si="70">Z80/X80</f>
        <v>122.71352469166376</v>
      </c>
      <c r="AC80" s="44">
        <f t="shared" ref="AC80:AC102" si="71">AA80/X80</f>
        <v>0</v>
      </c>
      <c r="AD80" s="44">
        <f t="shared" ref="AD80:AD102" si="72">Y80/X80</f>
        <v>122.71352469166376</v>
      </c>
      <c r="AE80" s="44">
        <v>108.32443679372672</v>
      </c>
      <c r="AF80" s="43">
        <v>19264438.190000001</v>
      </c>
      <c r="AG80" s="43">
        <v>171567</v>
      </c>
      <c r="AH80" s="44">
        <f t="shared" ref="AH80:AH102" si="73">AF80/AG80</f>
        <v>112.28521912722144</v>
      </c>
      <c r="AI80" s="45">
        <v>12</v>
      </c>
      <c r="AJ80" s="46">
        <v>12</v>
      </c>
      <c r="AK80" s="47">
        <f t="shared" ref="AK80:AK102" si="74">IF(AE80=0,1,MIN(AH80/AE80,1))</f>
        <v>1</v>
      </c>
      <c r="AL80" s="44">
        <f t="shared" ref="AL80:AL102" si="75">AK80*AE80</f>
        <v>108.32443679372672</v>
      </c>
      <c r="AM80" s="43">
        <f t="shared" ref="AM80:AM102" si="76">IF(AL80&lt;0,0,X80*AL80)</f>
        <v>2186962.0544285486</v>
      </c>
      <c r="AN80" s="48">
        <f t="shared" ref="AN80:AN102" si="77">IF(X80=0,-Y80*12/11,(AM80-Y80)*12/11)</f>
        <v>-316910.5042597648</v>
      </c>
      <c r="AO80" s="90">
        <f t="shared" ref="AO80:AO102" si="78">W80-AN80</f>
        <v>121693.30771275435</v>
      </c>
      <c r="AP80" s="97">
        <f t="shared" ref="AP80:AP102" si="79">G80-X80</f>
        <v>1985</v>
      </c>
      <c r="AQ80" s="165"/>
      <c r="AR80" s="164"/>
    </row>
    <row r="81" spans="1:44" s="3" customFormat="1" ht="12.75" customHeight="1" outlineLevel="2" x14ac:dyDescent="0.2">
      <c r="A81" s="10">
        <v>3050</v>
      </c>
      <c r="B81" s="11" t="s">
        <v>187</v>
      </c>
      <c r="C81" s="12">
        <v>80230</v>
      </c>
      <c r="D81" s="13" t="s">
        <v>23</v>
      </c>
      <c r="E81" s="14" t="s">
        <v>192</v>
      </c>
      <c r="F81" s="15" t="s">
        <v>191</v>
      </c>
      <c r="G81" s="42">
        <v>20759</v>
      </c>
      <c r="H81" s="43">
        <f t="shared" si="60"/>
        <v>2845262.31</v>
      </c>
      <c r="I81" s="43">
        <v>2845262.31</v>
      </c>
      <c r="J81" s="43">
        <v>0</v>
      </c>
      <c r="K81" s="44">
        <f t="shared" si="61"/>
        <v>137.061626764295</v>
      </c>
      <c r="L81" s="44">
        <f t="shared" si="62"/>
        <v>0</v>
      </c>
      <c r="M81" s="44">
        <f t="shared" si="63"/>
        <v>137.061626764295</v>
      </c>
      <c r="N81" s="44">
        <v>128.21569919860087</v>
      </c>
      <c r="O81" s="43">
        <v>37514066.140000001</v>
      </c>
      <c r="P81" s="43">
        <v>290281</v>
      </c>
      <c r="Q81" s="44">
        <f t="shared" si="64"/>
        <v>129.23362583152186</v>
      </c>
      <c r="R81" s="45">
        <v>12</v>
      </c>
      <c r="S81" s="46">
        <v>12</v>
      </c>
      <c r="T81" s="47">
        <f t="shared" si="65"/>
        <v>1</v>
      </c>
      <c r="U81" s="44">
        <f t="shared" si="66"/>
        <v>128.21569919860087</v>
      </c>
      <c r="V81" s="43">
        <f t="shared" si="67"/>
        <v>2661629.6996637555</v>
      </c>
      <c r="W81" s="48">
        <f t="shared" si="68"/>
        <v>-183632.61033624457</v>
      </c>
      <c r="X81" s="42">
        <v>18932</v>
      </c>
      <c r="Y81" s="43">
        <f t="shared" si="69"/>
        <v>2616450.4200000004</v>
      </c>
      <c r="Z81" s="43">
        <v>2616450.4200000004</v>
      </c>
      <c r="AA81" s="43">
        <v>0</v>
      </c>
      <c r="AB81" s="44">
        <f t="shared" si="70"/>
        <v>138.20253644622863</v>
      </c>
      <c r="AC81" s="44">
        <f t="shared" si="71"/>
        <v>0</v>
      </c>
      <c r="AD81" s="44">
        <f t="shared" si="72"/>
        <v>138.20253644622863</v>
      </c>
      <c r="AE81" s="44">
        <v>128.5290214540783</v>
      </c>
      <c r="AF81" s="43">
        <v>34279437.020000003</v>
      </c>
      <c r="AG81" s="43">
        <v>275447</v>
      </c>
      <c r="AH81" s="44">
        <f t="shared" si="73"/>
        <v>124.45021009486399</v>
      </c>
      <c r="AI81" s="45">
        <v>12</v>
      </c>
      <c r="AJ81" s="46">
        <v>12</v>
      </c>
      <c r="AK81" s="47">
        <f t="shared" si="74"/>
        <v>0.96826544454264274</v>
      </c>
      <c r="AL81" s="44">
        <f t="shared" si="75"/>
        <v>124.45021009486399</v>
      </c>
      <c r="AM81" s="43">
        <f t="shared" si="76"/>
        <v>2356091.3775159651</v>
      </c>
      <c r="AN81" s="48">
        <f t="shared" si="77"/>
        <v>-284028.04634622025</v>
      </c>
      <c r="AO81" s="90">
        <f t="shared" si="78"/>
        <v>100395.43600997567</v>
      </c>
      <c r="AP81" s="97">
        <f t="shared" si="79"/>
        <v>1827</v>
      </c>
      <c r="AQ81" s="165"/>
      <c r="AR81" s="164"/>
    </row>
    <row r="82" spans="1:44" s="3" customFormat="1" ht="12.75" customHeight="1" outlineLevel="2" x14ac:dyDescent="0.2">
      <c r="A82" s="10">
        <v>3050</v>
      </c>
      <c r="B82" s="11" t="s">
        <v>187</v>
      </c>
      <c r="C82" s="12">
        <v>80140</v>
      </c>
      <c r="D82" s="13" t="s">
        <v>23</v>
      </c>
      <c r="E82" s="14" t="s">
        <v>208</v>
      </c>
      <c r="F82" s="15" t="s">
        <v>191</v>
      </c>
      <c r="G82" s="42">
        <v>5397</v>
      </c>
      <c r="H82" s="43">
        <f t="shared" si="60"/>
        <v>753556.71000000008</v>
      </c>
      <c r="I82" s="43">
        <v>753556.71000000008</v>
      </c>
      <c r="J82" s="43">
        <v>0</v>
      </c>
      <c r="K82" s="44">
        <f t="shared" si="61"/>
        <v>139.62510839355198</v>
      </c>
      <c r="L82" s="44">
        <f t="shared" si="62"/>
        <v>0</v>
      </c>
      <c r="M82" s="44">
        <f t="shared" si="63"/>
        <v>139.62510839355198</v>
      </c>
      <c r="N82" s="44">
        <v>118.13161253716035</v>
      </c>
      <c r="O82" s="43">
        <v>5292259.6400000006</v>
      </c>
      <c r="P82" s="43">
        <v>45583</v>
      </c>
      <c r="Q82" s="44">
        <f t="shared" si="64"/>
        <v>116.10160893315492</v>
      </c>
      <c r="R82" s="45">
        <v>12</v>
      </c>
      <c r="S82" s="46">
        <v>12</v>
      </c>
      <c r="T82" s="47">
        <f t="shared" si="65"/>
        <v>0.98281574626464308</v>
      </c>
      <c r="U82" s="44">
        <f t="shared" si="66"/>
        <v>116.10160893315492</v>
      </c>
      <c r="V82" s="43">
        <f t="shared" si="67"/>
        <v>626600.38341223716</v>
      </c>
      <c r="W82" s="48">
        <f t="shared" si="68"/>
        <v>-126956.32658776292</v>
      </c>
      <c r="X82" s="42">
        <v>4934</v>
      </c>
      <c r="Y82" s="43">
        <f t="shared" si="69"/>
        <v>697530.95000000007</v>
      </c>
      <c r="Z82" s="43">
        <v>697530.95000000007</v>
      </c>
      <c r="AA82" s="43">
        <v>0</v>
      </c>
      <c r="AB82" s="44">
        <f t="shared" si="70"/>
        <v>141.37230441832187</v>
      </c>
      <c r="AC82" s="44">
        <f t="shared" si="71"/>
        <v>0</v>
      </c>
      <c r="AD82" s="44">
        <f t="shared" si="72"/>
        <v>141.37230441832187</v>
      </c>
      <c r="AE82" s="44">
        <v>116.22787078658877</v>
      </c>
      <c r="AF82" s="43">
        <v>4875758.96</v>
      </c>
      <c r="AG82" s="43">
        <v>42323</v>
      </c>
      <c r="AH82" s="44">
        <f t="shared" si="73"/>
        <v>115.20352905039813</v>
      </c>
      <c r="AI82" s="45">
        <v>12</v>
      </c>
      <c r="AJ82" s="46">
        <v>12</v>
      </c>
      <c r="AK82" s="47">
        <f t="shared" si="74"/>
        <v>0.99118678050919928</v>
      </c>
      <c r="AL82" s="44">
        <f t="shared" si="75"/>
        <v>115.20352905039813</v>
      </c>
      <c r="AM82" s="43">
        <f t="shared" si="76"/>
        <v>568414.21233466442</v>
      </c>
      <c r="AN82" s="48">
        <f t="shared" si="77"/>
        <v>-140854.6229076389</v>
      </c>
      <c r="AO82" s="90">
        <f t="shared" si="78"/>
        <v>13898.296319875983</v>
      </c>
      <c r="AP82" s="97">
        <f t="shared" si="79"/>
        <v>463</v>
      </c>
      <c r="AQ82" s="165"/>
      <c r="AR82" s="164"/>
    </row>
    <row r="83" spans="1:44" s="3" customFormat="1" ht="12.75" customHeight="1" outlineLevel="2" x14ac:dyDescent="0.2">
      <c r="A83" s="10">
        <v>3050</v>
      </c>
      <c r="B83" s="11" t="s">
        <v>187</v>
      </c>
      <c r="C83" s="12">
        <v>79417</v>
      </c>
      <c r="D83" s="13" t="s">
        <v>23</v>
      </c>
      <c r="E83" s="14" t="s">
        <v>196</v>
      </c>
      <c r="F83" s="15" t="s">
        <v>125</v>
      </c>
      <c r="G83" s="42">
        <v>635</v>
      </c>
      <c r="H83" s="43">
        <f t="shared" si="60"/>
        <v>357086.62000000005</v>
      </c>
      <c r="I83" s="43">
        <v>357086.62000000005</v>
      </c>
      <c r="J83" s="43">
        <v>0</v>
      </c>
      <c r="K83" s="44">
        <f t="shared" si="61"/>
        <v>562.34113385826777</v>
      </c>
      <c r="L83" s="44">
        <f t="shared" si="62"/>
        <v>0</v>
      </c>
      <c r="M83" s="44">
        <f t="shared" si="63"/>
        <v>562.34113385826777</v>
      </c>
      <c r="N83" s="44">
        <v>549.83883428858735</v>
      </c>
      <c r="O83" s="43">
        <v>3870592.57</v>
      </c>
      <c r="P83" s="43">
        <v>7942</v>
      </c>
      <c r="Q83" s="44">
        <f t="shared" si="64"/>
        <v>487.3574124905565</v>
      </c>
      <c r="R83" s="45">
        <v>8</v>
      </c>
      <c r="S83" s="46">
        <v>12</v>
      </c>
      <c r="T83" s="47">
        <f t="shared" si="65"/>
        <v>0.88636411635261658</v>
      </c>
      <c r="U83" s="44">
        <f t="shared" si="66"/>
        <v>487.3574124905565</v>
      </c>
      <c r="V83" s="43">
        <f t="shared" si="67"/>
        <v>309471.95693150337</v>
      </c>
      <c r="W83" s="48">
        <f t="shared" si="68"/>
        <v>-47614.66306849668</v>
      </c>
      <c r="X83" s="42">
        <v>600</v>
      </c>
      <c r="Y83" s="43">
        <f t="shared" si="69"/>
        <v>337735.06</v>
      </c>
      <c r="Z83" s="43">
        <v>337735.06</v>
      </c>
      <c r="AA83" s="43">
        <v>0</v>
      </c>
      <c r="AB83" s="44">
        <f t="shared" si="70"/>
        <v>562.89176666666663</v>
      </c>
      <c r="AC83" s="44">
        <f t="shared" si="71"/>
        <v>0</v>
      </c>
      <c r="AD83" s="44">
        <f t="shared" si="72"/>
        <v>562.89176666666663</v>
      </c>
      <c r="AE83" s="44">
        <v>545.58326607650326</v>
      </c>
      <c r="AF83" s="43">
        <v>3594778.4800000004</v>
      </c>
      <c r="AG83" s="43">
        <v>7497</v>
      </c>
      <c r="AH83" s="44">
        <f t="shared" si="73"/>
        <v>479.49559557156203</v>
      </c>
      <c r="AI83" s="45">
        <v>8</v>
      </c>
      <c r="AJ83" s="46">
        <v>12</v>
      </c>
      <c r="AK83" s="47">
        <f t="shared" si="74"/>
        <v>0.87886785644984533</v>
      </c>
      <c r="AL83" s="44">
        <f t="shared" si="75"/>
        <v>479.49559557156203</v>
      </c>
      <c r="AM83" s="43">
        <f t="shared" si="76"/>
        <v>287697.3573429372</v>
      </c>
      <c r="AN83" s="48">
        <f t="shared" si="77"/>
        <v>-54586.584716795776</v>
      </c>
      <c r="AO83" s="90">
        <f t="shared" si="78"/>
        <v>6971.921648299096</v>
      </c>
      <c r="AP83" s="97">
        <f t="shared" si="79"/>
        <v>35</v>
      </c>
      <c r="AQ83" s="165"/>
      <c r="AR83" s="164"/>
    </row>
    <row r="84" spans="1:44" s="3" customFormat="1" ht="12.75" customHeight="1" outlineLevel="2" x14ac:dyDescent="0.2">
      <c r="A84" s="10">
        <v>3050</v>
      </c>
      <c r="B84" s="11" t="s">
        <v>187</v>
      </c>
      <c r="C84" s="12">
        <v>79418</v>
      </c>
      <c r="D84" s="13" t="s">
        <v>23</v>
      </c>
      <c r="E84" s="14" t="s">
        <v>198</v>
      </c>
      <c r="F84" s="15" t="s">
        <v>125</v>
      </c>
      <c r="G84" s="42">
        <v>33526</v>
      </c>
      <c r="H84" s="43">
        <f t="shared" si="60"/>
        <v>25683853.5</v>
      </c>
      <c r="I84" s="43">
        <v>25683853.5</v>
      </c>
      <c r="J84" s="43">
        <v>0</v>
      </c>
      <c r="K84" s="44">
        <f t="shared" si="61"/>
        <v>766.08761856469607</v>
      </c>
      <c r="L84" s="44">
        <f t="shared" si="62"/>
        <v>0</v>
      </c>
      <c r="M84" s="44">
        <f t="shared" si="63"/>
        <v>766.08761856469607</v>
      </c>
      <c r="N84" s="44">
        <v>764.97524428542226</v>
      </c>
      <c r="O84" s="43">
        <v>373528241.19999993</v>
      </c>
      <c r="P84" s="43">
        <v>488209</v>
      </c>
      <c r="Q84" s="44">
        <f t="shared" si="64"/>
        <v>765.09904815355708</v>
      </c>
      <c r="R84" s="45">
        <v>11</v>
      </c>
      <c r="S84" s="46">
        <v>12</v>
      </c>
      <c r="T84" s="47">
        <f t="shared" si="65"/>
        <v>1</v>
      </c>
      <c r="U84" s="44">
        <f t="shared" si="66"/>
        <v>764.97524428542226</v>
      </c>
      <c r="V84" s="43">
        <f t="shared" si="67"/>
        <v>25646560.039913066</v>
      </c>
      <c r="W84" s="48">
        <f t="shared" si="68"/>
        <v>-37293.460086934268</v>
      </c>
      <c r="X84" s="42">
        <v>30759</v>
      </c>
      <c r="Y84" s="43">
        <f t="shared" si="69"/>
        <v>23568482.149999999</v>
      </c>
      <c r="Z84" s="43">
        <v>23568482.149999999</v>
      </c>
      <c r="AA84" s="43">
        <v>0</v>
      </c>
      <c r="AB84" s="44">
        <f t="shared" si="70"/>
        <v>766.23044149679765</v>
      </c>
      <c r="AC84" s="44">
        <f t="shared" si="71"/>
        <v>0</v>
      </c>
      <c r="AD84" s="44">
        <f t="shared" si="72"/>
        <v>766.23044149679765</v>
      </c>
      <c r="AE84" s="44">
        <v>765.32707808398982</v>
      </c>
      <c r="AF84" s="43">
        <v>341822797.79999995</v>
      </c>
      <c r="AG84" s="43">
        <v>446635</v>
      </c>
      <c r="AH84" s="44">
        <f t="shared" si="73"/>
        <v>765.32917885969516</v>
      </c>
      <c r="AI84" s="45">
        <v>10</v>
      </c>
      <c r="AJ84" s="46">
        <v>12</v>
      </c>
      <c r="AK84" s="47">
        <f t="shared" si="74"/>
        <v>1</v>
      </c>
      <c r="AL84" s="44">
        <f t="shared" si="75"/>
        <v>765.32707808398982</v>
      </c>
      <c r="AM84" s="43">
        <f t="shared" si="76"/>
        <v>23540695.594785444</v>
      </c>
      <c r="AN84" s="48">
        <f t="shared" si="77"/>
        <v>-30312.605688604443</v>
      </c>
      <c r="AO84" s="90">
        <f t="shared" si="78"/>
        <v>-6980.8543983298259</v>
      </c>
      <c r="AP84" s="97">
        <f t="shared" si="79"/>
        <v>2767</v>
      </c>
      <c r="AQ84" s="165"/>
      <c r="AR84" s="164"/>
    </row>
    <row r="85" spans="1:44" s="3" customFormat="1" ht="12.75" customHeight="1" outlineLevel="2" x14ac:dyDescent="0.2">
      <c r="A85" s="10">
        <v>3050</v>
      </c>
      <c r="B85" s="11" t="s">
        <v>187</v>
      </c>
      <c r="C85" s="12">
        <v>79409</v>
      </c>
      <c r="D85" s="13" t="s">
        <v>23</v>
      </c>
      <c r="E85" s="14" t="s">
        <v>188</v>
      </c>
      <c r="F85" s="15" t="s">
        <v>125</v>
      </c>
      <c r="G85" s="42">
        <v>8039</v>
      </c>
      <c r="H85" s="43">
        <f t="shared" si="60"/>
        <v>12880589.939999999</v>
      </c>
      <c r="I85" s="43">
        <v>12880589.939999999</v>
      </c>
      <c r="J85" s="43">
        <v>0</v>
      </c>
      <c r="K85" s="44">
        <f t="shared" si="61"/>
        <v>1602.2627117800721</v>
      </c>
      <c r="L85" s="44">
        <f t="shared" si="62"/>
        <v>0</v>
      </c>
      <c r="M85" s="44">
        <f t="shared" si="63"/>
        <v>1602.2627117800721</v>
      </c>
      <c r="N85" s="44">
        <v>1598.3535377836879</v>
      </c>
      <c r="O85" s="43">
        <v>182784962.82000002</v>
      </c>
      <c r="P85" s="43">
        <v>114318</v>
      </c>
      <c r="Q85" s="44">
        <f t="shared" si="64"/>
        <v>1598.9167306985778</v>
      </c>
      <c r="R85" s="45">
        <v>11</v>
      </c>
      <c r="S85" s="46">
        <v>12</v>
      </c>
      <c r="T85" s="47">
        <f t="shared" si="65"/>
        <v>1</v>
      </c>
      <c r="U85" s="44">
        <f t="shared" si="66"/>
        <v>1598.3535377836879</v>
      </c>
      <c r="V85" s="43">
        <f t="shared" si="67"/>
        <v>12849164.090243068</v>
      </c>
      <c r="W85" s="48">
        <f t="shared" si="68"/>
        <v>-31425.849756931886</v>
      </c>
      <c r="X85" s="42">
        <v>7277</v>
      </c>
      <c r="Y85" s="43">
        <f t="shared" si="69"/>
        <v>11619468.220000001</v>
      </c>
      <c r="Z85" s="43">
        <v>11619468.220000001</v>
      </c>
      <c r="AA85" s="43">
        <v>0</v>
      </c>
      <c r="AB85" s="44">
        <f t="shared" si="70"/>
        <v>1596.7387962072282</v>
      </c>
      <c r="AC85" s="44">
        <f t="shared" si="71"/>
        <v>0</v>
      </c>
      <c r="AD85" s="44">
        <f t="shared" si="72"/>
        <v>1596.7387962072282</v>
      </c>
      <c r="AE85" s="44">
        <v>1592.6447257864231</v>
      </c>
      <c r="AF85" s="43">
        <v>165823324.55999997</v>
      </c>
      <c r="AG85" s="43">
        <v>103947</v>
      </c>
      <c r="AH85" s="44">
        <f t="shared" si="73"/>
        <v>1595.2680169701864</v>
      </c>
      <c r="AI85" s="45">
        <v>9</v>
      </c>
      <c r="AJ85" s="46">
        <v>12</v>
      </c>
      <c r="AK85" s="47">
        <f t="shared" si="74"/>
        <v>1</v>
      </c>
      <c r="AL85" s="44">
        <f t="shared" si="75"/>
        <v>1592.6447257864231</v>
      </c>
      <c r="AM85" s="43">
        <f t="shared" si="76"/>
        <v>11589675.669547802</v>
      </c>
      <c r="AN85" s="48">
        <f t="shared" si="77"/>
        <v>-32500.964129671454</v>
      </c>
      <c r="AO85" s="90">
        <f t="shared" si="78"/>
        <v>1075.1143727395684</v>
      </c>
      <c r="AP85" s="97">
        <f t="shared" si="79"/>
        <v>762</v>
      </c>
      <c r="AQ85" s="165"/>
      <c r="AR85" s="164"/>
    </row>
    <row r="86" spans="1:44" s="3" customFormat="1" ht="12.75" customHeight="1" outlineLevel="2" x14ac:dyDescent="0.2">
      <c r="A86" s="10">
        <v>3050</v>
      </c>
      <c r="B86" s="11" t="s">
        <v>187</v>
      </c>
      <c r="C86" s="12">
        <v>79414</v>
      </c>
      <c r="D86" s="13" t="s">
        <v>23</v>
      </c>
      <c r="E86" s="14" t="s">
        <v>206</v>
      </c>
      <c r="F86" s="15" t="s">
        <v>125</v>
      </c>
      <c r="G86" s="42">
        <v>12497</v>
      </c>
      <c r="H86" s="43">
        <f t="shared" si="60"/>
        <v>16685840.26</v>
      </c>
      <c r="I86" s="43">
        <v>16685840.26</v>
      </c>
      <c r="J86" s="43">
        <v>0</v>
      </c>
      <c r="K86" s="44">
        <f t="shared" si="61"/>
        <v>1335.1876658398016</v>
      </c>
      <c r="L86" s="44">
        <f t="shared" si="62"/>
        <v>0</v>
      </c>
      <c r="M86" s="44">
        <f t="shared" si="63"/>
        <v>1335.1876658398016</v>
      </c>
      <c r="N86" s="44">
        <v>1332.7961831170367</v>
      </c>
      <c r="O86" s="43">
        <v>212857632.35999998</v>
      </c>
      <c r="P86" s="43">
        <v>159666</v>
      </c>
      <c r="Q86" s="44">
        <f t="shared" si="64"/>
        <v>1333.1431385517267</v>
      </c>
      <c r="R86" s="45">
        <v>12</v>
      </c>
      <c r="S86" s="46">
        <v>12</v>
      </c>
      <c r="T86" s="47">
        <f t="shared" si="65"/>
        <v>1</v>
      </c>
      <c r="U86" s="44">
        <f t="shared" si="66"/>
        <v>1332.7961831170367</v>
      </c>
      <c r="V86" s="43">
        <f t="shared" si="67"/>
        <v>16655953.900413606</v>
      </c>
      <c r="W86" s="48">
        <f t="shared" si="68"/>
        <v>-29886.359586393461</v>
      </c>
      <c r="X86" s="42">
        <v>11444</v>
      </c>
      <c r="Y86" s="43">
        <f t="shared" si="69"/>
        <v>15250409.799999999</v>
      </c>
      <c r="Z86" s="43">
        <v>15250409.799999999</v>
      </c>
      <c r="AA86" s="43">
        <v>0</v>
      </c>
      <c r="AB86" s="44">
        <f t="shared" si="70"/>
        <v>1332.611831527438</v>
      </c>
      <c r="AC86" s="44">
        <f t="shared" si="71"/>
        <v>0</v>
      </c>
      <c r="AD86" s="44">
        <f t="shared" si="72"/>
        <v>1332.611831527438</v>
      </c>
      <c r="AE86" s="44">
        <v>1331.715369932042</v>
      </c>
      <c r="AF86" s="43">
        <v>194535434.94</v>
      </c>
      <c r="AG86" s="43">
        <v>146050</v>
      </c>
      <c r="AH86" s="44">
        <f t="shared" si="73"/>
        <v>1331.9783289284492</v>
      </c>
      <c r="AI86" s="45">
        <v>8</v>
      </c>
      <c r="AJ86" s="46">
        <v>12</v>
      </c>
      <c r="AK86" s="47">
        <f t="shared" si="74"/>
        <v>1</v>
      </c>
      <c r="AL86" s="44">
        <f t="shared" si="75"/>
        <v>1331.715369932042</v>
      </c>
      <c r="AM86" s="43">
        <f t="shared" si="76"/>
        <v>15240150.693502288</v>
      </c>
      <c r="AN86" s="48">
        <f t="shared" si="77"/>
        <v>-11191.752542956987</v>
      </c>
      <c r="AO86" s="90">
        <f t="shared" si="78"/>
        <v>-18694.607043436474</v>
      </c>
      <c r="AP86" s="97">
        <f t="shared" si="79"/>
        <v>1053</v>
      </c>
      <c r="AQ86" s="165"/>
      <c r="AR86" s="164"/>
    </row>
    <row r="87" spans="1:44" s="3" customFormat="1" ht="12.75" customHeight="1" outlineLevel="2" x14ac:dyDescent="0.2">
      <c r="A87" s="10">
        <v>3050</v>
      </c>
      <c r="B87" s="11" t="s">
        <v>187</v>
      </c>
      <c r="C87" s="12">
        <v>79413</v>
      </c>
      <c r="D87" s="13" t="s">
        <v>23</v>
      </c>
      <c r="E87" s="14" t="s">
        <v>202</v>
      </c>
      <c r="F87" s="15" t="s">
        <v>125</v>
      </c>
      <c r="G87" s="42">
        <v>9166</v>
      </c>
      <c r="H87" s="43">
        <f t="shared" si="60"/>
        <v>10314167.869999999</v>
      </c>
      <c r="I87" s="43">
        <v>10314167.869999999</v>
      </c>
      <c r="J87" s="43">
        <v>0</v>
      </c>
      <c r="K87" s="44">
        <f t="shared" si="61"/>
        <v>1125.2637868208597</v>
      </c>
      <c r="L87" s="44">
        <f t="shared" si="62"/>
        <v>0</v>
      </c>
      <c r="M87" s="44">
        <f t="shared" si="63"/>
        <v>1125.2637868208597</v>
      </c>
      <c r="N87" s="44">
        <v>1123.8020173450664</v>
      </c>
      <c r="O87" s="43">
        <v>149125617.52000001</v>
      </c>
      <c r="P87" s="43">
        <v>132738</v>
      </c>
      <c r="Q87" s="44">
        <f t="shared" si="64"/>
        <v>1123.4583730356042</v>
      </c>
      <c r="R87" s="45">
        <v>12</v>
      </c>
      <c r="S87" s="46">
        <v>12</v>
      </c>
      <c r="T87" s="47">
        <f t="shared" si="65"/>
        <v>0.99969421276687676</v>
      </c>
      <c r="U87" s="44">
        <f t="shared" si="66"/>
        <v>1123.4583730356042</v>
      </c>
      <c r="V87" s="43">
        <f t="shared" si="67"/>
        <v>10297619.447244348</v>
      </c>
      <c r="W87" s="48">
        <f t="shared" si="68"/>
        <v>-16548.422755651176</v>
      </c>
      <c r="X87" s="42">
        <v>8381</v>
      </c>
      <c r="Y87" s="43">
        <f t="shared" si="69"/>
        <v>9425126.5699999984</v>
      </c>
      <c r="Z87" s="43">
        <v>9425126.5699999984</v>
      </c>
      <c r="AA87" s="43">
        <v>0</v>
      </c>
      <c r="AB87" s="44">
        <f t="shared" si="70"/>
        <v>1124.5825760649086</v>
      </c>
      <c r="AC87" s="44">
        <f t="shared" si="71"/>
        <v>0</v>
      </c>
      <c r="AD87" s="44">
        <f t="shared" si="72"/>
        <v>1124.5825760649086</v>
      </c>
      <c r="AE87" s="44">
        <v>1123.7048866883401</v>
      </c>
      <c r="AF87" s="43">
        <v>135649150.97</v>
      </c>
      <c r="AG87" s="43">
        <v>120723</v>
      </c>
      <c r="AH87" s="44">
        <f t="shared" si="73"/>
        <v>1123.639662450403</v>
      </c>
      <c r="AI87" s="45">
        <v>11</v>
      </c>
      <c r="AJ87" s="46">
        <v>12</v>
      </c>
      <c r="AK87" s="47">
        <f t="shared" si="74"/>
        <v>0.99994195607876246</v>
      </c>
      <c r="AL87" s="44">
        <f t="shared" si="75"/>
        <v>1123.639662450403</v>
      </c>
      <c r="AM87" s="43">
        <f t="shared" si="76"/>
        <v>9417224.0109968279</v>
      </c>
      <c r="AN87" s="48">
        <f t="shared" si="77"/>
        <v>-8620.9734580042696</v>
      </c>
      <c r="AO87" s="90">
        <f t="shared" si="78"/>
        <v>-7927.4492976469064</v>
      </c>
      <c r="AP87" s="97">
        <f t="shared" si="79"/>
        <v>785</v>
      </c>
      <c r="AQ87" s="165"/>
      <c r="AR87" s="164"/>
    </row>
    <row r="88" spans="1:44" s="3" customFormat="1" ht="12.75" customHeight="1" outlineLevel="2" x14ac:dyDescent="0.2">
      <c r="A88" s="10">
        <v>3050</v>
      </c>
      <c r="B88" s="11" t="s">
        <v>187</v>
      </c>
      <c r="C88" s="12">
        <v>79408</v>
      </c>
      <c r="D88" s="13" t="s">
        <v>23</v>
      </c>
      <c r="E88" s="14" t="s">
        <v>197</v>
      </c>
      <c r="F88" s="15" t="s">
        <v>125</v>
      </c>
      <c r="G88" s="42">
        <v>6405</v>
      </c>
      <c r="H88" s="43">
        <f t="shared" si="60"/>
        <v>8190796.5200000005</v>
      </c>
      <c r="I88" s="43">
        <v>8190796.5200000005</v>
      </c>
      <c r="J88" s="43">
        <v>0</v>
      </c>
      <c r="K88" s="44">
        <f t="shared" si="61"/>
        <v>1278.8128836846215</v>
      </c>
      <c r="L88" s="44">
        <f t="shared" si="62"/>
        <v>0</v>
      </c>
      <c r="M88" s="44">
        <f t="shared" si="63"/>
        <v>1278.8128836846215</v>
      </c>
      <c r="N88" s="44">
        <v>1278.687974622394</v>
      </c>
      <c r="O88" s="43">
        <v>119680522.90000001</v>
      </c>
      <c r="P88" s="43">
        <v>93685</v>
      </c>
      <c r="Q88" s="44">
        <f t="shared" si="64"/>
        <v>1277.4779623205422</v>
      </c>
      <c r="R88" s="45">
        <v>7</v>
      </c>
      <c r="S88" s="46">
        <v>12</v>
      </c>
      <c r="T88" s="47">
        <f t="shared" si="65"/>
        <v>0.99905370792103598</v>
      </c>
      <c r="U88" s="44">
        <f t="shared" si="66"/>
        <v>1277.4779623205422</v>
      </c>
      <c r="V88" s="43">
        <f t="shared" si="67"/>
        <v>8182246.348663073</v>
      </c>
      <c r="W88" s="48">
        <f t="shared" si="68"/>
        <v>-8550.1713369274512</v>
      </c>
      <c r="X88" s="42">
        <v>5817</v>
      </c>
      <c r="Y88" s="43">
        <f t="shared" si="69"/>
        <v>7437583.3200000003</v>
      </c>
      <c r="Z88" s="43">
        <v>7437583.3200000003</v>
      </c>
      <c r="AA88" s="43">
        <v>0</v>
      </c>
      <c r="AB88" s="44">
        <f t="shared" si="70"/>
        <v>1278.5943476018567</v>
      </c>
      <c r="AC88" s="44">
        <f t="shared" si="71"/>
        <v>0</v>
      </c>
      <c r="AD88" s="44">
        <f t="shared" si="72"/>
        <v>1278.5943476018567</v>
      </c>
      <c r="AE88" s="44">
        <v>1277.1126182991748</v>
      </c>
      <c r="AF88" s="43">
        <v>107742924.90000001</v>
      </c>
      <c r="AG88" s="43">
        <v>84384</v>
      </c>
      <c r="AH88" s="44">
        <f t="shared" si="73"/>
        <v>1276.8169901877134</v>
      </c>
      <c r="AI88" s="45">
        <v>10</v>
      </c>
      <c r="AJ88" s="46">
        <v>12</v>
      </c>
      <c r="AK88" s="47">
        <f t="shared" si="74"/>
        <v>0.99976851836930791</v>
      </c>
      <c r="AL88" s="44">
        <f t="shared" si="75"/>
        <v>1276.8169901877134</v>
      </c>
      <c r="AM88" s="43">
        <f t="shared" si="76"/>
        <v>7427244.4319219291</v>
      </c>
      <c r="AN88" s="48">
        <f t="shared" si="77"/>
        <v>-11278.786994259466</v>
      </c>
      <c r="AO88" s="90">
        <f t="shared" si="78"/>
        <v>2728.615657332015</v>
      </c>
      <c r="AP88" s="97">
        <f t="shared" si="79"/>
        <v>588</v>
      </c>
      <c r="AQ88" s="165"/>
      <c r="AR88" s="164"/>
    </row>
    <row r="89" spans="1:44" s="3" customFormat="1" ht="12.75" customHeight="1" outlineLevel="2" x14ac:dyDescent="0.2">
      <c r="A89" s="10">
        <v>3050</v>
      </c>
      <c r="B89" s="11" t="s">
        <v>187</v>
      </c>
      <c r="C89" s="12">
        <v>79422</v>
      </c>
      <c r="D89" s="13" t="s">
        <v>23</v>
      </c>
      <c r="E89" s="14" t="s">
        <v>204</v>
      </c>
      <c r="F89" s="15" t="s">
        <v>125</v>
      </c>
      <c r="G89" s="42">
        <v>1224</v>
      </c>
      <c r="H89" s="43">
        <f t="shared" si="60"/>
        <v>3404375.1799999997</v>
      </c>
      <c r="I89" s="43">
        <v>3404375.1799999997</v>
      </c>
      <c r="J89" s="43">
        <v>0</v>
      </c>
      <c r="K89" s="44">
        <f t="shared" si="61"/>
        <v>2781.3522712418298</v>
      </c>
      <c r="L89" s="44">
        <f t="shared" si="62"/>
        <v>0</v>
      </c>
      <c r="M89" s="44">
        <f t="shared" si="63"/>
        <v>2781.3522712418298</v>
      </c>
      <c r="N89" s="44">
        <v>2779.8837552934328</v>
      </c>
      <c r="O89" s="43">
        <v>52540817.290000007</v>
      </c>
      <c r="P89" s="43">
        <v>18882</v>
      </c>
      <c r="Q89" s="44">
        <f t="shared" si="64"/>
        <v>2782.5875060904568</v>
      </c>
      <c r="R89" s="45">
        <v>8</v>
      </c>
      <c r="S89" s="46">
        <v>12</v>
      </c>
      <c r="T89" s="47">
        <f t="shared" si="65"/>
        <v>1</v>
      </c>
      <c r="U89" s="44">
        <f t="shared" si="66"/>
        <v>2779.8837552934328</v>
      </c>
      <c r="V89" s="43">
        <f t="shared" si="67"/>
        <v>3402577.7164791618</v>
      </c>
      <c r="W89" s="48">
        <f t="shared" si="68"/>
        <v>-1797.4635208379477</v>
      </c>
      <c r="X89" s="42">
        <v>1099</v>
      </c>
      <c r="Y89" s="43">
        <f t="shared" si="69"/>
        <v>3006512.0100000002</v>
      </c>
      <c r="Z89" s="43">
        <v>3006512.0100000002</v>
      </c>
      <c r="AA89" s="43">
        <v>0</v>
      </c>
      <c r="AB89" s="44">
        <f t="shared" si="70"/>
        <v>2735.6797179253867</v>
      </c>
      <c r="AC89" s="44">
        <f t="shared" si="71"/>
        <v>0</v>
      </c>
      <c r="AD89" s="44">
        <f t="shared" si="72"/>
        <v>2735.6797179253867</v>
      </c>
      <c r="AE89" s="44">
        <v>2744.9774032960527</v>
      </c>
      <c r="AF89" s="43">
        <v>47780049.860000007</v>
      </c>
      <c r="AG89" s="43">
        <v>17295</v>
      </c>
      <c r="AH89" s="44">
        <f t="shared" si="73"/>
        <v>2762.6510471234465</v>
      </c>
      <c r="AI89" s="45">
        <v>5</v>
      </c>
      <c r="AJ89" s="46">
        <v>12</v>
      </c>
      <c r="AK89" s="47">
        <f t="shared" si="74"/>
        <v>1</v>
      </c>
      <c r="AL89" s="44">
        <f t="shared" si="75"/>
        <v>2744.9774032960527</v>
      </c>
      <c r="AM89" s="43">
        <f t="shared" si="76"/>
        <v>3016730.1662223618</v>
      </c>
      <c r="AN89" s="48">
        <f t="shared" si="77"/>
        <v>11147.079515303571</v>
      </c>
      <c r="AO89" s="90">
        <f t="shared" si="78"/>
        <v>-12944.543036141518</v>
      </c>
      <c r="AP89" s="97">
        <f t="shared" si="79"/>
        <v>125</v>
      </c>
      <c r="AQ89" s="165"/>
      <c r="AR89" s="164"/>
    </row>
    <row r="90" spans="1:44" s="3" customFormat="1" ht="12.75" customHeight="1" outlineLevel="2" x14ac:dyDescent="0.2">
      <c r="A90" s="10">
        <v>3050</v>
      </c>
      <c r="B90" s="11" t="s">
        <v>187</v>
      </c>
      <c r="C90" s="12">
        <v>79412</v>
      </c>
      <c r="D90" s="13" t="s">
        <v>23</v>
      </c>
      <c r="E90" s="14" t="s">
        <v>194</v>
      </c>
      <c r="F90" s="15" t="s">
        <v>125</v>
      </c>
      <c r="G90" s="42">
        <v>226</v>
      </c>
      <c r="H90" s="43">
        <f t="shared" si="60"/>
        <v>209831.22</v>
      </c>
      <c r="I90" s="43">
        <v>209831.22</v>
      </c>
      <c r="J90" s="43">
        <v>0</v>
      </c>
      <c r="K90" s="44">
        <f t="shared" si="61"/>
        <v>928.45672566371684</v>
      </c>
      <c r="L90" s="44">
        <f t="shared" si="62"/>
        <v>0</v>
      </c>
      <c r="M90" s="44">
        <f t="shared" si="63"/>
        <v>928.45672566371684</v>
      </c>
      <c r="N90" s="44">
        <v>925.13018672199166</v>
      </c>
      <c r="O90" s="43">
        <v>1138999.4599999997</v>
      </c>
      <c r="P90" s="43">
        <v>1235</v>
      </c>
      <c r="Q90" s="44">
        <f t="shared" si="64"/>
        <v>922.266769230769</v>
      </c>
      <c r="R90" s="45">
        <v>11</v>
      </c>
      <c r="S90" s="46">
        <v>12</v>
      </c>
      <c r="T90" s="47">
        <f t="shared" si="65"/>
        <v>0.99690484914196931</v>
      </c>
      <c r="U90" s="44">
        <f t="shared" si="66"/>
        <v>922.266769230769</v>
      </c>
      <c r="V90" s="43">
        <f t="shared" si="67"/>
        <v>208432.28984615378</v>
      </c>
      <c r="W90" s="48">
        <f t="shared" si="68"/>
        <v>-1398.9301538462169</v>
      </c>
      <c r="X90" s="42">
        <v>204</v>
      </c>
      <c r="Y90" s="43">
        <f t="shared" si="69"/>
        <v>190404.33000000002</v>
      </c>
      <c r="Z90" s="43">
        <v>190404.33000000002</v>
      </c>
      <c r="AA90" s="43">
        <v>0</v>
      </c>
      <c r="AB90" s="44">
        <f t="shared" si="70"/>
        <v>933.35455882352949</v>
      </c>
      <c r="AC90" s="44">
        <f t="shared" si="71"/>
        <v>0</v>
      </c>
      <c r="AD90" s="44">
        <f t="shared" si="72"/>
        <v>933.35455882352949</v>
      </c>
      <c r="AE90" s="44">
        <v>929.60458204334373</v>
      </c>
      <c r="AF90" s="43">
        <v>1041865.0099999998</v>
      </c>
      <c r="AG90" s="43">
        <v>1126</v>
      </c>
      <c r="AH90" s="44">
        <f t="shared" si="73"/>
        <v>925.27976021314362</v>
      </c>
      <c r="AI90" s="45">
        <v>7</v>
      </c>
      <c r="AJ90" s="46">
        <v>12</v>
      </c>
      <c r="AK90" s="47">
        <f t="shared" si="74"/>
        <v>0.99534767586806228</v>
      </c>
      <c r="AL90" s="44">
        <f t="shared" si="75"/>
        <v>925.27976021314362</v>
      </c>
      <c r="AM90" s="43">
        <f t="shared" si="76"/>
        <v>188757.07108348131</v>
      </c>
      <c r="AN90" s="48">
        <f t="shared" si="77"/>
        <v>-1797.0097271113191</v>
      </c>
      <c r="AO90" s="90">
        <f t="shared" si="78"/>
        <v>398.07957326510223</v>
      </c>
      <c r="AP90" s="97">
        <f t="shared" si="79"/>
        <v>22</v>
      </c>
      <c r="AQ90" s="165"/>
      <c r="AR90" s="164"/>
    </row>
    <row r="91" spans="1:44" s="3" customFormat="1" ht="12.75" customHeight="1" outlineLevel="2" x14ac:dyDescent="0.2">
      <c r="A91" s="10">
        <v>3050</v>
      </c>
      <c r="B91" s="11" t="s">
        <v>187</v>
      </c>
      <c r="C91" s="12">
        <v>79410</v>
      </c>
      <c r="D91" s="13" t="s">
        <v>23</v>
      </c>
      <c r="E91" s="14" t="s">
        <v>205</v>
      </c>
      <c r="F91" s="15" t="s">
        <v>125</v>
      </c>
      <c r="G91" s="42">
        <v>1385</v>
      </c>
      <c r="H91" s="43">
        <f t="shared" si="60"/>
        <v>2314408.4000000004</v>
      </c>
      <c r="I91" s="43">
        <v>2314408.4000000004</v>
      </c>
      <c r="J91" s="43">
        <v>0</v>
      </c>
      <c r="K91" s="44">
        <f t="shared" si="61"/>
        <v>1671.0529963898919</v>
      </c>
      <c r="L91" s="44">
        <f t="shared" si="62"/>
        <v>0</v>
      </c>
      <c r="M91" s="44">
        <f t="shared" si="63"/>
        <v>1671.0529963898919</v>
      </c>
      <c r="N91" s="44">
        <v>1670.8936294044745</v>
      </c>
      <c r="O91" s="43">
        <v>65081672.920000009</v>
      </c>
      <c r="P91" s="43">
        <v>38958</v>
      </c>
      <c r="Q91" s="44">
        <f t="shared" si="64"/>
        <v>1670.5599086195393</v>
      </c>
      <c r="R91" s="45">
        <v>9</v>
      </c>
      <c r="S91" s="46">
        <v>12</v>
      </c>
      <c r="T91" s="47">
        <f t="shared" si="65"/>
        <v>0.99980027406947858</v>
      </c>
      <c r="U91" s="44">
        <f t="shared" si="66"/>
        <v>1670.5599086195393</v>
      </c>
      <c r="V91" s="43">
        <f t="shared" si="67"/>
        <v>2313725.4734380618</v>
      </c>
      <c r="W91" s="48">
        <f t="shared" si="68"/>
        <v>-682.92656193859875</v>
      </c>
      <c r="X91" s="42">
        <v>1268</v>
      </c>
      <c r="Y91" s="43">
        <f t="shared" si="69"/>
        <v>2108840.9600000004</v>
      </c>
      <c r="Z91" s="43">
        <v>2108840.9600000004</v>
      </c>
      <c r="AA91" s="43">
        <v>0</v>
      </c>
      <c r="AB91" s="44">
        <f t="shared" si="70"/>
        <v>1663.1237854889594</v>
      </c>
      <c r="AC91" s="44">
        <f t="shared" si="71"/>
        <v>0</v>
      </c>
      <c r="AD91" s="44">
        <f t="shared" si="72"/>
        <v>1663.1237854889594</v>
      </c>
      <c r="AE91" s="44">
        <v>1666.581842563751</v>
      </c>
      <c r="AF91" s="43">
        <v>59759802.829999998</v>
      </c>
      <c r="AG91" s="43">
        <v>35847</v>
      </c>
      <c r="AH91" s="44">
        <f t="shared" si="73"/>
        <v>1667.0796114040227</v>
      </c>
      <c r="AI91" s="45">
        <v>3</v>
      </c>
      <c r="AJ91" s="46">
        <v>12</v>
      </c>
      <c r="AK91" s="47">
        <f t="shared" si="74"/>
        <v>1</v>
      </c>
      <c r="AL91" s="44">
        <f t="shared" si="75"/>
        <v>1666.581842563751</v>
      </c>
      <c r="AM91" s="43">
        <f t="shared" si="76"/>
        <v>2113225.7763708364</v>
      </c>
      <c r="AN91" s="48">
        <f t="shared" si="77"/>
        <v>4783.4360409119927</v>
      </c>
      <c r="AO91" s="90">
        <f t="shared" si="78"/>
        <v>-5466.3626028505914</v>
      </c>
      <c r="AP91" s="97">
        <f t="shared" si="79"/>
        <v>117</v>
      </c>
      <c r="AQ91" s="165"/>
      <c r="AR91" s="164"/>
    </row>
    <row r="92" spans="1:44" s="3" customFormat="1" ht="12.75" customHeight="1" outlineLevel="2" x14ac:dyDescent="0.2">
      <c r="A92" s="10">
        <v>3050</v>
      </c>
      <c r="B92" s="11" t="s">
        <v>187</v>
      </c>
      <c r="C92" s="12">
        <v>79424</v>
      </c>
      <c r="D92" s="13" t="s">
        <v>23</v>
      </c>
      <c r="E92" s="14" t="s">
        <v>195</v>
      </c>
      <c r="F92" s="15" t="s">
        <v>125</v>
      </c>
      <c r="G92" s="42">
        <v>13981</v>
      </c>
      <c r="H92" s="43">
        <f t="shared" si="60"/>
        <v>1212662.28</v>
      </c>
      <c r="I92" s="43">
        <v>1212662.28</v>
      </c>
      <c r="J92" s="43">
        <v>0</v>
      </c>
      <c r="K92" s="44">
        <f t="shared" si="61"/>
        <v>86.736448036621127</v>
      </c>
      <c r="L92" s="44">
        <f t="shared" si="62"/>
        <v>0</v>
      </c>
      <c r="M92" s="44">
        <f t="shared" si="63"/>
        <v>86.736448036621127</v>
      </c>
      <c r="N92" s="44">
        <v>86.713672289246858</v>
      </c>
      <c r="O92" s="43">
        <v>36018743.469999999</v>
      </c>
      <c r="P92" s="43">
        <v>415239</v>
      </c>
      <c r="Q92" s="44">
        <f t="shared" si="64"/>
        <v>86.74219779452315</v>
      </c>
      <c r="R92" s="45">
        <v>10</v>
      </c>
      <c r="S92" s="46">
        <v>12</v>
      </c>
      <c r="T92" s="47">
        <f t="shared" si="65"/>
        <v>1</v>
      </c>
      <c r="U92" s="44">
        <f t="shared" si="66"/>
        <v>86.713672289246858</v>
      </c>
      <c r="V92" s="43">
        <f t="shared" si="67"/>
        <v>1212343.8522759604</v>
      </c>
      <c r="W92" s="48">
        <f t="shared" si="68"/>
        <v>-318.42772403964773</v>
      </c>
      <c r="X92" s="42">
        <v>12855</v>
      </c>
      <c r="Y92" s="43">
        <f t="shared" si="69"/>
        <v>1113636.7799999998</v>
      </c>
      <c r="Z92" s="43">
        <v>1113636.7799999998</v>
      </c>
      <c r="AA92" s="43">
        <v>0</v>
      </c>
      <c r="AB92" s="44">
        <f t="shared" si="70"/>
        <v>86.630632438739781</v>
      </c>
      <c r="AC92" s="44">
        <f t="shared" si="71"/>
        <v>0</v>
      </c>
      <c r="AD92" s="44">
        <f t="shared" si="72"/>
        <v>86.630632438739781</v>
      </c>
      <c r="AE92" s="44">
        <v>86.629398208326151</v>
      </c>
      <c r="AF92" s="43">
        <v>32890676.200000007</v>
      </c>
      <c r="AG92" s="43">
        <v>379399</v>
      </c>
      <c r="AH92" s="44">
        <f t="shared" si="73"/>
        <v>86.691520536427362</v>
      </c>
      <c r="AI92" s="45">
        <v>7</v>
      </c>
      <c r="AJ92" s="46">
        <v>12</v>
      </c>
      <c r="AK92" s="47">
        <f t="shared" si="74"/>
        <v>1</v>
      </c>
      <c r="AL92" s="44">
        <f t="shared" si="75"/>
        <v>86.629398208326151</v>
      </c>
      <c r="AM92" s="43">
        <f t="shared" si="76"/>
        <v>1113620.9139680327</v>
      </c>
      <c r="AN92" s="48">
        <f t="shared" si="77"/>
        <v>-17.308398509567436</v>
      </c>
      <c r="AO92" s="90">
        <f t="shared" si="78"/>
        <v>-301.11932553008029</v>
      </c>
      <c r="AP92" s="97">
        <f t="shared" si="79"/>
        <v>1126</v>
      </c>
      <c r="AQ92" s="165"/>
      <c r="AR92" s="164"/>
    </row>
    <row r="93" spans="1:44" s="3" customFormat="1" ht="12.75" customHeight="1" outlineLevel="2" x14ac:dyDescent="0.2">
      <c r="A93" s="10">
        <v>3050</v>
      </c>
      <c r="B93" s="11" t="s">
        <v>187</v>
      </c>
      <c r="C93" s="12">
        <v>79420</v>
      </c>
      <c r="D93" s="13" t="s">
        <v>23</v>
      </c>
      <c r="E93" s="14" t="s">
        <v>207</v>
      </c>
      <c r="F93" s="15" t="s">
        <v>125</v>
      </c>
      <c r="G93" s="42">
        <v>7610</v>
      </c>
      <c r="H93" s="43">
        <f t="shared" si="60"/>
        <v>7114968.6199999992</v>
      </c>
      <c r="I93" s="43">
        <v>7114968.6199999992</v>
      </c>
      <c r="J93" s="43">
        <v>0</v>
      </c>
      <c r="K93" s="44">
        <f t="shared" si="61"/>
        <v>934.94988436268056</v>
      </c>
      <c r="L93" s="44">
        <f t="shared" si="62"/>
        <v>0</v>
      </c>
      <c r="M93" s="44">
        <f t="shared" si="63"/>
        <v>934.94988436268056</v>
      </c>
      <c r="N93" s="44">
        <v>934.98037776236333</v>
      </c>
      <c r="O93" s="43">
        <v>198858527.32000002</v>
      </c>
      <c r="P93" s="43">
        <v>212703</v>
      </c>
      <c r="Q93" s="44">
        <f t="shared" si="64"/>
        <v>934.91171878158752</v>
      </c>
      <c r="R93" s="45">
        <v>5</v>
      </c>
      <c r="S93" s="46">
        <v>12</v>
      </c>
      <c r="T93" s="47">
        <f t="shared" si="65"/>
        <v>0.99992656639389577</v>
      </c>
      <c r="U93" s="44">
        <f t="shared" si="66"/>
        <v>934.91171878158752</v>
      </c>
      <c r="V93" s="43">
        <f t="shared" si="67"/>
        <v>7114678.1799278809</v>
      </c>
      <c r="W93" s="48">
        <f t="shared" si="68"/>
        <v>-290.44007211830467</v>
      </c>
      <c r="X93" s="42">
        <v>6999</v>
      </c>
      <c r="Y93" s="43">
        <f t="shared" si="69"/>
        <v>6534470.2400000002</v>
      </c>
      <c r="Z93" s="43">
        <v>6534470.2400000002</v>
      </c>
      <c r="AA93" s="43">
        <v>0</v>
      </c>
      <c r="AB93" s="44">
        <f t="shared" si="70"/>
        <v>933.62912416059442</v>
      </c>
      <c r="AC93" s="44">
        <f t="shared" si="71"/>
        <v>0</v>
      </c>
      <c r="AD93" s="44">
        <f t="shared" si="72"/>
        <v>933.62912416059442</v>
      </c>
      <c r="AE93" s="44">
        <v>934.16190251826015</v>
      </c>
      <c r="AF93" s="43">
        <v>182870080.49000004</v>
      </c>
      <c r="AG93" s="43">
        <v>195702</v>
      </c>
      <c r="AH93" s="44">
        <f t="shared" si="73"/>
        <v>934.43133176973174</v>
      </c>
      <c r="AI93" s="45">
        <v>5</v>
      </c>
      <c r="AJ93" s="46">
        <v>12</v>
      </c>
      <c r="AK93" s="47">
        <f t="shared" si="74"/>
        <v>1</v>
      </c>
      <c r="AL93" s="44">
        <f t="shared" si="75"/>
        <v>934.16190251826015</v>
      </c>
      <c r="AM93" s="43">
        <f t="shared" si="76"/>
        <v>6538199.1557253031</v>
      </c>
      <c r="AN93" s="48">
        <f t="shared" si="77"/>
        <v>4067.9080639667809</v>
      </c>
      <c r="AO93" s="90">
        <f t="shared" si="78"/>
        <v>-4358.3481360850856</v>
      </c>
      <c r="AP93" s="97">
        <f t="shared" si="79"/>
        <v>611</v>
      </c>
      <c r="AQ93" s="165"/>
      <c r="AR93" s="164"/>
    </row>
    <row r="94" spans="1:44" s="3" customFormat="1" ht="12.75" customHeight="1" outlineLevel="2" x14ac:dyDescent="0.2">
      <c r="A94" s="10">
        <v>3050</v>
      </c>
      <c r="B94" s="11" t="s">
        <v>187</v>
      </c>
      <c r="C94" s="12">
        <v>79423</v>
      </c>
      <c r="D94" s="13" t="s">
        <v>23</v>
      </c>
      <c r="E94" s="14" t="s">
        <v>189</v>
      </c>
      <c r="F94" s="15" t="s">
        <v>125</v>
      </c>
      <c r="G94" s="42">
        <v>216</v>
      </c>
      <c r="H94" s="43">
        <f t="shared" si="60"/>
        <v>11215.52</v>
      </c>
      <c r="I94" s="43">
        <v>11215.52</v>
      </c>
      <c r="J94" s="43">
        <v>0</v>
      </c>
      <c r="K94" s="44">
        <f t="shared" si="61"/>
        <v>51.923703703703708</v>
      </c>
      <c r="L94" s="44">
        <f t="shared" si="62"/>
        <v>0</v>
      </c>
      <c r="M94" s="44">
        <f t="shared" si="63"/>
        <v>51.923703703703708</v>
      </c>
      <c r="N94" s="44">
        <v>50.999859286919403</v>
      </c>
      <c r="O94" s="43">
        <v>15947853.18</v>
      </c>
      <c r="P94" s="43">
        <v>310800</v>
      </c>
      <c r="Q94" s="44">
        <f t="shared" si="64"/>
        <v>51.312268918918917</v>
      </c>
      <c r="R94" s="45">
        <v>9</v>
      </c>
      <c r="S94" s="46">
        <v>12</v>
      </c>
      <c r="T94" s="47">
        <f t="shared" si="65"/>
        <v>1</v>
      </c>
      <c r="U94" s="44">
        <f t="shared" si="66"/>
        <v>50.999859286919403</v>
      </c>
      <c r="V94" s="43">
        <f t="shared" si="67"/>
        <v>11015.969605974591</v>
      </c>
      <c r="W94" s="48">
        <f t="shared" si="68"/>
        <v>-199.55039402540933</v>
      </c>
      <c r="X94" s="42">
        <v>214</v>
      </c>
      <c r="Y94" s="43">
        <f t="shared" si="69"/>
        <v>10552.52</v>
      </c>
      <c r="Z94" s="43">
        <v>10552.52</v>
      </c>
      <c r="AA94" s="43">
        <v>0</v>
      </c>
      <c r="AB94" s="44">
        <f t="shared" si="70"/>
        <v>49.310841121495329</v>
      </c>
      <c r="AC94" s="44">
        <f t="shared" si="71"/>
        <v>0</v>
      </c>
      <c r="AD94" s="44">
        <f t="shared" si="72"/>
        <v>49.310841121495329</v>
      </c>
      <c r="AE94" s="44">
        <v>50.96261570622687</v>
      </c>
      <c r="AF94" s="43">
        <v>14841455.579999998</v>
      </c>
      <c r="AG94" s="43">
        <v>286376</v>
      </c>
      <c r="AH94" s="44">
        <f t="shared" si="73"/>
        <v>51.825067673268705</v>
      </c>
      <c r="AI94" s="45">
        <v>1</v>
      </c>
      <c r="AJ94" s="46">
        <v>12</v>
      </c>
      <c r="AK94" s="47">
        <f t="shared" si="74"/>
        <v>1</v>
      </c>
      <c r="AL94" s="44">
        <f t="shared" si="75"/>
        <v>50.96261570622687</v>
      </c>
      <c r="AM94" s="43">
        <f t="shared" si="76"/>
        <v>10905.999761132551</v>
      </c>
      <c r="AN94" s="48">
        <f t="shared" si="77"/>
        <v>385.614284871873</v>
      </c>
      <c r="AO94" s="90">
        <f t="shared" si="78"/>
        <v>-585.16467889728233</v>
      </c>
      <c r="AP94" s="97">
        <f t="shared" si="79"/>
        <v>2</v>
      </c>
      <c r="AQ94" s="165"/>
      <c r="AR94" s="164"/>
    </row>
    <row r="95" spans="1:44" s="3" customFormat="1" ht="12.75" customHeight="1" outlineLevel="2" x14ac:dyDescent="0.2">
      <c r="A95" s="10">
        <v>3050</v>
      </c>
      <c r="B95" s="11" t="s">
        <v>187</v>
      </c>
      <c r="C95" s="12">
        <v>79407</v>
      </c>
      <c r="D95" s="13" t="s">
        <v>23</v>
      </c>
      <c r="E95" s="14" t="s">
        <v>199</v>
      </c>
      <c r="F95" s="15" t="s">
        <v>125</v>
      </c>
      <c r="G95" s="42">
        <v>94</v>
      </c>
      <c r="H95" s="43">
        <f t="shared" si="60"/>
        <v>95198.720000000001</v>
      </c>
      <c r="I95" s="43">
        <v>95198.720000000001</v>
      </c>
      <c r="J95" s="43">
        <v>0</v>
      </c>
      <c r="K95" s="44">
        <f t="shared" si="61"/>
        <v>1012.7523404255319</v>
      </c>
      <c r="L95" s="44">
        <f t="shared" si="62"/>
        <v>0</v>
      </c>
      <c r="M95" s="44">
        <f t="shared" si="63"/>
        <v>1012.7523404255319</v>
      </c>
      <c r="N95" s="44">
        <v>1012.31</v>
      </c>
      <c r="O95" s="43">
        <v>1321272.4499999997</v>
      </c>
      <c r="P95" s="43">
        <v>1305</v>
      </c>
      <c r="Q95" s="44">
        <f t="shared" si="64"/>
        <v>1012.4693103448274</v>
      </c>
      <c r="R95" s="45">
        <v>9</v>
      </c>
      <c r="S95" s="46">
        <v>12</v>
      </c>
      <c r="T95" s="47">
        <f t="shared" si="65"/>
        <v>1</v>
      </c>
      <c r="U95" s="44">
        <f t="shared" si="66"/>
        <v>1012.31</v>
      </c>
      <c r="V95" s="43">
        <f t="shared" si="67"/>
        <v>95157.14</v>
      </c>
      <c r="W95" s="48">
        <f t="shared" si="68"/>
        <v>-41.580000000001746</v>
      </c>
      <c r="X95" s="42">
        <v>86</v>
      </c>
      <c r="Y95" s="43">
        <f t="shared" si="69"/>
        <v>87100.24</v>
      </c>
      <c r="Z95" s="43">
        <v>87100.24</v>
      </c>
      <c r="AA95" s="43">
        <v>0</v>
      </c>
      <c r="AB95" s="44">
        <f t="shared" si="70"/>
        <v>1012.7934883720931</v>
      </c>
      <c r="AC95" s="44">
        <f t="shared" si="71"/>
        <v>0</v>
      </c>
      <c r="AD95" s="44">
        <f t="shared" si="72"/>
        <v>1012.7934883720931</v>
      </c>
      <c r="AE95" s="44">
        <v>1011.6800000000001</v>
      </c>
      <c r="AF95" s="43">
        <v>1179549.05</v>
      </c>
      <c r="AG95" s="43">
        <v>1169</v>
      </c>
      <c r="AH95" s="44">
        <f t="shared" si="73"/>
        <v>1009.0239948674081</v>
      </c>
      <c r="AI95" s="45">
        <v>9</v>
      </c>
      <c r="AJ95" s="46">
        <v>12</v>
      </c>
      <c r="AK95" s="47">
        <f t="shared" si="74"/>
        <v>0.99737465885201648</v>
      </c>
      <c r="AL95" s="44">
        <f t="shared" si="75"/>
        <v>1009.0239948674081</v>
      </c>
      <c r="AM95" s="43">
        <f t="shared" si="76"/>
        <v>86776.063558597089</v>
      </c>
      <c r="AN95" s="48">
        <f t="shared" si="77"/>
        <v>-353.64702698500002</v>
      </c>
      <c r="AO95" s="90">
        <f t="shared" si="78"/>
        <v>312.06702698499828</v>
      </c>
      <c r="AP95" s="97">
        <f t="shared" si="79"/>
        <v>8</v>
      </c>
      <c r="AQ95" s="165"/>
      <c r="AR95" s="164"/>
    </row>
    <row r="96" spans="1:44" s="3" customFormat="1" ht="12.75" customHeight="1" outlineLevel="2" x14ac:dyDescent="0.2">
      <c r="A96" s="10">
        <v>3050</v>
      </c>
      <c r="B96" s="11" t="s">
        <v>187</v>
      </c>
      <c r="C96" s="12">
        <v>79415</v>
      </c>
      <c r="D96" s="13" t="s">
        <v>23</v>
      </c>
      <c r="E96" s="14" t="s">
        <v>200</v>
      </c>
      <c r="F96" s="15" t="s">
        <v>125</v>
      </c>
      <c r="G96" s="42">
        <v>1911</v>
      </c>
      <c r="H96" s="43">
        <f t="shared" si="60"/>
        <v>2684179.8600000003</v>
      </c>
      <c r="I96" s="43">
        <v>2684179.8600000003</v>
      </c>
      <c r="J96" s="43">
        <v>0</v>
      </c>
      <c r="K96" s="44">
        <f t="shared" si="61"/>
        <v>1404.5943799058086</v>
      </c>
      <c r="L96" s="44">
        <f t="shared" si="62"/>
        <v>0</v>
      </c>
      <c r="M96" s="44">
        <f t="shared" si="63"/>
        <v>1404.5943799058086</v>
      </c>
      <c r="N96" s="44">
        <v>1404.977171210207</v>
      </c>
      <c r="O96" s="43">
        <v>73335006.239999995</v>
      </c>
      <c r="P96" s="43">
        <v>52209</v>
      </c>
      <c r="Q96" s="44">
        <f t="shared" si="64"/>
        <v>1404.6429971843934</v>
      </c>
      <c r="R96" s="45">
        <v>5</v>
      </c>
      <c r="S96" s="46">
        <v>12</v>
      </c>
      <c r="T96" s="47">
        <f t="shared" si="65"/>
        <v>0.99976214985363376</v>
      </c>
      <c r="U96" s="44">
        <f t="shared" si="66"/>
        <v>1404.6429971843934</v>
      </c>
      <c r="V96" s="43">
        <f t="shared" si="67"/>
        <v>2684272.7676193756</v>
      </c>
      <c r="W96" s="48">
        <f t="shared" si="68"/>
        <v>92.90761937526986</v>
      </c>
      <c r="X96" s="42">
        <v>1772</v>
      </c>
      <c r="Y96" s="43">
        <f t="shared" si="69"/>
        <v>2487510.66</v>
      </c>
      <c r="Z96" s="43">
        <v>2487510.66</v>
      </c>
      <c r="AA96" s="43">
        <v>0</v>
      </c>
      <c r="AB96" s="44">
        <f t="shared" si="70"/>
        <v>1403.7870541760724</v>
      </c>
      <c r="AC96" s="44">
        <f t="shared" si="71"/>
        <v>0</v>
      </c>
      <c r="AD96" s="44">
        <f t="shared" si="72"/>
        <v>1403.7870541760724</v>
      </c>
      <c r="AE96" s="44">
        <v>1404.1002171955265</v>
      </c>
      <c r="AF96" s="43">
        <v>67495188.620000005</v>
      </c>
      <c r="AG96" s="43">
        <v>48053</v>
      </c>
      <c r="AH96" s="44">
        <f t="shared" si="73"/>
        <v>1404.5988516845985</v>
      </c>
      <c r="AI96" s="45">
        <v>4</v>
      </c>
      <c r="AJ96" s="46">
        <v>12</v>
      </c>
      <c r="AK96" s="47">
        <f t="shared" si="74"/>
        <v>1</v>
      </c>
      <c r="AL96" s="44">
        <f t="shared" si="75"/>
        <v>1404.1002171955265</v>
      </c>
      <c r="AM96" s="43">
        <f t="shared" si="76"/>
        <v>2488065.584870473</v>
      </c>
      <c r="AN96" s="48">
        <f t="shared" si="77"/>
        <v>605.37258597040045</v>
      </c>
      <c r="AO96" s="90">
        <f t="shared" si="78"/>
        <v>-512.46496659513059</v>
      </c>
      <c r="AP96" s="97">
        <f t="shared" si="79"/>
        <v>139</v>
      </c>
      <c r="AQ96" s="165"/>
      <c r="AR96" s="164"/>
    </row>
    <row r="97" spans="1:44" s="3" customFormat="1" ht="12.75" customHeight="1" outlineLevel="2" x14ac:dyDescent="0.2">
      <c r="A97" s="10">
        <v>3050</v>
      </c>
      <c r="B97" s="11" t="s">
        <v>187</v>
      </c>
      <c r="C97" s="12">
        <v>79419</v>
      </c>
      <c r="D97" s="13" t="s">
        <v>23</v>
      </c>
      <c r="E97" s="14" t="s">
        <v>209</v>
      </c>
      <c r="F97" s="15" t="s">
        <v>125</v>
      </c>
      <c r="G97" s="42">
        <v>58169</v>
      </c>
      <c r="H97" s="43">
        <f t="shared" si="60"/>
        <v>50152428.329999998</v>
      </c>
      <c r="I97" s="43">
        <v>50152428.329999998</v>
      </c>
      <c r="J97" s="43">
        <v>0</v>
      </c>
      <c r="K97" s="44">
        <f t="shared" si="61"/>
        <v>862.18481201327165</v>
      </c>
      <c r="L97" s="44">
        <f t="shared" si="62"/>
        <v>0</v>
      </c>
      <c r="M97" s="44">
        <f t="shared" si="63"/>
        <v>862.18481201327165</v>
      </c>
      <c r="N97" s="44">
        <v>862.19488123927226</v>
      </c>
      <c r="O97" s="43">
        <v>586135771.86000001</v>
      </c>
      <c r="P97" s="43">
        <v>679717</v>
      </c>
      <c r="Q97" s="44">
        <f t="shared" si="64"/>
        <v>862.32324902863991</v>
      </c>
      <c r="R97" s="45">
        <v>4</v>
      </c>
      <c r="S97" s="46">
        <v>12</v>
      </c>
      <c r="T97" s="47">
        <f t="shared" si="65"/>
        <v>1</v>
      </c>
      <c r="U97" s="44">
        <f t="shared" si="66"/>
        <v>862.19488123927226</v>
      </c>
      <c r="V97" s="43">
        <f t="shared" si="67"/>
        <v>50153014.04680723</v>
      </c>
      <c r="W97" s="48">
        <f t="shared" si="68"/>
        <v>585.71680723130703</v>
      </c>
      <c r="X97" s="42">
        <v>53496</v>
      </c>
      <c r="Y97" s="43">
        <f t="shared" si="69"/>
        <v>46079806.900000006</v>
      </c>
      <c r="Z97" s="43">
        <v>46079806.900000006</v>
      </c>
      <c r="AA97" s="43">
        <v>0</v>
      </c>
      <c r="AB97" s="44">
        <f t="shared" si="70"/>
        <v>861.36920330492012</v>
      </c>
      <c r="AC97" s="44">
        <f t="shared" si="71"/>
        <v>0</v>
      </c>
      <c r="AD97" s="44">
        <f t="shared" si="72"/>
        <v>861.36920330492012</v>
      </c>
      <c r="AE97" s="44">
        <v>861.48818452690227</v>
      </c>
      <c r="AF97" s="43">
        <v>539009066.28999996</v>
      </c>
      <c r="AG97" s="43">
        <v>625294</v>
      </c>
      <c r="AH97" s="44">
        <f t="shared" si="73"/>
        <v>862.00901702239264</v>
      </c>
      <c r="AI97" s="45">
        <v>6</v>
      </c>
      <c r="AJ97" s="46">
        <v>12</v>
      </c>
      <c r="AK97" s="47">
        <f t="shared" si="74"/>
        <v>1</v>
      </c>
      <c r="AL97" s="44">
        <f t="shared" si="75"/>
        <v>861.48818452690227</v>
      </c>
      <c r="AM97" s="43">
        <f t="shared" si="76"/>
        <v>46086171.919451162</v>
      </c>
      <c r="AN97" s="48">
        <f t="shared" si="77"/>
        <v>6943.6575830795546</v>
      </c>
      <c r="AO97" s="90">
        <f t="shared" si="78"/>
        <v>-6357.9407758482475</v>
      </c>
      <c r="AP97" s="97">
        <f t="shared" si="79"/>
        <v>4673</v>
      </c>
      <c r="AQ97" s="165"/>
      <c r="AR97" s="164"/>
    </row>
    <row r="98" spans="1:44" s="3" customFormat="1" ht="12.75" customHeight="1" outlineLevel="2" x14ac:dyDescent="0.2">
      <c r="A98" s="10">
        <v>3050</v>
      </c>
      <c r="B98" s="11" t="s">
        <v>187</v>
      </c>
      <c r="C98" s="12">
        <v>79411</v>
      </c>
      <c r="D98" s="13" t="s">
        <v>23</v>
      </c>
      <c r="E98" s="14" t="s">
        <v>203</v>
      </c>
      <c r="F98" s="15" t="s">
        <v>125</v>
      </c>
      <c r="G98" s="42">
        <v>44</v>
      </c>
      <c r="H98" s="43">
        <f t="shared" si="60"/>
        <v>31476.260000000002</v>
      </c>
      <c r="I98" s="43">
        <v>31476.260000000002</v>
      </c>
      <c r="J98" s="43">
        <v>0</v>
      </c>
      <c r="K98" s="44">
        <f t="shared" si="61"/>
        <v>715.36954545454546</v>
      </c>
      <c r="L98" s="44">
        <f t="shared" si="62"/>
        <v>0</v>
      </c>
      <c r="M98" s="44">
        <f t="shared" si="63"/>
        <v>715.36954545454546</v>
      </c>
      <c r="N98" s="44">
        <v>928.61285714285725</v>
      </c>
      <c r="O98" s="43">
        <v>288643.73000000004</v>
      </c>
      <c r="P98" s="43">
        <v>322</v>
      </c>
      <c r="Q98" s="44">
        <f t="shared" si="64"/>
        <v>896.40909937888216</v>
      </c>
      <c r="R98" s="45">
        <v>2</v>
      </c>
      <c r="S98" s="46">
        <v>11</v>
      </c>
      <c r="T98" s="47">
        <f t="shared" si="65"/>
        <v>0.96532057733611487</v>
      </c>
      <c r="U98" s="44">
        <f t="shared" si="66"/>
        <v>896.40909937888216</v>
      </c>
      <c r="V98" s="43">
        <f t="shared" si="67"/>
        <v>39442.000372670816</v>
      </c>
      <c r="W98" s="48">
        <f t="shared" si="68"/>
        <v>7965.7403726708144</v>
      </c>
      <c r="X98" s="42">
        <v>41</v>
      </c>
      <c r="Y98" s="43">
        <f t="shared" si="69"/>
        <v>29281.79</v>
      </c>
      <c r="Z98" s="43">
        <v>29281.79</v>
      </c>
      <c r="AA98" s="43">
        <v>0</v>
      </c>
      <c r="AB98" s="44">
        <f t="shared" si="70"/>
        <v>714.19</v>
      </c>
      <c r="AC98" s="44">
        <f t="shared" si="71"/>
        <v>0</v>
      </c>
      <c r="AD98" s="44">
        <f t="shared" si="72"/>
        <v>714.19</v>
      </c>
      <c r="AE98" s="44">
        <v>919.16183333333333</v>
      </c>
      <c r="AF98" s="43">
        <v>246663.66999999998</v>
      </c>
      <c r="AG98" s="43">
        <v>291</v>
      </c>
      <c r="AH98" s="44">
        <f t="shared" si="73"/>
        <v>847.64147766323015</v>
      </c>
      <c r="AI98" s="45">
        <v>3</v>
      </c>
      <c r="AJ98" s="46">
        <v>11</v>
      </c>
      <c r="AK98" s="47">
        <f t="shared" si="74"/>
        <v>0.92218959374027187</v>
      </c>
      <c r="AL98" s="44">
        <f t="shared" si="75"/>
        <v>847.64147766323015</v>
      </c>
      <c r="AM98" s="43">
        <f t="shared" si="76"/>
        <v>34753.300584192439</v>
      </c>
      <c r="AN98" s="48">
        <f t="shared" si="77"/>
        <v>5968.920637300841</v>
      </c>
      <c r="AO98" s="90">
        <f t="shared" si="78"/>
        <v>1996.8197353699734</v>
      </c>
      <c r="AP98" s="97">
        <f t="shared" si="79"/>
        <v>3</v>
      </c>
      <c r="AQ98" s="165"/>
      <c r="AR98" s="164"/>
    </row>
    <row r="99" spans="1:44" s="3" customFormat="1" ht="12.75" customHeight="1" outlineLevel="2" x14ac:dyDescent="0.2">
      <c r="A99" s="10">
        <v>3050</v>
      </c>
      <c r="B99" s="11" t="s">
        <v>187</v>
      </c>
      <c r="C99" s="12">
        <v>79421</v>
      </c>
      <c r="D99" s="13" t="s">
        <v>23</v>
      </c>
      <c r="E99" s="14" t="s">
        <v>193</v>
      </c>
      <c r="F99" s="15" t="s">
        <v>125</v>
      </c>
      <c r="G99" s="42">
        <v>5239</v>
      </c>
      <c r="H99" s="43">
        <f t="shared" si="60"/>
        <v>7264203.959999999</v>
      </c>
      <c r="I99" s="43">
        <v>7264203.959999999</v>
      </c>
      <c r="J99" s="43">
        <v>0</v>
      </c>
      <c r="K99" s="44">
        <f t="shared" si="61"/>
        <v>1386.5630769230768</v>
      </c>
      <c r="L99" s="44">
        <f t="shared" si="62"/>
        <v>0</v>
      </c>
      <c r="M99" s="44">
        <f t="shared" si="63"/>
        <v>1386.5630769230768</v>
      </c>
      <c r="N99" s="44">
        <v>1389.5270585252015</v>
      </c>
      <c r="O99" s="43">
        <v>120321728.56</v>
      </c>
      <c r="P99" s="43">
        <v>86368</v>
      </c>
      <c r="Q99" s="44">
        <f t="shared" si="64"/>
        <v>1393.1285726194888</v>
      </c>
      <c r="R99" s="45">
        <v>3</v>
      </c>
      <c r="S99" s="46">
        <v>12</v>
      </c>
      <c r="T99" s="47">
        <f t="shared" si="65"/>
        <v>1</v>
      </c>
      <c r="U99" s="44">
        <f t="shared" si="66"/>
        <v>1389.5270585252015</v>
      </c>
      <c r="V99" s="43">
        <f t="shared" si="67"/>
        <v>7279732.2596135307</v>
      </c>
      <c r="W99" s="48">
        <f t="shared" si="68"/>
        <v>15528.299613531679</v>
      </c>
      <c r="X99" s="42">
        <v>4907</v>
      </c>
      <c r="Y99" s="43">
        <f t="shared" si="69"/>
        <v>6775088.3900000006</v>
      </c>
      <c r="Z99" s="43">
        <v>6775088.3900000006</v>
      </c>
      <c r="AA99" s="43">
        <v>0</v>
      </c>
      <c r="AB99" s="44">
        <f t="shared" si="70"/>
        <v>1380.6986733238232</v>
      </c>
      <c r="AC99" s="44">
        <f t="shared" si="71"/>
        <v>0</v>
      </c>
      <c r="AD99" s="44">
        <f t="shared" si="72"/>
        <v>1380.6986733238232</v>
      </c>
      <c r="AE99" s="44">
        <v>1375.7081911467772</v>
      </c>
      <c r="AF99" s="43">
        <v>110388876.94999997</v>
      </c>
      <c r="AG99" s="43">
        <v>79121</v>
      </c>
      <c r="AH99" s="44">
        <f t="shared" si="73"/>
        <v>1395.1906187990542</v>
      </c>
      <c r="AI99" s="45">
        <v>7</v>
      </c>
      <c r="AJ99" s="46">
        <v>12</v>
      </c>
      <c r="AK99" s="47">
        <f t="shared" si="74"/>
        <v>1</v>
      </c>
      <c r="AL99" s="44">
        <f t="shared" si="75"/>
        <v>1375.7081911467772</v>
      </c>
      <c r="AM99" s="43">
        <f t="shared" si="76"/>
        <v>6750600.0939572351</v>
      </c>
      <c r="AN99" s="48">
        <f t="shared" si="77"/>
        <v>-26714.50477392599</v>
      </c>
      <c r="AO99" s="90">
        <f t="shared" si="78"/>
        <v>42242.804387457669</v>
      </c>
      <c r="AP99" s="97">
        <f t="shared" si="79"/>
        <v>332</v>
      </c>
      <c r="AQ99" s="165"/>
      <c r="AR99" s="164"/>
    </row>
    <row r="100" spans="1:44" s="3" customFormat="1" ht="12.75" customHeight="1" outlineLevel="2" x14ac:dyDescent="0.2">
      <c r="A100" s="10">
        <v>3050</v>
      </c>
      <c r="B100" s="11" t="s">
        <v>187</v>
      </c>
      <c r="C100" s="12">
        <v>79416</v>
      </c>
      <c r="D100" s="13" t="s">
        <v>23</v>
      </c>
      <c r="E100" s="14" t="s">
        <v>210</v>
      </c>
      <c r="F100" s="15" t="s">
        <v>125</v>
      </c>
      <c r="G100" s="42">
        <v>363</v>
      </c>
      <c r="H100" s="43">
        <f t="shared" si="60"/>
        <v>261732.14</v>
      </c>
      <c r="I100" s="43">
        <v>261732.14</v>
      </c>
      <c r="J100" s="43">
        <v>0</v>
      </c>
      <c r="K100" s="44">
        <f t="shared" si="61"/>
        <v>721.02517906336095</v>
      </c>
      <c r="L100" s="44">
        <f t="shared" si="62"/>
        <v>0</v>
      </c>
      <c r="M100" s="44">
        <f t="shared" si="63"/>
        <v>721.02517906336095</v>
      </c>
      <c r="N100" s="44">
        <v>768.06900694239471</v>
      </c>
      <c r="O100" s="43">
        <v>5375183.1200000001</v>
      </c>
      <c r="P100" s="43">
        <v>6059</v>
      </c>
      <c r="Q100" s="44">
        <f t="shared" si="64"/>
        <v>887.14030698135002</v>
      </c>
      <c r="R100" s="45">
        <v>6</v>
      </c>
      <c r="S100" s="46">
        <v>12</v>
      </c>
      <c r="T100" s="47">
        <f t="shared" si="65"/>
        <v>1</v>
      </c>
      <c r="U100" s="44">
        <f t="shared" si="66"/>
        <v>768.06900694239471</v>
      </c>
      <c r="V100" s="43">
        <f t="shared" si="67"/>
        <v>278809.04952008929</v>
      </c>
      <c r="W100" s="48">
        <f t="shared" si="68"/>
        <v>17076.909520089277</v>
      </c>
      <c r="X100" s="42">
        <v>334</v>
      </c>
      <c r="Y100" s="43">
        <f t="shared" si="69"/>
        <v>238331.18</v>
      </c>
      <c r="Z100" s="43">
        <v>238331.18</v>
      </c>
      <c r="AA100" s="43">
        <v>0</v>
      </c>
      <c r="AB100" s="44">
        <f t="shared" si="70"/>
        <v>713.56640718562869</v>
      </c>
      <c r="AC100" s="44">
        <f t="shared" si="71"/>
        <v>0</v>
      </c>
      <c r="AD100" s="44">
        <f t="shared" si="72"/>
        <v>713.56640718562869</v>
      </c>
      <c r="AE100" s="44">
        <v>756.21287432452164</v>
      </c>
      <c r="AF100" s="43">
        <v>4851090.68</v>
      </c>
      <c r="AG100" s="43">
        <v>5458</v>
      </c>
      <c r="AH100" s="44">
        <f t="shared" si="73"/>
        <v>888.80371564675704</v>
      </c>
      <c r="AI100" s="45">
        <v>6</v>
      </c>
      <c r="AJ100" s="46">
        <v>12</v>
      </c>
      <c r="AK100" s="47">
        <f t="shared" si="74"/>
        <v>1</v>
      </c>
      <c r="AL100" s="44">
        <f t="shared" si="75"/>
        <v>756.21287432452164</v>
      </c>
      <c r="AM100" s="43">
        <f t="shared" si="76"/>
        <v>252575.10002439024</v>
      </c>
      <c r="AN100" s="48">
        <f t="shared" si="77"/>
        <v>15538.821844789358</v>
      </c>
      <c r="AO100" s="90">
        <f t="shared" si="78"/>
        <v>1538.0876752999193</v>
      </c>
      <c r="AP100" s="97">
        <f t="shared" si="79"/>
        <v>29</v>
      </c>
      <c r="AQ100" s="165"/>
      <c r="AR100" s="164"/>
    </row>
    <row r="101" spans="1:44" s="3" customFormat="1" ht="12.75" customHeight="1" outlineLevel="2" x14ac:dyDescent="0.2">
      <c r="A101" s="10">
        <v>3050</v>
      </c>
      <c r="B101" s="11" t="s">
        <v>187</v>
      </c>
      <c r="C101" s="12">
        <v>80142</v>
      </c>
      <c r="D101" s="13" t="s">
        <v>23</v>
      </c>
      <c r="E101" s="14" t="s">
        <v>190</v>
      </c>
      <c r="F101" s="15" t="s">
        <v>191</v>
      </c>
      <c r="G101" s="42">
        <v>963</v>
      </c>
      <c r="H101" s="43">
        <f t="shared" si="60"/>
        <v>95070.14</v>
      </c>
      <c r="I101" s="43">
        <v>95070.14</v>
      </c>
      <c r="J101" s="43">
        <v>0</v>
      </c>
      <c r="K101" s="44">
        <f t="shared" si="61"/>
        <v>98.722886812045687</v>
      </c>
      <c r="L101" s="44">
        <f t="shared" si="62"/>
        <v>0</v>
      </c>
      <c r="M101" s="44">
        <f t="shared" si="63"/>
        <v>98.722886812045687</v>
      </c>
      <c r="N101" s="44">
        <v>128.30129292403745</v>
      </c>
      <c r="O101" s="43">
        <v>3341536.8000000003</v>
      </c>
      <c r="P101" s="43">
        <v>26155</v>
      </c>
      <c r="Q101" s="44">
        <f t="shared" si="64"/>
        <v>127.75900592620914</v>
      </c>
      <c r="R101" s="45">
        <v>1</v>
      </c>
      <c r="S101" s="46">
        <v>9</v>
      </c>
      <c r="T101" s="47">
        <f t="shared" si="65"/>
        <v>0.99577333177655991</v>
      </c>
      <c r="U101" s="44">
        <f t="shared" si="66"/>
        <v>127.75900592620914</v>
      </c>
      <c r="V101" s="43">
        <f t="shared" si="67"/>
        <v>123031.9227069394</v>
      </c>
      <c r="W101" s="48">
        <f t="shared" si="68"/>
        <v>27961.782706939397</v>
      </c>
      <c r="X101" s="42">
        <v>963</v>
      </c>
      <c r="Y101" s="43">
        <f t="shared" si="69"/>
        <v>95070.14</v>
      </c>
      <c r="Z101" s="43">
        <v>95070.14</v>
      </c>
      <c r="AA101" s="43">
        <v>0</v>
      </c>
      <c r="AB101" s="44">
        <f t="shared" si="70"/>
        <v>98.722886812045687</v>
      </c>
      <c r="AC101" s="44">
        <f t="shared" si="71"/>
        <v>0</v>
      </c>
      <c r="AD101" s="44">
        <f t="shared" si="72"/>
        <v>98.722886812045687</v>
      </c>
      <c r="AE101" s="44">
        <v>115.8781419222379</v>
      </c>
      <c r="AF101" s="43">
        <v>3079105.1199999996</v>
      </c>
      <c r="AG101" s="43">
        <v>25784</v>
      </c>
      <c r="AH101" s="44">
        <f t="shared" si="73"/>
        <v>119.41921811976418</v>
      </c>
      <c r="AI101" s="45">
        <v>2</v>
      </c>
      <c r="AJ101" s="46">
        <v>9</v>
      </c>
      <c r="AK101" s="47">
        <f t="shared" si="74"/>
        <v>1</v>
      </c>
      <c r="AL101" s="44">
        <f t="shared" si="75"/>
        <v>115.8781419222379</v>
      </c>
      <c r="AM101" s="43">
        <f t="shared" si="76"/>
        <v>111590.6506711151</v>
      </c>
      <c r="AN101" s="48">
        <f t="shared" si="77"/>
        <v>18022.375277580111</v>
      </c>
      <c r="AO101" s="90">
        <f t="shared" si="78"/>
        <v>9939.4074293592857</v>
      </c>
      <c r="AP101" s="97">
        <f t="shared" si="79"/>
        <v>0</v>
      </c>
      <c r="AQ101" s="165"/>
      <c r="AR101" s="164"/>
    </row>
    <row r="102" spans="1:44" s="3" customFormat="1" ht="12.75" customHeight="1" outlineLevel="2" x14ac:dyDescent="0.2">
      <c r="A102" s="10">
        <v>3050</v>
      </c>
      <c r="B102" s="11" t="s">
        <v>187</v>
      </c>
      <c r="C102" s="12">
        <v>80031</v>
      </c>
      <c r="D102" s="13" t="s">
        <v>23</v>
      </c>
      <c r="E102" s="14" t="s">
        <v>211</v>
      </c>
      <c r="F102" s="15" t="s">
        <v>111</v>
      </c>
      <c r="G102" s="42">
        <v>1357</v>
      </c>
      <c r="H102" s="43">
        <f t="shared" si="60"/>
        <v>305334.19</v>
      </c>
      <c r="I102" s="43">
        <v>305334.19</v>
      </c>
      <c r="J102" s="43">
        <v>0</v>
      </c>
      <c r="K102" s="44">
        <f t="shared" si="61"/>
        <v>225.0067722918202</v>
      </c>
      <c r="L102" s="44">
        <f t="shared" si="62"/>
        <v>0</v>
      </c>
      <c r="M102" s="44">
        <f t="shared" si="63"/>
        <v>225.0067722918202</v>
      </c>
      <c r="N102" s="44">
        <v>263.24200781219974</v>
      </c>
      <c r="O102" s="43">
        <v>5450392.7499999963</v>
      </c>
      <c r="P102" s="43">
        <v>21302</v>
      </c>
      <c r="Q102" s="44">
        <f t="shared" si="64"/>
        <v>255.86295887710057</v>
      </c>
      <c r="R102" s="45">
        <v>5</v>
      </c>
      <c r="S102" s="46">
        <v>12</v>
      </c>
      <c r="T102" s="47">
        <f t="shared" si="65"/>
        <v>0.97196857372261236</v>
      </c>
      <c r="U102" s="44">
        <f t="shared" si="66"/>
        <v>255.86295887710057</v>
      </c>
      <c r="V102" s="43">
        <f t="shared" si="67"/>
        <v>347206.03519622545</v>
      </c>
      <c r="W102" s="48">
        <f t="shared" si="68"/>
        <v>41871.845196225448</v>
      </c>
      <c r="X102" s="42">
        <v>1192</v>
      </c>
      <c r="Y102" s="43">
        <f t="shared" si="69"/>
        <v>286916.69999999995</v>
      </c>
      <c r="Z102" s="43">
        <v>286916.69999999995</v>
      </c>
      <c r="AA102" s="43">
        <v>0</v>
      </c>
      <c r="AB102" s="44">
        <f t="shared" si="70"/>
        <v>240.70192953020131</v>
      </c>
      <c r="AC102" s="44">
        <f t="shared" si="71"/>
        <v>0</v>
      </c>
      <c r="AD102" s="44">
        <f t="shared" si="72"/>
        <v>240.70192953020131</v>
      </c>
      <c r="AE102" s="44">
        <v>277.27750149005738</v>
      </c>
      <c r="AF102" s="43">
        <v>5202605.3599999966</v>
      </c>
      <c r="AG102" s="43">
        <v>18652</v>
      </c>
      <c r="AH102" s="44">
        <f t="shared" si="73"/>
        <v>278.93016084066033</v>
      </c>
      <c r="AI102" s="45">
        <v>5</v>
      </c>
      <c r="AJ102" s="46">
        <v>12</v>
      </c>
      <c r="AK102" s="47">
        <f t="shared" si="74"/>
        <v>1</v>
      </c>
      <c r="AL102" s="44">
        <f t="shared" si="75"/>
        <v>277.27750149005738</v>
      </c>
      <c r="AM102" s="43">
        <f t="shared" si="76"/>
        <v>330514.78177614842</v>
      </c>
      <c r="AN102" s="48">
        <f t="shared" si="77"/>
        <v>47561.543755798324</v>
      </c>
      <c r="AO102" s="90">
        <f t="shared" si="78"/>
        <v>-5689.6985595728765</v>
      </c>
      <c r="AP102" s="97">
        <f t="shared" si="79"/>
        <v>165</v>
      </c>
      <c r="AQ102" s="165"/>
      <c r="AR102" s="164"/>
    </row>
    <row r="103" spans="1:44" s="3" customFormat="1" ht="17.25" customHeight="1" outlineLevel="1" x14ac:dyDescent="0.2">
      <c r="A103" s="49"/>
      <c r="B103" s="50" t="s">
        <v>683</v>
      </c>
      <c r="C103" s="51"/>
      <c r="D103" s="52"/>
      <c r="E103" s="53"/>
      <c r="F103" s="52"/>
      <c r="G103" s="54"/>
      <c r="H103" s="55"/>
      <c r="I103" s="55"/>
      <c r="J103" s="55"/>
      <c r="K103" s="56"/>
      <c r="L103" s="56"/>
      <c r="M103" s="56"/>
      <c r="N103" s="56"/>
      <c r="O103" s="55"/>
      <c r="P103" s="55"/>
      <c r="Q103" s="56"/>
      <c r="R103" s="57"/>
      <c r="S103" s="58"/>
      <c r="T103" s="59"/>
      <c r="U103" s="44"/>
      <c r="V103" s="44"/>
      <c r="W103" s="60">
        <f>SUBTOTAL(9,W80:W102)</f>
        <v>-570771.17665309575</v>
      </c>
      <c r="X103" s="54"/>
      <c r="Y103" s="55"/>
      <c r="Z103" s="55"/>
      <c r="AA103" s="55"/>
      <c r="AB103" s="56"/>
      <c r="AC103" s="56"/>
      <c r="AD103" s="56"/>
      <c r="AE103" s="56"/>
      <c r="AF103" s="55"/>
      <c r="AG103" s="55"/>
      <c r="AH103" s="56"/>
      <c r="AI103" s="57"/>
      <c r="AJ103" s="58"/>
      <c r="AK103" s="59"/>
      <c r="AL103" s="44"/>
      <c r="AM103" s="44"/>
      <c r="AN103" s="60">
        <f>SUBTOTAL(9,AN80:AN102)</f>
        <v>-804142.58138087543</v>
      </c>
      <c r="AO103" s="91">
        <f>SUBTOTAL(9,AO80:AO102)</f>
        <v>233371.40472777962</v>
      </c>
      <c r="AP103" s="98">
        <v>9.9999999999999995E-8</v>
      </c>
      <c r="AQ103" s="41"/>
    </row>
    <row r="104" spans="1:44" s="3" customFormat="1" ht="27.75" customHeight="1" thickBot="1" x14ac:dyDescent="0.25">
      <c r="A104" s="61"/>
      <c r="B104" s="62" t="s">
        <v>731</v>
      </c>
      <c r="C104" s="63"/>
      <c r="D104" s="64"/>
      <c r="E104" s="65"/>
      <c r="F104" s="64"/>
      <c r="G104" s="66"/>
      <c r="H104" s="67"/>
      <c r="I104" s="67"/>
      <c r="J104" s="67"/>
      <c r="K104" s="68"/>
      <c r="L104" s="68"/>
      <c r="M104" s="68"/>
      <c r="N104" s="68"/>
      <c r="O104" s="67"/>
      <c r="P104" s="67"/>
      <c r="Q104" s="68"/>
      <c r="R104" s="69"/>
      <c r="S104" s="70"/>
      <c r="T104" s="71"/>
      <c r="U104" s="68"/>
      <c r="V104" s="68"/>
      <c r="W104" s="72">
        <f>SUBTOTAL(9,W3:W103)</f>
        <v>-1575819.121526917</v>
      </c>
      <c r="X104" s="66"/>
      <c r="Y104" s="67"/>
      <c r="Z104" s="67"/>
      <c r="AA104" s="67"/>
      <c r="AB104" s="68"/>
      <c r="AC104" s="68"/>
      <c r="AD104" s="68"/>
      <c r="AE104" s="68"/>
      <c r="AF104" s="67"/>
      <c r="AG104" s="67"/>
      <c r="AH104" s="68"/>
      <c r="AI104" s="69"/>
      <c r="AJ104" s="70"/>
      <c r="AK104" s="71"/>
      <c r="AL104" s="68"/>
      <c r="AM104" s="68"/>
      <c r="AN104" s="72">
        <f>SUBTOTAL(9,AN3:AN103)</f>
        <v>-2849273.7156069293</v>
      </c>
      <c r="AO104" s="94">
        <f>SUBTOTAL(9,AO3:AO103)</f>
        <v>1273454.5940800153</v>
      </c>
      <c r="AP104" s="95">
        <v>9.9999999999999995E-8</v>
      </c>
      <c r="AQ104" s="41"/>
    </row>
    <row r="105" spans="1:44" s="3" customFormat="1" ht="12.75" customHeight="1" x14ac:dyDescent="0.2">
      <c r="A105" s="73"/>
      <c r="B105" s="36"/>
      <c r="C105" s="73"/>
      <c r="D105" s="73"/>
      <c r="E105" s="73"/>
      <c r="F105" s="36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92"/>
      <c r="AP105" s="92"/>
      <c r="AQ105" s="41"/>
    </row>
    <row r="106" spans="1:44" x14ac:dyDescent="0.2">
      <c r="AR106" s="3"/>
    </row>
    <row r="107" spans="1:44" x14ac:dyDescent="0.2">
      <c r="AR107" s="3"/>
    </row>
    <row r="108" spans="1:44" x14ac:dyDescent="0.2">
      <c r="AR108" s="3"/>
    </row>
    <row r="109" spans="1:44" x14ac:dyDescent="0.2">
      <c r="AR109" s="3"/>
    </row>
    <row r="110" spans="1:44" x14ac:dyDescent="0.2">
      <c r="AR110" s="3"/>
    </row>
    <row r="111" spans="1:44" x14ac:dyDescent="0.2">
      <c r="AR111" s="3"/>
    </row>
    <row r="112" spans="1:44" x14ac:dyDescent="0.2">
      <c r="AR112" s="3"/>
    </row>
    <row r="113" spans="44:44" x14ac:dyDescent="0.2">
      <c r="AR113" s="3"/>
    </row>
    <row r="114" spans="44:44" x14ac:dyDescent="0.2">
      <c r="AR114" s="3"/>
    </row>
    <row r="115" spans="44:44" x14ac:dyDescent="0.2">
      <c r="AR115" s="3"/>
    </row>
  </sheetData>
  <mergeCells count="3">
    <mergeCell ref="G1:W1"/>
    <mergeCell ref="X1:AN1"/>
    <mergeCell ref="AO1:AP1"/>
  </mergeCells>
  <conditionalFormatting sqref="AP104">
    <cfRule type="cellIs" dxfId="529" priority="528" operator="lessThanOrEqual">
      <formula>0</formula>
    </cfRule>
  </conditionalFormatting>
  <conditionalFormatting sqref="AP104">
    <cfRule type="cellIs" dxfId="528" priority="529" operator="equal">
      <formula>0</formula>
    </cfRule>
  </conditionalFormatting>
  <conditionalFormatting sqref="AK104 T104">
    <cfRule type="cellIs" dxfId="527" priority="511" operator="lessThan">
      <formula>0.7</formula>
    </cfRule>
  </conditionalFormatting>
  <conditionalFormatting sqref="T105">
    <cfRule type="cellIs" dxfId="526" priority="504" operator="lessThan">
      <formula>0.7</formula>
    </cfRule>
  </conditionalFormatting>
  <conditionalFormatting sqref="AK105">
    <cfRule type="cellIs" dxfId="525" priority="477" operator="lessThan">
      <formula>0.7</formula>
    </cfRule>
  </conditionalFormatting>
  <conditionalFormatting sqref="AP79">
    <cfRule type="cellIs" dxfId="524" priority="291" operator="lessThanOrEqual">
      <formula>0</formula>
    </cfRule>
  </conditionalFormatting>
  <conditionalFormatting sqref="AP79">
    <cfRule type="cellIs" dxfId="523" priority="292" operator="equal">
      <formula>0</formula>
    </cfRule>
  </conditionalFormatting>
  <conditionalFormatting sqref="W104">
    <cfRule type="expression" dxfId="522" priority="463">
      <formula>$W104+100000&lt;$AN104</formula>
    </cfRule>
    <cfRule type="expression" dxfId="521" priority="464">
      <formula>$W104+50000&lt;$AN104</formula>
    </cfRule>
    <cfRule type="expression" dxfId="520" priority="465">
      <formula>$W104-100000&gt;$AN104</formula>
    </cfRule>
    <cfRule type="expression" dxfId="519" priority="466">
      <formula>$W104-50000&gt;$AN104</formula>
    </cfRule>
  </conditionalFormatting>
  <conditionalFormatting sqref="AP103">
    <cfRule type="cellIs" dxfId="518" priority="299" operator="lessThanOrEqual">
      <formula>0</formula>
    </cfRule>
  </conditionalFormatting>
  <conditionalFormatting sqref="AP103">
    <cfRule type="cellIs" dxfId="517" priority="300" operator="equal">
      <formula>0</formula>
    </cfRule>
  </conditionalFormatting>
  <conditionalFormatting sqref="AK103">
    <cfRule type="cellIs" dxfId="516" priority="293" operator="lessThan">
      <formula>0.7</formula>
    </cfRule>
  </conditionalFormatting>
  <conditionalFormatting sqref="W103">
    <cfRule type="expression" dxfId="515" priority="295">
      <formula>$W103+100000&lt;$AN103</formula>
    </cfRule>
    <cfRule type="expression" dxfId="514" priority="296">
      <formula>$W103+50000&lt;$AN103</formula>
    </cfRule>
    <cfRule type="expression" dxfId="513" priority="297">
      <formula>$W103-100000&gt;$AN103</formula>
    </cfRule>
    <cfRule type="expression" dxfId="512" priority="298">
      <formula>$W103-50000&gt;$AN103</formula>
    </cfRule>
  </conditionalFormatting>
  <conditionalFormatting sqref="T103">
    <cfRule type="cellIs" dxfId="511" priority="294" operator="lessThan">
      <formula>0.7</formula>
    </cfRule>
  </conditionalFormatting>
  <conditionalFormatting sqref="AK79">
    <cfRule type="cellIs" dxfId="510" priority="285" operator="lessThan">
      <formula>0.7</formula>
    </cfRule>
  </conditionalFormatting>
  <conditionalFormatting sqref="W79">
    <cfRule type="expression" dxfId="509" priority="287">
      <formula>$W79+100000&lt;$AN79</formula>
    </cfRule>
    <cfRule type="expression" dxfId="508" priority="288">
      <formula>$W79+50000&lt;$AN79</formula>
    </cfRule>
    <cfRule type="expression" dxfId="507" priority="289">
      <formula>$W79-100000&gt;$AN79</formula>
    </cfRule>
    <cfRule type="expression" dxfId="506" priority="290">
      <formula>$W79-50000&gt;$AN79</formula>
    </cfRule>
  </conditionalFormatting>
  <conditionalFormatting sqref="T79">
    <cfRule type="cellIs" dxfId="505" priority="286" operator="lessThan">
      <formula>0.7</formula>
    </cfRule>
  </conditionalFormatting>
  <conditionalFormatting sqref="AP57">
    <cfRule type="cellIs" dxfId="504" priority="283" operator="lessThanOrEqual">
      <formula>0</formula>
    </cfRule>
  </conditionalFormatting>
  <conditionalFormatting sqref="AP57">
    <cfRule type="cellIs" dxfId="503" priority="284" operator="equal">
      <formula>0</formula>
    </cfRule>
  </conditionalFormatting>
  <conditionalFormatting sqref="AK57">
    <cfRule type="cellIs" dxfId="502" priority="277" operator="lessThan">
      <formula>0.7</formula>
    </cfRule>
  </conditionalFormatting>
  <conditionalFormatting sqref="W57">
    <cfRule type="expression" dxfId="501" priority="279">
      <formula>$W57+100000&lt;$AN57</formula>
    </cfRule>
    <cfRule type="expression" dxfId="500" priority="280">
      <formula>$W57+50000&lt;$AN57</formula>
    </cfRule>
    <cfRule type="expression" dxfId="499" priority="281">
      <formula>$W57-100000&gt;$AN57</formula>
    </cfRule>
    <cfRule type="expression" dxfId="498" priority="282">
      <formula>$W57-50000&gt;$AN57</formula>
    </cfRule>
  </conditionalFormatting>
  <conditionalFormatting sqref="T57">
    <cfRule type="cellIs" dxfId="497" priority="278" operator="lessThan">
      <formula>0.7</formula>
    </cfRule>
  </conditionalFormatting>
  <conditionalFormatting sqref="AP27">
    <cfRule type="cellIs" dxfId="496" priority="275" operator="lessThanOrEqual">
      <formula>0</formula>
    </cfRule>
  </conditionalFormatting>
  <conditionalFormatting sqref="AP27">
    <cfRule type="cellIs" dxfId="495" priority="276" operator="equal">
      <formula>0</formula>
    </cfRule>
  </conditionalFormatting>
  <conditionalFormatting sqref="AK27">
    <cfRule type="cellIs" dxfId="494" priority="269" operator="lessThan">
      <formula>0.7</formula>
    </cfRule>
  </conditionalFormatting>
  <conditionalFormatting sqref="W27">
    <cfRule type="expression" dxfId="493" priority="271">
      <formula>$W27+100000&lt;$AN27</formula>
    </cfRule>
    <cfRule type="expression" dxfId="492" priority="272">
      <formula>$W27+50000&lt;$AN27</formula>
    </cfRule>
    <cfRule type="expression" dxfId="491" priority="273">
      <formula>$W27-100000&gt;$AN27</formula>
    </cfRule>
    <cfRule type="expression" dxfId="490" priority="274">
      <formula>$W27-50000&gt;$AN27</formula>
    </cfRule>
  </conditionalFormatting>
  <conditionalFormatting sqref="T27">
    <cfRule type="cellIs" dxfId="489" priority="270" operator="lessThan">
      <formula>0.7</formula>
    </cfRule>
  </conditionalFormatting>
  <conditionalFormatting sqref="AP3:AP26">
    <cfRule type="cellIs" dxfId="488" priority="31" operator="lessThanOrEqual">
      <formula>0</formula>
    </cfRule>
  </conditionalFormatting>
  <conditionalFormatting sqref="AP3:AP26">
    <cfRule type="cellIs" dxfId="487" priority="32" operator="equal">
      <formula>0</formula>
    </cfRule>
  </conditionalFormatting>
  <conditionalFormatting sqref="AK3:AK26">
    <cfRule type="cellIs" dxfId="486" priority="30" operator="lessThan">
      <formula>0.7</formula>
    </cfRule>
  </conditionalFormatting>
  <conditionalFormatting sqref="T3:T26">
    <cfRule type="cellIs" dxfId="485" priority="29" operator="lessThan">
      <formula>0.7</formula>
    </cfRule>
  </conditionalFormatting>
  <conditionalFormatting sqref="W3:W26">
    <cfRule type="expression" dxfId="484" priority="25">
      <formula>$W3+100000&lt;$AN3</formula>
    </cfRule>
    <cfRule type="expression" dxfId="483" priority="26">
      <formula>$W3+50000&lt;$AN3</formula>
    </cfRule>
    <cfRule type="expression" dxfId="482" priority="27">
      <formula>$W3-100000&gt;$AN3</formula>
    </cfRule>
    <cfRule type="expression" dxfId="481" priority="28">
      <formula>$W3-50000&gt;$AN3</formula>
    </cfRule>
  </conditionalFormatting>
  <conditionalFormatting sqref="AP28:AP56">
    <cfRule type="cellIs" dxfId="480" priority="23" operator="lessThanOrEqual">
      <formula>0</formula>
    </cfRule>
  </conditionalFormatting>
  <conditionalFormatting sqref="AP28:AP56">
    <cfRule type="cellIs" dxfId="479" priority="24" operator="equal">
      <formula>0</formula>
    </cfRule>
  </conditionalFormatting>
  <conditionalFormatting sqref="AK28:AK56">
    <cfRule type="cellIs" dxfId="478" priority="22" operator="lessThan">
      <formula>0.7</formula>
    </cfRule>
  </conditionalFormatting>
  <conditionalFormatting sqref="T28:T56">
    <cfRule type="cellIs" dxfId="477" priority="21" operator="lessThan">
      <formula>0.7</formula>
    </cfRule>
  </conditionalFormatting>
  <conditionalFormatting sqref="W28:W56">
    <cfRule type="expression" dxfId="476" priority="17">
      <formula>$W28+100000&lt;$AN28</formula>
    </cfRule>
    <cfRule type="expression" dxfId="475" priority="18">
      <formula>$W28+50000&lt;$AN28</formula>
    </cfRule>
    <cfRule type="expression" dxfId="474" priority="19">
      <formula>$W28-100000&gt;$AN28</formula>
    </cfRule>
    <cfRule type="expression" dxfId="473" priority="20">
      <formula>$W28-50000&gt;$AN28</formula>
    </cfRule>
  </conditionalFormatting>
  <conditionalFormatting sqref="AP58:AP78">
    <cfRule type="cellIs" dxfId="472" priority="15" operator="lessThanOrEqual">
      <formula>0</formula>
    </cfRule>
  </conditionalFormatting>
  <conditionalFormatting sqref="AP58:AP78">
    <cfRule type="cellIs" dxfId="471" priority="16" operator="equal">
      <formula>0</formula>
    </cfRule>
  </conditionalFormatting>
  <conditionalFormatting sqref="AK58:AK78">
    <cfRule type="cellIs" dxfId="470" priority="14" operator="lessThan">
      <formula>0.7</formula>
    </cfRule>
  </conditionalFormatting>
  <conditionalFormatting sqref="T58:T78">
    <cfRule type="cellIs" dxfId="469" priority="13" operator="lessThan">
      <formula>0.7</formula>
    </cfRule>
  </conditionalFormatting>
  <conditionalFormatting sqref="W58:W78">
    <cfRule type="expression" dxfId="468" priority="9">
      <formula>$W58+100000&lt;$AN58</formula>
    </cfRule>
    <cfRule type="expression" dxfId="467" priority="10">
      <formula>$W58+50000&lt;$AN58</formula>
    </cfRule>
    <cfRule type="expression" dxfId="466" priority="11">
      <formula>$W58-100000&gt;$AN58</formula>
    </cfRule>
    <cfRule type="expression" dxfId="465" priority="12">
      <formula>$W58-50000&gt;$AN58</formula>
    </cfRule>
  </conditionalFormatting>
  <conditionalFormatting sqref="AP80:AP102">
    <cfRule type="cellIs" dxfId="464" priority="7" operator="lessThanOrEqual">
      <formula>0</formula>
    </cfRule>
  </conditionalFormatting>
  <conditionalFormatting sqref="AP80:AP102">
    <cfRule type="cellIs" dxfId="463" priority="8" operator="equal">
      <formula>0</formula>
    </cfRule>
  </conditionalFormatting>
  <conditionalFormatting sqref="AK80:AK102">
    <cfRule type="cellIs" dxfId="462" priority="6" operator="lessThan">
      <formula>0.7</formula>
    </cfRule>
  </conditionalFormatting>
  <conditionalFormatting sqref="T80:T102">
    <cfRule type="cellIs" dxfId="461" priority="5" operator="lessThan">
      <formula>0.7</formula>
    </cfRule>
  </conditionalFormatting>
  <conditionalFormatting sqref="W80:W102">
    <cfRule type="expression" dxfId="460" priority="1">
      <formula>$W80+100000&lt;$AN80</formula>
    </cfRule>
    <cfRule type="expression" dxfId="459" priority="2">
      <formula>$W80+50000&lt;$AN80</formula>
    </cfRule>
    <cfRule type="expression" dxfId="458" priority="3">
      <formula>$W80-100000&gt;$AN80</formula>
    </cfRule>
    <cfRule type="expression" dxfId="457" priority="4">
      <formula>$W80-50000&gt;$AN80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  <rowBreaks count="3" manualBreakCount="3">
    <brk id="27" max="16383" man="1"/>
    <brk id="57" max="16383" man="1"/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V36"/>
  <sheetViews>
    <sheetView tabSelected="1" view="pageLayout" topLeftCell="B1" zoomScaleNormal="100" workbookViewId="0">
      <selection activeCell="AD18" sqref="AD18"/>
    </sheetView>
  </sheetViews>
  <sheetFormatPr baseColWidth="10" defaultColWidth="8.88671875" defaultRowHeight="12.75" customHeight="1" outlineLevelRow="2" outlineLevelCol="1" x14ac:dyDescent="0.2"/>
  <cols>
    <col min="1" max="1" width="3.77734375" style="161" hidden="1" customWidth="1"/>
    <col min="2" max="2" width="5.44140625" style="161" customWidth="1"/>
    <col min="3" max="3" width="4.44140625" style="162" customWidth="1"/>
    <col min="4" max="4" width="11.6640625" style="162" hidden="1" customWidth="1"/>
    <col min="5" max="5" width="18.77734375" style="161" bestFit="1" customWidth="1"/>
    <col min="6" max="6" width="36.109375" style="161" hidden="1" customWidth="1"/>
    <col min="7" max="7" width="6" style="120" customWidth="1"/>
    <col min="8" max="8" width="6.6640625" style="120" customWidth="1"/>
    <col min="9" max="10" width="6.88671875" style="120" hidden="1" customWidth="1"/>
    <col min="11" max="12" width="7.109375" style="163" hidden="1" customWidth="1"/>
    <col min="13" max="14" width="6" style="163" customWidth="1"/>
    <col min="15" max="15" width="8.5546875" style="120" hidden="1" customWidth="1"/>
    <col min="16" max="16" width="8.21875" style="120" hidden="1" customWidth="1"/>
    <col min="17" max="17" width="6.88671875" style="163" hidden="1" customWidth="1"/>
    <col min="18" max="18" width="3.88671875" style="161" customWidth="1"/>
    <col min="19" max="19" width="3.109375" style="161" customWidth="1"/>
    <col min="20" max="20" width="5.21875" style="163" customWidth="1"/>
    <col min="21" max="21" width="6.88671875" style="163" hidden="1" customWidth="1"/>
    <col min="22" max="22" width="7.44140625" style="161" hidden="1" customWidth="1"/>
    <col min="23" max="23" width="7.88671875" style="161" customWidth="1"/>
    <col min="24" max="24" width="6.109375" style="120" customWidth="1"/>
    <col min="25" max="25" width="6.6640625" style="120" customWidth="1"/>
    <col min="26" max="27" width="6.88671875" style="120" hidden="1" customWidth="1"/>
    <col min="28" max="29" width="7.109375" style="163" hidden="1" customWidth="1"/>
    <col min="30" max="31" width="6" style="163" customWidth="1"/>
    <col min="32" max="32" width="8.5546875" style="120" hidden="1" customWidth="1"/>
    <col min="33" max="33" width="8.21875" style="120" hidden="1" customWidth="1"/>
    <col min="34" max="34" width="6.88671875" style="163" hidden="1" customWidth="1"/>
    <col min="35" max="35" width="3.88671875" style="161" customWidth="1"/>
    <col min="36" max="36" width="3.109375" style="161" customWidth="1"/>
    <col min="37" max="37" width="5.21875" style="163" customWidth="1"/>
    <col min="38" max="38" width="6.88671875" style="163" hidden="1" customWidth="1"/>
    <col min="39" max="39" width="7.44140625" style="161" hidden="1" customWidth="1"/>
    <col min="40" max="40" width="7.88671875" style="161" customWidth="1"/>
    <col min="41" max="42" width="8.88671875" style="131" hidden="1" customWidth="1" outlineLevel="1"/>
    <col min="43" max="43" width="8.88671875" style="131" collapsed="1"/>
    <col min="44" max="44" width="8.88671875" style="131"/>
    <col min="257" max="257" width="0" hidden="1" customWidth="1"/>
    <col min="258" max="258" width="5.44140625" customWidth="1"/>
    <col min="259" max="259" width="4.44140625" customWidth="1"/>
    <col min="260" max="260" width="0" hidden="1" customWidth="1"/>
    <col min="261" max="261" width="18.77734375" bestFit="1" customWidth="1"/>
    <col min="262" max="262" width="0" hidden="1" customWidth="1"/>
    <col min="263" max="263" width="6" customWidth="1"/>
    <col min="264" max="264" width="7.44140625" customWidth="1"/>
    <col min="265" max="268" width="0" hidden="1" customWidth="1"/>
    <col min="269" max="270" width="6" customWidth="1"/>
    <col min="271" max="273" width="0" hidden="1" customWidth="1"/>
    <col min="274" max="274" width="3.77734375" customWidth="1"/>
    <col min="275" max="275" width="3.109375" customWidth="1"/>
    <col min="276" max="276" width="5.21875" customWidth="1"/>
    <col min="277" max="278" width="0" hidden="1" customWidth="1"/>
    <col min="279" max="279" width="7.88671875" customWidth="1"/>
    <col min="280" max="280" width="6" customWidth="1"/>
    <col min="281" max="281" width="7.44140625" customWidth="1"/>
    <col min="282" max="285" width="0" hidden="1" customWidth="1"/>
    <col min="286" max="287" width="6" customWidth="1"/>
    <col min="288" max="290" width="0" hidden="1" customWidth="1"/>
    <col min="291" max="291" width="3.77734375" customWidth="1"/>
    <col min="292" max="292" width="3.109375" customWidth="1"/>
    <col min="293" max="293" width="5.21875" customWidth="1"/>
    <col min="294" max="295" width="0" hidden="1" customWidth="1"/>
    <col min="296" max="296" width="7.88671875" customWidth="1"/>
    <col min="513" max="513" width="0" hidden="1" customWidth="1"/>
    <col min="514" max="514" width="5.44140625" customWidth="1"/>
    <col min="515" max="515" width="4.44140625" customWidth="1"/>
    <col min="516" max="516" width="0" hidden="1" customWidth="1"/>
    <col min="517" max="517" width="18.77734375" bestFit="1" customWidth="1"/>
    <col min="518" max="518" width="0" hidden="1" customWidth="1"/>
    <col min="519" max="519" width="6" customWidth="1"/>
    <col min="520" max="520" width="7.44140625" customWidth="1"/>
    <col min="521" max="524" width="0" hidden="1" customWidth="1"/>
    <col min="525" max="526" width="6" customWidth="1"/>
    <col min="527" max="529" width="0" hidden="1" customWidth="1"/>
    <col min="530" max="530" width="3.77734375" customWidth="1"/>
    <col min="531" max="531" width="3.109375" customWidth="1"/>
    <col min="532" max="532" width="5.21875" customWidth="1"/>
    <col min="533" max="534" width="0" hidden="1" customWidth="1"/>
    <col min="535" max="535" width="7.88671875" customWidth="1"/>
    <col min="536" max="536" width="6" customWidth="1"/>
    <col min="537" max="537" width="7.44140625" customWidth="1"/>
    <col min="538" max="541" width="0" hidden="1" customWidth="1"/>
    <col min="542" max="543" width="6" customWidth="1"/>
    <col min="544" max="546" width="0" hidden="1" customWidth="1"/>
    <col min="547" max="547" width="3.77734375" customWidth="1"/>
    <col min="548" max="548" width="3.109375" customWidth="1"/>
    <col min="549" max="549" width="5.21875" customWidth="1"/>
    <col min="550" max="551" width="0" hidden="1" customWidth="1"/>
    <col min="552" max="552" width="7.88671875" customWidth="1"/>
    <col min="769" max="769" width="0" hidden="1" customWidth="1"/>
    <col min="770" max="770" width="5.44140625" customWidth="1"/>
    <col min="771" max="771" width="4.44140625" customWidth="1"/>
    <col min="772" max="772" width="0" hidden="1" customWidth="1"/>
    <col min="773" max="773" width="18.77734375" bestFit="1" customWidth="1"/>
    <col min="774" max="774" width="0" hidden="1" customWidth="1"/>
    <col min="775" max="775" width="6" customWidth="1"/>
    <col min="776" max="776" width="7.44140625" customWidth="1"/>
    <col min="777" max="780" width="0" hidden="1" customWidth="1"/>
    <col min="781" max="782" width="6" customWidth="1"/>
    <col min="783" max="785" width="0" hidden="1" customWidth="1"/>
    <col min="786" max="786" width="3.77734375" customWidth="1"/>
    <col min="787" max="787" width="3.109375" customWidth="1"/>
    <col min="788" max="788" width="5.21875" customWidth="1"/>
    <col min="789" max="790" width="0" hidden="1" customWidth="1"/>
    <col min="791" max="791" width="7.88671875" customWidth="1"/>
    <col min="792" max="792" width="6" customWidth="1"/>
    <col min="793" max="793" width="7.44140625" customWidth="1"/>
    <col min="794" max="797" width="0" hidden="1" customWidth="1"/>
    <col min="798" max="799" width="6" customWidth="1"/>
    <col min="800" max="802" width="0" hidden="1" customWidth="1"/>
    <col min="803" max="803" width="3.77734375" customWidth="1"/>
    <col min="804" max="804" width="3.109375" customWidth="1"/>
    <col min="805" max="805" width="5.21875" customWidth="1"/>
    <col min="806" max="807" width="0" hidden="1" customWidth="1"/>
    <col min="808" max="808" width="7.88671875" customWidth="1"/>
    <col min="1025" max="1025" width="0" hidden="1" customWidth="1"/>
    <col min="1026" max="1026" width="5.44140625" customWidth="1"/>
    <col min="1027" max="1027" width="4.44140625" customWidth="1"/>
    <col min="1028" max="1028" width="0" hidden="1" customWidth="1"/>
    <col min="1029" max="1029" width="18.77734375" bestFit="1" customWidth="1"/>
    <col min="1030" max="1030" width="0" hidden="1" customWidth="1"/>
    <col min="1031" max="1031" width="6" customWidth="1"/>
    <col min="1032" max="1032" width="7.44140625" customWidth="1"/>
    <col min="1033" max="1036" width="0" hidden="1" customWidth="1"/>
    <col min="1037" max="1038" width="6" customWidth="1"/>
    <col min="1039" max="1041" width="0" hidden="1" customWidth="1"/>
    <col min="1042" max="1042" width="3.77734375" customWidth="1"/>
    <col min="1043" max="1043" width="3.109375" customWidth="1"/>
    <col min="1044" max="1044" width="5.21875" customWidth="1"/>
    <col min="1045" max="1046" width="0" hidden="1" customWidth="1"/>
    <col min="1047" max="1047" width="7.88671875" customWidth="1"/>
    <col min="1048" max="1048" width="6" customWidth="1"/>
    <col min="1049" max="1049" width="7.44140625" customWidth="1"/>
    <col min="1050" max="1053" width="0" hidden="1" customWidth="1"/>
    <col min="1054" max="1055" width="6" customWidth="1"/>
    <col min="1056" max="1058" width="0" hidden="1" customWidth="1"/>
    <col min="1059" max="1059" width="3.77734375" customWidth="1"/>
    <col min="1060" max="1060" width="3.109375" customWidth="1"/>
    <col min="1061" max="1061" width="5.21875" customWidth="1"/>
    <col min="1062" max="1063" width="0" hidden="1" customWidth="1"/>
    <col min="1064" max="1064" width="7.88671875" customWidth="1"/>
    <col min="1281" max="1281" width="0" hidden="1" customWidth="1"/>
    <col min="1282" max="1282" width="5.44140625" customWidth="1"/>
    <col min="1283" max="1283" width="4.44140625" customWidth="1"/>
    <col min="1284" max="1284" width="0" hidden="1" customWidth="1"/>
    <col min="1285" max="1285" width="18.77734375" bestFit="1" customWidth="1"/>
    <col min="1286" max="1286" width="0" hidden="1" customWidth="1"/>
    <col min="1287" max="1287" width="6" customWidth="1"/>
    <col min="1288" max="1288" width="7.44140625" customWidth="1"/>
    <col min="1289" max="1292" width="0" hidden="1" customWidth="1"/>
    <col min="1293" max="1294" width="6" customWidth="1"/>
    <col min="1295" max="1297" width="0" hidden="1" customWidth="1"/>
    <col min="1298" max="1298" width="3.77734375" customWidth="1"/>
    <col min="1299" max="1299" width="3.109375" customWidth="1"/>
    <col min="1300" max="1300" width="5.21875" customWidth="1"/>
    <col min="1301" max="1302" width="0" hidden="1" customWidth="1"/>
    <col min="1303" max="1303" width="7.88671875" customWidth="1"/>
    <col min="1304" max="1304" width="6" customWidth="1"/>
    <col min="1305" max="1305" width="7.44140625" customWidth="1"/>
    <col min="1306" max="1309" width="0" hidden="1" customWidth="1"/>
    <col min="1310" max="1311" width="6" customWidth="1"/>
    <col min="1312" max="1314" width="0" hidden="1" customWidth="1"/>
    <col min="1315" max="1315" width="3.77734375" customWidth="1"/>
    <col min="1316" max="1316" width="3.109375" customWidth="1"/>
    <col min="1317" max="1317" width="5.21875" customWidth="1"/>
    <col min="1318" max="1319" width="0" hidden="1" customWidth="1"/>
    <col min="1320" max="1320" width="7.88671875" customWidth="1"/>
    <col min="1537" max="1537" width="0" hidden="1" customWidth="1"/>
    <col min="1538" max="1538" width="5.44140625" customWidth="1"/>
    <col min="1539" max="1539" width="4.44140625" customWidth="1"/>
    <col min="1540" max="1540" width="0" hidden="1" customWidth="1"/>
    <col min="1541" max="1541" width="18.77734375" bestFit="1" customWidth="1"/>
    <col min="1542" max="1542" width="0" hidden="1" customWidth="1"/>
    <col min="1543" max="1543" width="6" customWidth="1"/>
    <col min="1544" max="1544" width="7.44140625" customWidth="1"/>
    <col min="1545" max="1548" width="0" hidden="1" customWidth="1"/>
    <col min="1549" max="1550" width="6" customWidth="1"/>
    <col min="1551" max="1553" width="0" hidden="1" customWidth="1"/>
    <col min="1554" max="1554" width="3.77734375" customWidth="1"/>
    <col min="1555" max="1555" width="3.109375" customWidth="1"/>
    <col min="1556" max="1556" width="5.21875" customWidth="1"/>
    <col min="1557" max="1558" width="0" hidden="1" customWidth="1"/>
    <col min="1559" max="1559" width="7.88671875" customWidth="1"/>
    <col min="1560" max="1560" width="6" customWidth="1"/>
    <col min="1561" max="1561" width="7.44140625" customWidth="1"/>
    <col min="1562" max="1565" width="0" hidden="1" customWidth="1"/>
    <col min="1566" max="1567" width="6" customWidth="1"/>
    <col min="1568" max="1570" width="0" hidden="1" customWidth="1"/>
    <col min="1571" max="1571" width="3.77734375" customWidth="1"/>
    <col min="1572" max="1572" width="3.109375" customWidth="1"/>
    <col min="1573" max="1573" width="5.21875" customWidth="1"/>
    <col min="1574" max="1575" width="0" hidden="1" customWidth="1"/>
    <col min="1576" max="1576" width="7.88671875" customWidth="1"/>
    <col min="1793" max="1793" width="0" hidden="1" customWidth="1"/>
    <col min="1794" max="1794" width="5.44140625" customWidth="1"/>
    <col min="1795" max="1795" width="4.44140625" customWidth="1"/>
    <col min="1796" max="1796" width="0" hidden="1" customWidth="1"/>
    <col min="1797" max="1797" width="18.77734375" bestFit="1" customWidth="1"/>
    <col min="1798" max="1798" width="0" hidden="1" customWidth="1"/>
    <col min="1799" max="1799" width="6" customWidth="1"/>
    <col min="1800" max="1800" width="7.44140625" customWidth="1"/>
    <col min="1801" max="1804" width="0" hidden="1" customWidth="1"/>
    <col min="1805" max="1806" width="6" customWidth="1"/>
    <col min="1807" max="1809" width="0" hidden="1" customWidth="1"/>
    <col min="1810" max="1810" width="3.77734375" customWidth="1"/>
    <col min="1811" max="1811" width="3.109375" customWidth="1"/>
    <col min="1812" max="1812" width="5.21875" customWidth="1"/>
    <col min="1813" max="1814" width="0" hidden="1" customWidth="1"/>
    <col min="1815" max="1815" width="7.88671875" customWidth="1"/>
    <col min="1816" max="1816" width="6" customWidth="1"/>
    <col min="1817" max="1817" width="7.44140625" customWidth="1"/>
    <col min="1818" max="1821" width="0" hidden="1" customWidth="1"/>
    <col min="1822" max="1823" width="6" customWidth="1"/>
    <col min="1824" max="1826" width="0" hidden="1" customWidth="1"/>
    <col min="1827" max="1827" width="3.77734375" customWidth="1"/>
    <col min="1828" max="1828" width="3.109375" customWidth="1"/>
    <col min="1829" max="1829" width="5.21875" customWidth="1"/>
    <col min="1830" max="1831" width="0" hidden="1" customWidth="1"/>
    <col min="1832" max="1832" width="7.88671875" customWidth="1"/>
    <col min="2049" max="2049" width="0" hidden="1" customWidth="1"/>
    <col min="2050" max="2050" width="5.44140625" customWidth="1"/>
    <col min="2051" max="2051" width="4.44140625" customWidth="1"/>
    <col min="2052" max="2052" width="0" hidden="1" customWidth="1"/>
    <col min="2053" max="2053" width="18.77734375" bestFit="1" customWidth="1"/>
    <col min="2054" max="2054" width="0" hidden="1" customWidth="1"/>
    <col min="2055" max="2055" width="6" customWidth="1"/>
    <col min="2056" max="2056" width="7.44140625" customWidth="1"/>
    <col min="2057" max="2060" width="0" hidden="1" customWidth="1"/>
    <col min="2061" max="2062" width="6" customWidth="1"/>
    <col min="2063" max="2065" width="0" hidden="1" customWidth="1"/>
    <col min="2066" max="2066" width="3.77734375" customWidth="1"/>
    <col min="2067" max="2067" width="3.109375" customWidth="1"/>
    <col min="2068" max="2068" width="5.21875" customWidth="1"/>
    <col min="2069" max="2070" width="0" hidden="1" customWidth="1"/>
    <col min="2071" max="2071" width="7.88671875" customWidth="1"/>
    <col min="2072" max="2072" width="6" customWidth="1"/>
    <col min="2073" max="2073" width="7.44140625" customWidth="1"/>
    <col min="2074" max="2077" width="0" hidden="1" customWidth="1"/>
    <col min="2078" max="2079" width="6" customWidth="1"/>
    <col min="2080" max="2082" width="0" hidden="1" customWidth="1"/>
    <col min="2083" max="2083" width="3.77734375" customWidth="1"/>
    <col min="2084" max="2084" width="3.109375" customWidth="1"/>
    <col min="2085" max="2085" width="5.21875" customWidth="1"/>
    <col min="2086" max="2087" width="0" hidden="1" customWidth="1"/>
    <col min="2088" max="2088" width="7.88671875" customWidth="1"/>
    <col min="2305" max="2305" width="0" hidden="1" customWidth="1"/>
    <col min="2306" max="2306" width="5.44140625" customWidth="1"/>
    <col min="2307" max="2307" width="4.44140625" customWidth="1"/>
    <col min="2308" max="2308" width="0" hidden="1" customWidth="1"/>
    <col min="2309" max="2309" width="18.77734375" bestFit="1" customWidth="1"/>
    <col min="2310" max="2310" width="0" hidden="1" customWidth="1"/>
    <col min="2311" max="2311" width="6" customWidth="1"/>
    <col min="2312" max="2312" width="7.44140625" customWidth="1"/>
    <col min="2313" max="2316" width="0" hidden="1" customWidth="1"/>
    <col min="2317" max="2318" width="6" customWidth="1"/>
    <col min="2319" max="2321" width="0" hidden="1" customWidth="1"/>
    <col min="2322" max="2322" width="3.77734375" customWidth="1"/>
    <col min="2323" max="2323" width="3.109375" customWidth="1"/>
    <col min="2324" max="2324" width="5.21875" customWidth="1"/>
    <col min="2325" max="2326" width="0" hidden="1" customWidth="1"/>
    <col min="2327" max="2327" width="7.88671875" customWidth="1"/>
    <col min="2328" max="2328" width="6" customWidth="1"/>
    <col min="2329" max="2329" width="7.44140625" customWidth="1"/>
    <col min="2330" max="2333" width="0" hidden="1" customWidth="1"/>
    <col min="2334" max="2335" width="6" customWidth="1"/>
    <col min="2336" max="2338" width="0" hidden="1" customWidth="1"/>
    <col min="2339" max="2339" width="3.77734375" customWidth="1"/>
    <col min="2340" max="2340" width="3.109375" customWidth="1"/>
    <col min="2341" max="2341" width="5.21875" customWidth="1"/>
    <col min="2342" max="2343" width="0" hidden="1" customWidth="1"/>
    <col min="2344" max="2344" width="7.88671875" customWidth="1"/>
    <col min="2561" max="2561" width="0" hidden="1" customWidth="1"/>
    <col min="2562" max="2562" width="5.44140625" customWidth="1"/>
    <col min="2563" max="2563" width="4.44140625" customWidth="1"/>
    <col min="2564" max="2564" width="0" hidden="1" customWidth="1"/>
    <col min="2565" max="2565" width="18.77734375" bestFit="1" customWidth="1"/>
    <col min="2566" max="2566" width="0" hidden="1" customWidth="1"/>
    <col min="2567" max="2567" width="6" customWidth="1"/>
    <col min="2568" max="2568" width="7.44140625" customWidth="1"/>
    <col min="2569" max="2572" width="0" hidden="1" customWidth="1"/>
    <col min="2573" max="2574" width="6" customWidth="1"/>
    <col min="2575" max="2577" width="0" hidden="1" customWidth="1"/>
    <col min="2578" max="2578" width="3.77734375" customWidth="1"/>
    <col min="2579" max="2579" width="3.109375" customWidth="1"/>
    <col min="2580" max="2580" width="5.21875" customWidth="1"/>
    <col min="2581" max="2582" width="0" hidden="1" customWidth="1"/>
    <col min="2583" max="2583" width="7.88671875" customWidth="1"/>
    <col min="2584" max="2584" width="6" customWidth="1"/>
    <col min="2585" max="2585" width="7.44140625" customWidth="1"/>
    <col min="2586" max="2589" width="0" hidden="1" customWidth="1"/>
    <col min="2590" max="2591" width="6" customWidth="1"/>
    <col min="2592" max="2594" width="0" hidden="1" customWidth="1"/>
    <col min="2595" max="2595" width="3.77734375" customWidth="1"/>
    <col min="2596" max="2596" width="3.109375" customWidth="1"/>
    <col min="2597" max="2597" width="5.21875" customWidth="1"/>
    <col min="2598" max="2599" width="0" hidden="1" customWidth="1"/>
    <col min="2600" max="2600" width="7.88671875" customWidth="1"/>
    <col min="2817" max="2817" width="0" hidden="1" customWidth="1"/>
    <col min="2818" max="2818" width="5.44140625" customWidth="1"/>
    <col min="2819" max="2819" width="4.44140625" customWidth="1"/>
    <col min="2820" max="2820" width="0" hidden="1" customWidth="1"/>
    <col min="2821" max="2821" width="18.77734375" bestFit="1" customWidth="1"/>
    <col min="2822" max="2822" width="0" hidden="1" customWidth="1"/>
    <col min="2823" max="2823" width="6" customWidth="1"/>
    <col min="2824" max="2824" width="7.44140625" customWidth="1"/>
    <col min="2825" max="2828" width="0" hidden="1" customWidth="1"/>
    <col min="2829" max="2830" width="6" customWidth="1"/>
    <col min="2831" max="2833" width="0" hidden="1" customWidth="1"/>
    <col min="2834" max="2834" width="3.77734375" customWidth="1"/>
    <col min="2835" max="2835" width="3.109375" customWidth="1"/>
    <col min="2836" max="2836" width="5.21875" customWidth="1"/>
    <col min="2837" max="2838" width="0" hidden="1" customWidth="1"/>
    <col min="2839" max="2839" width="7.88671875" customWidth="1"/>
    <col min="2840" max="2840" width="6" customWidth="1"/>
    <col min="2841" max="2841" width="7.44140625" customWidth="1"/>
    <col min="2842" max="2845" width="0" hidden="1" customWidth="1"/>
    <col min="2846" max="2847" width="6" customWidth="1"/>
    <col min="2848" max="2850" width="0" hidden="1" customWidth="1"/>
    <col min="2851" max="2851" width="3.77734375" customWidth="1"/>
    <col min="2852" max="2852" width="3.109375" customWidth="1"/>
    <col min="2853" max="2853" width="5.21875" customWidth="1"/>
    <col min="2854" max="2855" width="0" hidden="1" customWidth="1"/>
    <col min="2856" max="2856" width="7.88671875" customWidth="1"/>
    <col min="3073" max="3073" width="0" hidden="1" customWidth="1"/>
    <col min="3074" max="3074" width="5.44140625" customWidth="1"/>
    <col min="3075" max="3075" width="4.44140625" customWidth="1"/>
    <col min="3076" max="3076" width="0" hidden="1" customWidth="1"/>
    <col min="3077" max="3077" width="18.77734375" bestFit="1" customWidth="1"/>
    <col min="3078" max="3078" width="0" hidden="1" customWidth="1"/>
    <col min="3079" max="3079" width="6" customWidth="1"/>
    <col min="3080" max="3080" width="7.44140625" customWidth="1"/>
    <col min="3081" max="3084" width="0" hidden="1" customWidth="1"/>
    <col min="3085" max="3086" width="6" customWidth="1"/>
    <col min="3087" max="3089" width="0" hidden="1" customWidth="1"/>
    <col min="3090" max="3090" width="3.77734375" customWidth="1"/>
    <col min="3091" max="3091" width="3.109375" customWidth="1"/>
    <col min="3092" max="3092" width="5.21875" customWidth="1"/>
    <col min="3093" max="3094" width="0" hidden="1" customWidth="1"/>
    <col min="3095" max="3095" width="7.88671875" customWidth="1"/>
    <col min="3096" max="3096" width="6" customWidth="1"/>
    <col min="3097" max="3097" width="7.44140625" customWidth="1"/>
    <col min="3098" max="3101" width="0" hidden="1" customWidth="1"/>
    <col min="3102" max="3103" width="6" customWidth="1"/>
    <col min="3104" max="3106" width="0" hidden="1" customWidth="1"/>
    <col min="3107" max="3107" width="3.77734375" customWidth="1"/>
    <col min="3108" max="3108" width="3.109375" customWidth="1"/>
    <col min="3109" max="3109" width="5.21875" customWidth="1"/>
    <col min="3110" max="3111" width="0" hidden="1" customWidth="1"/>
    <col min="3112" max="3112" width="7.88671875" customWidth="1"/>
    <col min="3329" max="3329" width="0" hidden="1" customWidth="1"/>
    <col min="3330" max="3330" width="5.44140625" customWidth="1"/>
    <col min="3331" max="3331" width="4.44140625" customWidth="1"/>
    <col min="3332" max="3332" width="0" hidden="1" customWidth="1"/>
    <col min="3333" max="3333" width="18.77734375" bestFit="1" customWidth="1"/>
    <col min="3334" max="3334" width="0" hidden="1" customWidth="1"/>
    <col min="3335" max="3335" width="6" customWidth="1"/>
    <col min="3336" max="3336" width="7.44140625" customWidth="1"/>
    <col min="3337" max="3340" width="0" hidden="1" customWidth="1"/>
    <col min="3341" max="3342" width="6" customWidth="1"/>
    <col min="3343" max="3345" width="0" hidden="1" customWidth="1"/>
    <col min="3346" max="3346" width="3.77734375" customWidth="1"/>
    <col min="3347" max="3347" width="3.109375" customWidth="1"/>
    <col min="3348" max="3348" width="5.21875" customWidth="1"/>
    <col min="3349" max="3350" width="0" hidden="1" customWidth="1"/>
    <col min="3351" max="3351" width="7.88671875" customWidth="1"/>
    <col min="3352" max="3352" width="6" customWidth="1"/>
    <col min="3353" max="3353" width="7.44140625" customWidth="1"/>
    <col min="3354" max="3357" width="0" hidden="1" customWidth="1"/>
    <col min="3358" max="3359" width="6" customWidth="1"/>
    <col min="3360" max="3362" width="0" hidden="1" customWidth="1"/>
    <col min="3363" max="3363" width="3.77734375" customWidth="1"/>
    <col min="3364" max="3364" width="3.109375" customWidth="1"/>
    <col min="3365" max="3365" width="5.21875" customWidth="1"/>
    <col min="3366" max="3367" width="0" hidden="1" customWidth="1"/>
    <col min="3368" max="3368" width="7.88671875" customWidth="1"/>
    <col min="3585" max="3585" width="0" hidden="1" customWidth="1"/>
    <col min="3586" max="3586" width="5.44140625" customWidth="1"/>
    <col min="3587" max="3587" width="4.44140625" customWidth="1"/>
    <col min="3588" max="3588" width="0" hidden="1" customWidth="1"/>
    <col min="3589" max="3589" width="18.77734375" bestFit="1" customWidth="1"/>
    <col min="3590" max="3590" width="0" hidden="1" customWidth="1"/>
    <col min="3591" max="3591" width="6" customWidth="1"/>
    <col min="3592" max="3592" width="7.44140625" customWidth="1"/>
    <col min="3593" max="3596" width="0" hidden="1" customWidth="1"/>
    <col min="3597" max="3598" width="6" customWidth="1"/>
    <col min="3599" max="3601" width="0" hidden="1" customWidth="1"/>
    <col min="3602" max="3602" width="3.77734375" customWidth="1"/>
    <col min="3603" max="3603" width="3.109375" customWidth="1"/>
    <col min="3604" max="3604" width="5.21875" customWidth="1"/>
    <col min="3605" max="3606" width="0" hidden="1" customWidth="1"/>
    <col min="3607" max="3607" width="7.88671875" customWidth="1"/>
    <col min="3608" max="3608" width="6" customWidth="1"/>
    <col min="3609" max="3609" width="7.44140625" customWidth="1"/>
    <col min="3610" max="3613" width="0" hidden="1" customWidth="1"/>
    <col min="3614" max="3615" width="6" customWidth="1"/>
    <col min="3616" max="3618" width="0" hidden="1" customWidth="1"/>
    <col min="3619" max="3619" width="3.77734375" customWidth="1"/>
    <col min="3620" max="3620" width="3.109375" customWidth="1"/>
    <col min="3621" max="3621" width="5.21875" customWidth="1"/>
    <col min="3622" max="3623" width="0" hidden="1" customWidth="1"/>
    <col min="3624" max="3624" width="7.88671875" customWidth="1"/>
    <col min="3841" max="3841" width="0" hidden="1" customWidth="1"/>
    <col min="3842" max="3842" width="5.44140625" customWidth="1"/>
    <col min="3843" max="3843" width="4.44140625" customWidth="1"/>
    <col min="3844" max="3844" width="0" hidden="1" customWidth="1"/>
    <col min="3845" max="3845" width="18.77734375" bestFit="1" customWidth="1"/>
    <col min="3846" max="3846" width="0" hidden="1" customWidth="1"/>
    <col min="3847" max="3847" width="6" customWidth="1"/>
    <col min="3848" max="3848" width="7.44140625" customWidth="1"/>
    <col min="3849" max="3852" width="0" hidden="1" customWidth="1"/>
    <col min="3853" max="3854" width="6" customWidth="1"/>
    <col min="3855" max="3857" width="0" hidden="1" customWidth="1"/>
    <col min="3858" max="3858" width="3.77734375" customWidth="1"/>
    <col min="3859" max="3859" width="3.109375" customWidth="1"/>
    <col min="3860" max="3860" width="5.21875" customWidth="1"/>
    <col min="3861" max="3862" width="0" hidden="1" customWidth="1"/>
    <col min="3863" max="3863" width="7.88671875" customWidth="1"/>
    <col min="3864" max="3864" width="6" customWidth="1"/>
    <col min="3865" max="3865" width="7.44140625" customWidth="1"/>
    <col min="3866" max="3869" width="0" hidden="1" customWidth="1"/>
    <col min="3870" max="3871" width="6" customWidth="1"/>
    <col min="3872" max="3874" width="0" hidden="1" customWidth="1"/>
    <col min="3875" max="3875" width="3.77734375" customWidth="1"/>
    <col min="3876" max="3876" width="3.109375" customWidth="1"/>
    <col min="3877" max="3877" width="5.21875" customWidth="1"/>
    <col min="3878" max="3879" width="0" hidden="1" customWidth="1"/>
    <col min="3880" max="3880" width="7.88671875" customWidth="1"/>
    <col min="4097" max="4097" width="0" hidden="1" customWidth="1"/>
    <col min="4098" max="4098" width="5.44140625" customWidth="1"/>
    <col min="4099" max="4099" width="4.44140625" customWidth="1"/>
    <col min="4100" max="4100" width="0" hidden="1" customWidth="1"/>
    <col min="4101" max="4101" width="18.77734375" bestFit="1" customWidth="1"/>
    <col min="4102" max="4102" width="0" hidden="1" customWidth="1"/>
    <col min="4103" max="4103" width="6" customWidth="1"/>
    <col min="4104" max="4104" width="7.44140625" customWidth="1"/>
    <col min="4105" max="4108" width="0" hidden="1" customWidth="1"/>
    <col min="4109" max="4110" width="6" customWidth="1"/>
    <col min="4111" max="4113" width="0" hidden="1" customWidth="1"/>
    <col min="4114" max="4114" width="3.77734375" customWidth="1"/>
    <col min="4115" max="4115" width="3.109375" customWidth="1"/>
    <col min="4116" max="4116" width="5.21875" customWidth="1"/>
    <col min="4117" max="4118" width="0" hidden="1" customWidth="1"/>
    <col min="4119" max="4119" width="7.88671875" customWidth="1"/>
    <col min="4120" max="4120" width="6" customWidth="1"/>
    <col min="4121" max="4121" width="7.44140625" customWidth="1"/>
    <col min="4122" max="4125" width="0" hidden="1" customWidth="1"/>
    <col min="4126" max="4127" width="6" customWidth="1"/>
    <col min="4128" max="4130" width="0" hidden="1" customWidth="1"/>
    <col min="4131" max="4131" width="3.77734375" customWidth="1"/>
    <col min="4132" max="4132" width="3.109375" customWidth="1"/>
    <col min="4133" max="4133" width="5.21875" customWidth="1"/>
    <col min="4134" max="4135" width="0" hidden="1" customWidth="1"/>
    <col min="4136" max="4136" width="7.88671875" customWidth="1"/>
    <col min="4353" max="4353" width="0" hidden="1" customWidth="1"/>
    <col min="4354" max="4354" width="5.44140625" customWidth="1"/>
    <col min="4355" max="4355" width="4.44140625" customWidth="1"/>
    <col min="4356" max="4356" width="0" hidden="1" customWidth="1"/>
    <col min="4357" max="4357" width="18.77734375" bestFit="1" customWidth="1"/>
    <col min="4358" max="4358" width="0" hidden="1" customWidth="1"/>
    <col min="4359" max="4359" width="6" customWidth="1"/>
    <col min="4360" max="4360" width="7.44140625" customWidth="1"/>
    <col min="4361" max="4364" width="0" hidden="1" customWidth="1"/>
    <col min="4365" max="4366" width="6" customWidth="1"/>
    <col min="4367" max="4369" width="0" hidden="1" customWidth="1"/>
    <col min="4370" max="4370" width="3.77734375" customWidth="1"/>
    <col min="4371" max="4371" width="3.109375" customWidth="1"/>
    <col min="4372" max="4372" width="5.21875" customWidth="1"/>
    <col min="4373" max="4374" width="0" hidden="1" customWidth="1"/>
    <col min="4375" max="4375" width="7.88671875" customWidth="1"/>
    <col min="4376" max="4376" width="6" customWidth="1"/>
    <col min="4377" max="4377" width="7.44140625" customWidth="1"/>
    <col min="4378" max="4381" width="0" hidden="1" customWidth="1"/>
    <col min="4382" max="4383" width="6" customWidth="1"/>
    <col min="4384" max="4386" width="0" hidden="1" customWidth="1"/>
    <col min="4387" max="4387" width="3.77734375" customWidth="1"/>
    <col min="4388" max="4388" width="3.109375" customWidth="1"/>
    <col min="4389" max="4389" width="5.21875" customWidth="1"/>
    <col min="4390" max="4391" width="0" hidden="1" customWidth="1"/>
    <col min="4392" max="4392" width="7.88671875" customWidth="1"/>
    <col min="4609" max="4609" width="0" hidden="1" customWidth="1"/>
    <col min="4610" max="4610" width="5.44140625" customWidth="1"/>
    <col min="4611" max="4611" width="4.44140625" customWidth="1"/>
    <col min="4612" max="4612" width="0" hidden="1" customWidth="1"/>
    <col min="4613" max="4613" width="18.77734375" bestFit="1" customWidth="1"/>
    <col min="4614" max="4614" width="0" hidden="1" customWidth="1"/>
    <col min="4615" max="4615" width="6" customWidth="1"/>
    <col min="4616" max="4616" width="7.44140625" customWidth="1"/>
    <col min="4617" max="4620" width="0" hidden="1" customWidth="1"/>
    <col min="4621" max="4622" width="6" customWidth="1"/>
    <col min="4623" max="4625" width="0" hidden="1" customWidth="1"/>
    <col min="4626" max="4626" width="3.77734375" customWidth="1"/>
    <col min="4627" max="4627" width="3.109375" customWidth="1"/>
    <col min="4628" max="4628" width="5.21875" customWidth="1"/>
    <col min="4629" max="4630" width="0" hidden="1" customWidth="1"/>
    <col min="4631" max="4631" width="7.88671875" customWidth="1"/>
    <col min="4632" max="4632" width="6" customWidth="1"/>
    <col min="4633" max="4633" width="7.44140625" customWidth="1"/>
    <col min="4634" max="4637" width="0" hidden="1" customWidth="1"/>
    <col min="4638" max="4639" width="6" customWidth="1"/>
    <col min="4640" max="4642" width="0" hidden="1" customWidth="1"/>
    <col min="4643" max="4643" width="3.77734375" customWidth="1"/>
    <col min="4644" max="4644" width="3.109375" customWidth="1"/>
    <col min="4645" max="4645" width="5.21875" customWidth="1"/>
    <col min="4646" max="4647" width="0" hidden="1" customWidth="1"/>
    <col min="4648" max="4648" width="7.88671875" customWidth="1"/>
    <col min="4865" max="4865" width="0" hidden="1" customWidth="1"/>
    <col min="4866" max="4866" width="5.44140625" customWidth="1"/>
    <col min="4867" max="4867" width="4.44140625" customWidth="1"/>
    <col min="4868" max="4868" width="0" hidden="1" customWidth="1"/>
    <col min="4869" max="4869" width="18.77734375" bestFit="1" customWidth="1"/>
    <col min="4870" max="4870" width="0" hidden="1" customWidth="1"/>
    <col min="4871" max="4871" width="6" customWidth="1"/>
    <col min="4872" max="4872" width="7.44140625" customWidth="1"/>
    <col min="4873" max="4876" width="0" hidden="1" customWidth="1"/>
    <col min="4877" max="4878" width="6" customWidth="1"/>
    <col min="4879" max="4881" width="0" hidden="1" customWidth="1"/>
    <col min="4882" max="4882" width="3.77734375" customWidth="1"/>
    <col min="4883" max="4883" width="3.109375" customWidth="1"/>
    <col min="4884" max="4884" width="5.21875" customWidth="1"/>
    <col min="4885" max="4886" width="0" hidden="1" customWidth="1"/>
    <col min="4887" max="4887" width="7.88671875" customWidth="1"/>
    <col min="4888" max="4888" width="6" customWidth="1"/>
    <col min="4889" max="4889" width="7.44140625" customWidth="1"/>
    <col min="4890" max="4893" width="0" hidden="1" customWidth="1"/>
    <col min="4894" max="4895" width="6" customWidth="1"/>
    <col min="4896" max="4898" width="0" hidden="1" customWidth="1"/>
    <col min="4899" max="4899" width="3.77734375" customWidth="1"/>
    <col min="4900" max="4900" width="3.109375" customWidth="1"/>
    <col min="4901" max="4901" width="5.21875" customWidth="1"/>
    <col min="4902" max="4903" width="0" hidden="1" customWidth="1"/>
    <col min="4904" max="4904" width="7.88671875" customWidth="1"/>
    <col min="5121" max="5121" width="0" hidden="1" customWidth="1"/>
    <col min="5122" max="5122" width="5.44140625" customWidth="1"/>
    <col min="5123" max="5123" width="4.44140625" customWidth="1"/>
    <col min="5124" max="5124" width="0" hidden="1" customWidth="1"/>
    <col min="5125" max="5125" width="18.77734375" bestFit="1" customWidth="1"/>
    <col min="5126" max="5126" width="0" hidden="1" customWidth="1"/>
    <col min="5127" max="5127" width="6" customWidth="1"/>
    <col min="5128" max="5128" width="7.44140625" customWidth="1"/>
    <col min="5129" max="5132" width="0" hidden="1" customWidth="1"/>
    <col min="5133" max="5134" width="6" customWidth="1"/>
    <col min="5135" max="5137" width="0" hidden="1" customWidth="1"/>
    <col min="5138" max="5138" width="3.77734375" customWidth="1"/>
    <col min="5139" max="5139" width="3.109375" customWidth="1"/>
    <col min="5140" max="5140" width="5.21875" customWidth="1"/>
    <col min="5141" max="5142" width="0" hidden="1" customWidth="1"/>
    <col min="5143" max="5143" width="7.88671875" customWidth="1"/>
    <col min="5144" max="5144" width="6" customWidth="1"/>
    <col min="5145" max="5145" width="7.44140625" customWidth="1"/>
    <col min="5146" max="5149" width="0" hidden="1" customWidth="1"/>
    <col min="5150" max="5151" width="6" customWidth="1"/>
    <col min="5152" max="5154" width="0" hidden="1" customWidth="1"/>
    <col min="5155" max="5155" width="3.77734375" customWidth="1"/>
    <col min="5156" max="5156" width="3.109375" customWidth="1"/>
    <col min="5157" max="5157" width="5.21875" customWidth="1"/>
    <col min="5158" max="5159" width="0" hidden="1" customWidth="1"/>
    <col min="5160" max="5160" width="7.88671875" customWidth="1"/>
    <col min="5377" max="5377" width="0" hidden="1" customWidth="1"/>
    <col min="5378" max="5378" width="5.44140625" customWidth="1"/>
    <col min="5379" max="5379" width="4.44140625" customWidth="1"/>
    <col min="5380" max="5380" width="0" hidden="1" customWidth="1"/>
    <col min="5381" max="5381" width="18.77734375" bestFit="1" customWidth="1"/>
    <col min="5382" max="5382" width="0" hidden="1" customWidth="1"/>
    <col min="5383" max="5383" width="6" customWidth="1"/>
    <col min="5384" max="5384" width="7.44140625" customWidth="1"/>
    <col min="5385" max="5388" width="0" hidden="1" customWidth="1"/>
    <col min="5389" max="5390" width="6" customWidth="1"/>
    <col min="5391" max="5393" width="0" hidden="1" customWidth="1"/>
    <col min="5394" max="5394" width="3.77734375" customWidth="1"/>
    <col min="5395" max="5395" width="3.109375" customWidth="1"/>
    <col min="5396" max="5396" width="5.21875" customWidth="1"/>
    <col min="5397" max="5398" width="0" hidden="1" customWidth="1"/>
    <col min="5399" max="5399" width="7.88671875" customWidth="1"/>
    <col min="5400" max="5400" width="6" customWidth="1"/>
    <col min="5401" max="5401" width="7.44140625" customWidth="1"/>
    <col min="5402" max="5405" width="0" hidden="1" customWidth="1"/>
    <col min="5406" max="5407" width="6" customWidth="1"/>
    <col min="5408" max="5410" width="0" hidden="1" customWidth="1"/>
    <col min="5411" max="5411" width="3.77734375" customWidth="1"/>
    <col min="5412" max="5412" width="3.109375" customWidth="1"/>
    <col min="5413" max="5413" width="5.21875" customWidth="1"/>
    <col min="5414" max="5415" width="0" hidden="1" customWidth="1"/>
    <col min="5416" max="5416" width="7.88671875" customWidth="1"/>
    <col min="5633" max="5633" width="0" hidden="1" customWidth="1"/>
    <col min="5634" max="5634" width="5.44140625" customWidth="1"/>
    <col min="5635" max="5635" width="4.44140625" customWidth="1"/>
    <col min="5636" max="5636" width="0" hidden="1" customWidth="1"/>
    <col min="5637" max="5637" width="18.77734375" bestFit="1" customWidth="1"/>
    <col min="5638" max="5638" width="0" hidden="1" customWidth="1"/>
    <col min="5639" max="5639" width="6" customWidth="1"/>
    <col min="5640" max="5640" width="7.44140625" customWidth="1"/>
    <col min="5641" max="5644" width="0" hidden="1" customWidth="1"/>
    <col min="5645" max="5646" width="6" customWidth="1"/>
    <col min="5647" max="5649" width="0" hidden="1" customWidth="1"/>
    <col min="5650" max="5650" width="3.77734375" customWidth="1"/>
    <col min="5651" max="5651" width="3.109375" customWidth="1"/>
    <col min="5652" max="5652" width="5.21875" customWidth="1"/>
    <col min="5653" max="5654" width="0" hidden="1" customWidth="1"/>
    <col min="5655" max="5655" width="7.88671875" customWidth="1"/>
    <col min="5656" max="5656" width="6" customWidth="1"/>
    <col min="5657" max="5657" width="7.44140625" customWidth="1"/>
    <col min="5658" max="5661" width="0" hidden="1" customWidth="1"/>
    <col min="5662" max="5663" width="6" customWidth="1"/>
    <col min="5664" max="5666" width="0" hidden="1" customWidth="1"/>
    <col min="5667" max="5667" width="3.77734375" customWidth="1"/>
    <col min="5668" max="5668" width="3.109375" customWidth="1"/>
    <col min="5669" max="5669" width="5.21875" customWidth="1"/>
    <col min="5670" max="5671" width="0" hidden="1" customWidth="1"/>
    <col min="5672" max="5672" width="7.88671875" customWidth="1"/>
    <col min="5889" max="5889" width="0" hidden="1" customWidth="1"/>
    <col min="5890" max="5890" width="5.44140625" customWidth="1"/>
    <col min="5891" max="5891" width="4.44140625" customWidth="1"/>
    <col min="5892" max="5892" width="0" hidden="1" customWidth="1"/>
    <col min="5893" max="5893" width="18.77734375" bestFit="1" customWidth="1"/>
    <col min="5894" max="5894" width="0" hidden="1" customWidth="1"/>
    <col min="5895" max="5895" width="6" customWidth="1"/>
    <col min="5896" max="5896" width="7.44140625" customWidth="1"/>
    <col min="5897" max="5900" width="0" hidden="1" customWidth="1"/>
    <col min="5901" max="5902" width="6" customWidth="1"/>
    <col min="5903" max="5905" width="0" hidden="1" customWidth="1"/>
    <col min="5906" max="5906" width="3.77734375" customWidth="1"/>
    <col min="5907" max="5907" width="3.109375" customWidth="1"/>
    <col min="5908" max="5908" width="5.21875" customWidth="1"/>
    <col min="5909" max="5910" width="0" hidden="1" customWidth="1"/>
    <col min="5911" max="5911" width="7.88671875" customWidth="1"/>
    <col min="5912" max="5912" width="6" customWidth="1"/>
    <col min="5913" max="5913" width="7.44140625" customWidth="1"/>
    <col min="5914" max="5917" width="0" hidden="1" customWidth="1"/>
    <col min="5918" max="5919" width="6" customWidth="1"/>
    <col min="5920" max="5922" width="0" hidden="1" customWidth="1"/>
    <col min="5923" max="5923" width="3.77734375" customWidth="1"/>
    <col min="5924" max="5924" width="3.109375" customWidth="1"/>
    <col min="5925" max="5925" width="5.21875" customWidth="1"/>
    <col min="5926" max="5927" width="0" hidden="1" customWidth="1"/>
    <col min="5928" max="5928" width="7.88671875" customWidth="1"/>
    <col min="6145" max="6145" width="0" hidden="1" customWidth="1"/>
    <col min="6146" max="6146" width="5.44140625" customWidth="1"/>
    <col min="6147" max="6147" width="4.44140625" customWidth="1"/>
    <col min="6148" max="6148" width="0" hidden="1" customWidth="1"/>
    <col min="6149" max="6149" width="18.77734375" bestFit="1" customWidth="1"/>
    <col min="6150" max="6150" width="0" hidden="1" customWidth="1"/>
    <col min="6151" max="6151" width="6" customWidth="1"/>
    <col min="6152" max="6152" width="7.44140625" customWidth="1"/>
    <col min="6153" max="6156" width="0" hidden="1" customWidth="1"/>
    <col min="6157" max="6158" width="6" customWidth="1"/>
    <col min="6159" max="6161" width="0" hidden="1" customWidth="1"/>
    <col min="6162" max="6162" width="3.77734375" customWidth="1"/>
    <col min="6163" max="6163" width="3.109375" customWidth="1"/>
    <col min="6164" max="6164" width="5.21875" customWidth="1"/>
    <col min="6165" max="6166" width="0" hidden="1" customWidth="1"/>
    <col min="6167" max="6167" width="7.88671875" customWidth="1"/>
    <col min="6168" max="6168" width="6" customWidth="1"/>
    <col min="6169" max="6169" width="7.44140625" customWidth="1"/>
    <col min="6170" max="6173" width="0" hidden="1" customWidth="1"/>
    <col min="6174" max="6175" width="6" customWidth="1"/>
    <col min="6176" max="6178" width="0" hidden="1" customWidth="1"/>
    <col min="6179" max="6179" width="3.77734375" customWidth="1"/>
    <col min="6180" max="6180" width="3.109375" customWidth="1"/>
    <col min="6181" max="6181" width="5.21875" customWidth="1"/>
    <col min="6182" max="6183" width="0" hidden="1" customWidth="1"/>
    <col min="6184" max="6184" width="7.88671875" customWidth="1"/>
    <col min="6401" max="6401" width="0" hidden="1" customWidth="1"/>
    <col min="6402" max="6402" width="5.44140625" customWidth="1"/>
    <col min="6403" max="6403" width="4.44140625" customWidth="1"/>
    <col min="6404" max="6404" width="0" hidden="1" customWidth="1"/>
    <col min="6405" max="6405" width="18.77734375" bestFit="1" customWidth="1"/>
    <col min="6406" max="6406" width="0" hidden="1" customWidth="1"/>
    <col min="6407" max="6407" width="6" customWidth="1"/>
    <col min="6408" max="6408" width="7.44140625" customWidth="1"/>
    <col min="6409" max="6412" width="0" hidden="1" customWidth="1"/>
    <col min="6413" max="6414" width="6" customWidth="1"/>
    <col min="6415" max="6417" width="0" hidden="1" customWidth="1"/>
    <col min="6418" max="6418" width="3.77734375" customWidth="1"/>
    <col min="6419" max="6419" width="3.109375" customWidth="1"/>
    <col min="6420" max="6420" width="5.21875" customWidth="1"/>
    <col min="6421" max="6422" width="0" hidden="1" customWidth="1"/>
    <col min="6423" max="6423" width="7.88671875" customWidth="1"/>
    <col min="6424" max="6424" width="6" customWidth="1"/>
    <col min="6425" max="6425" width="7.44140625" customWidth="1"/>
    <col min="6426" max="6429" width="0" hidden="1" customWidth="1"/>
    <col min="6430" max="6431" width="6" customWidth="1"/>
    <col min="6432" max="6434" width="0" hidden="1" customWidth="1"/>
    <col min="6435" max="6435" width="3.77734375" customWidth="1"/>
    <col min="6436" max="6436" width="3.109375" customWidth="1"/>
    <col min="6437" max="6437" width="5.21875" customWidth="1"/>
    <col min="6438" max="6439" width="0" hidden="1" customWidth="1"/>
    <col min="6440" max="6440" width="7.88671875" customWidth="1"/>
    <col min="6657" max="6657" width="0" hidden="1" customWidth="1"/>
    <col min="6658" max="6658" width="5.44140625" customWidth="1"/>
    <col min="6659" max="6659" width="4.44140625" customWidth="1"/>
    <col min="6660" max="6660" width="0" hidden="1" customWidth="1"/>
    <col min="6661" max="6661" width="18.77734375" bestFit="1" customWidth="1"/>
    <col min="6662" max="6662" width="0" hidden="1" customWidth="1"/>
    <col min="6663" max="6663" width="6" customWidth="1"/>
    <col min="6664" max="6664" width="7.44140625" customWidth="1"/>
    <col min="6665" max="6668" width="0" hidden="1" customWidth="1"/>
    <col min="6669" max="6670" width="6" customWidth="1"/>
    <col min="6671" max="6673" width="0" hidden="1" customWidth="1"/>
    <col min="6674" max="6674" width="3.77734375" customWidth="1"/>
    <col min="6675" max="6675" width="3.109375" customWidth="1"/>
    <col min="6676" max="6676" width="5.21875" customWidth="1"/>
    <col min="6677" max="6678" width="0" hidden="1" customWidth="1"/>
    <col min="6679" max="6679" width="7.88671875" customWidth="1"/>
    <col min="6680" max="6680" width="6" customWidth="1"/>
    <col min="6681" max="6681" width="7.44140625" customWidth="1"/>
    <col min="6682" max="6685" width="0" hidden="1" customWidth="1"/>
    <col min="6686" max="6687" width="6" customWidth="1"/>
    <col min="6688" max="6690" width="0" hidden="1" customWidth="1"/>
    <col min="6691" max="6691" width="3.77734375" customWidth="1"/>
    <col min="6692" max="6692" width="3.109375" customWidth="1"/>
    <col min="6693" max="6693" width="5.21875" customWidth="1"/>
    <col min="6694" max="6695" width="0" hidden="1" customWidth="1"/>
    <col min="6696" max="6696" width="7.88671875" customWidth="1"/>
    <col min="6913" max="6913" width="0" hidden="1" customWidth="1"/>
    <col min="6914" max="6914" width="5.44140625" customWidth="1"/>
    <col min="6915" max="6915" width="4.44140625" customWidth="1"/>
    <col min="6916" max="6916" width="0" hidden="1" customWidth="1"/>
    <col min="6917" max="6917" width="18.77734375" bestFit="1" customWidth="1"/>
    <col min="6918" max="6918" width="0" hidden="1" customWidth="1"/>
    <col min="6919" max="6919" width="6" customWidth="1"/>
    <col min="6920" max="6920" width="7.44140625" customWidth="1"/>
    <col min="6921" max="6924" width="0" hidden="1" customWidth="1"/>
    <col min="6925" max="6926" width="6" customWidth="1"/>
    <col min="6927" max="6929" width="0" hidden="1" customWidth="1"/>
    <col min="6930" max="6930" width="3.77734375" customWidth="1"/>
    <col min="6931" max="6931" width="3.109375" customWidth="1"/>
    <col min="6932" max="6932" width="5.21875" customWidth="1"/>
    <col min="6933" max="6934" width="0" hidden="1" customWidth="1"/>
    <col min="6935" max="6935" width="7.88671875" customWidth="1"/>
    <col min="6936" max="6936" width="6" customWidth="1"/>
    <col min="6937" max="6937" width="7.44140625" customWidth="1"/>
    <col min="6938" max="6941" width="0" hidden="1" customWidth="1"/>
    <col min="6942" max="6943" width="6" customWidth="1"/>
    <col min="6944" max="6946" width="0" hidden="1" customWidth="1"/>
    <col min="6947" max="6947" width="3.77734375" customWidth="1"/>
    <col min="6948" max="6948" width="3.109375" customWidth="1"/>
    <col min="6949" max="6949" width="5.21875" customWidth="1"/>
    <col min="6950" max="6951" width="0" hidden="1" customWidth="1"/>
    <col min="6952" max="6952" width="7.88671875" customWidth="1"/>
    <col min="7169" max="7169" width="0" hidden="1" customWidth="1"/>
    <col min="7170" max="7170" width="5.44140625" customWidth="1"/>
    <col min="7171" max="7171" width="4.44140625" customWidth="1"/>
    <col min="7172" max="7172" width="0" hidden="1" customWidth="1"/>
    <col min="7173" max="7173" width="18.77734375" bestFit="1" customWidth="1"/>
    <col min="7174" max="7174" width="0" hidden="1" customWidth="1"/>
    <col min="7175" max="7175" width="6" customWidth="1"/>
    <col min="7176" max="7176" width="7.44140625" customWidth="1"/>
    <col min="7177" max="7180" width="0" hidden="1" customWidth="1"/>
    <col min="7181" max="7182" width="6" customWidth="1"/>
    <col min="7183" max="7185" width="0" hidden="1" customWidth="1"/>
    <col min="7186" max="7186" width="3.77734375" customWidth="1"/>
    <col min="7187" max="7187" width="3.109375" customWidth="1"/>
    <col min="7188" max="7188" width="5.21875" customWidth="1"/>
    <col min="7189" max="7190" width="0" hidden="1" customWidth="1"/>
    <col min="7191" max="7191" width="7.88671875" customWidth="1"/>
    <col min="7192" max="7192" width="6" customWidth="1"/>
    <col min="7193" max="7193" width="7.44140625" customWidth="1"/>
    <col min="7194" max="7197" width="0" hidden="1" customWidth="1"/>
    <col min="7198" max="7199" width="6" customWidth="1"/>
    <col min="7200" max="7202" width="0" hidden="1" customWidth="1"/>
    <col min="7203" max="7203" width="3.77734375" customWidth="1"/>
    <col min="7204" max="7204" width="3.109375" customWidth="1"/>
    <col min="7205" max="7205" width="5.21875" customWidth="1"/>
    <col min="7206" max="7207" width="0" hidden="1" customWidth="1"/>
    <col min="7208" max="7208" width="7.88671875" customWidth="1"/>
    <col min="7425" max="7425" width="0" hidden="1" customWidth="1"/>
    <col min="7426" max="7426" width="5.44140625" customWidth="1"/>
    <col min="7427" max="7427" width="4.44140625" customWidth="1"/>
    <col min="7428" max="7428" width="0" hidden="1" customWidth="1"/>
    <col min="7429" max="7429" width="18.77734375" bestFit="1" customWidth="1"/>
    <col min="7430" max="7430" width="0" hidden="1" customWidth="1"/>
    <col min="7431" max="7431" width="6" customWidth="1"/>
    <col min="7432" max="7432" width="7.44140625" customWidth="1"/>
    <col min="7433" max="7436" width="0" hidden="1" customWidth="1"/>
    <col min="7437" max="7438" width="6" customWidth="1"/>
    <col min="7439" max="7441" width="0" hidden="1" customWidth="1"/>
    <col min="7442" max="7442" width="3.77734375" customWidth="1"/>
    <col min="7443" max="7443" width="3.109375" customWidth="1"/>
    <col min="7444" max="7444" width="5.21875" customWidth="1"/>
    <col min="7445" max="7446" width="0" hidden="1" customWidth="1"/>
    <col min="7447" max="7447" width="7.88671875" customWidth="1"/>
    <col min="7448" max="7448" width="6" customWidth="1"/>
    <col min="7449" max="7449" width="7.44140625" customWidth="1"/>
    <col min="7450" max="7453" width="0" hidden="1" customWidth="1"/>
    <col min="7454" max="7455" width="6" customWidth="1"/>
    <col min="7456" max="7458" width="0" hidden="1" customWidth="1"/>
    <col min="7459" max="7459" width="3.77734375" customWidth="1"/>
    <col min="7460" max="7460" width="3.109375" customWidth="1"/>
    <col min="7461" max="7461" width="5.21875" customWidth="1"/>
    <col min="7462" max="7463" width="0" hidden="1" customWidth="1"/>
    <col min="7464" max="7464" width="7.88671875" customWidth="1"/>
    <col min="7681" max="7681" width="0" hidden="1" customWidth="1"/>
    <col min="7682" max="7682" width="5.44140625" customWidth="1"/>
    <col min="7683" max="7683" width="4.44140625" customWidth="1"/>
    <col min="7684" max="7684" width="0" hidden="1" customWidth="1"/>
    <col min="7685" max="7685" width="18.77734375" bestFit="1" customWidth="1"/>
    <col min="7686" max="7686" width="0" hidden="1" customWidth="1"/>
    <col min="7687" max="7687" width="6" customWidth="1"/>
    <col min="7688" max="7688" width="7.44140625" customWidth="1"/>
    <col min="7689" max="7692" width="0" hidden="1" customWidth="1"/>
    <col min="7693" max="7694" width="6" customWidth="1"/>
    <col min="7695" max="7697" width="0" hidden="1" customWidth="1"/>
    <col min="7698" max="7698" width="3.77734375" customWidth="1"/>
    <col min="7699" max="7699" width="3.109375" customWidth="1"/>
    <col min="7700" max="7700" width="5.21875" customWidth="1"/>
    <col min="7701" max="7702" width="0" hidden="1" customWidth="1"/>
    <col min="7703" max="7703" width="7.88671875" customWidth="1"/>
    <col min="7704" max="7704" width="6" customWidth="1"/>
    <col min="7705" max="7705" width="7.44140625" customWidth="1"/>
    <col min="7706" max="7709" width="0" hidden="1" customWidth="1"/>
    <col min="7710" max="7711" width="6" customWidth="1"/>
    <col min="7712" max="7714" width="0" hidden="1" customWidth="1"/>
    <col min="7715" max="7715" width="3.77734375" customWidth="1"/>
    <col min="7716" max="7716" width="3.109375" customWidth="1"/>
    <col min="7717" max="7717" width="5.21875" customWidth="1"/>
    <col min="7718" max="7719" width="0" hidden="1" customWidth="1"/>
    <col min="7720" max="7720" width="7.88671875" customWidth="1"/>
    <col min="7937" max="7937" width="0" hidden="1" customWidth="1"/>
    <col min="7938" max="7938" width="5.44140625" customWidth="1"/>
    <col min="7939" max="7939" width="4.44140625" customWidth="1"/>
    <col min="7940" max="7940" width="0" hidden="1" customWidth="1"/>
    <col min="7941" max="7941" width="18.77734375" bestFit="1" customWidth="1"/>
    <col min="7942" max="7942" width="0" hidden="1" customWidth="1"/>
    <col min="7943" max="7943" width="6" customWidth="1"/>
    <col min="7944" max="7944" width="7.44140625" customWidth="1"/>
    <col min="7945" max="7948" width="0" hidden="1" customWidth="1"/>
    <col min="7949" max="7950" width="6" customWidth="1"/>
    <col min="7951" max="7953" width="0" hidden="1" customWidth="1"/>
    <col min="7954" max="7954" width="3.77734375" customWidth="1"/>
    <col min="7955" max="7955" width="3.109375" customWidth="1"/>
    <col min="7956" max="7956" width="5.21875" customWidth="1"/>
    <col min="7957" max="7958" width="0" hidden="1" customWidth="1"/>
    <col min="7959" max="7959" width="7.88671875" customWidth="1"/>
    <col min="7960" max="7960" width="6" customWidth="1"/>
    <col min="7961" max="7961" width="7.44140625" customWidth="1"/>
    <col min="7962" max="7965" width="0" hidden="1" customWidth="1"/>
    <col min="7966" max="7967" width="6" customWidth="1"/>
    <col min="7968" max="7970" width="0" hidden="1" customWidth="1"/>
    <col min="7971" max="7971" width="3.77734375" customWidth="1"/>
    <col min="7972" max="7972" width="3.109375" customWidth="1"/>
    <col min="7973" max="7973" width="5.21875" customWidth="1"/>
    <col min="7974" max="7975" width="0" hidden="1" customWidth="1"/>
    <col min="7976" max="7976" width="7.88671875" customWidth="1"/>
    <col min="8193" max="8193" width="0" hidden="1" customWidth="1"/>
    <col min="8194" max="8194" width="5.44140625" customWidth="1"/>
    <col min="8195" max="8195" width="4.44140625" customWidth="1"/>
    <col min="8196" max="8196" width="0" hidden="1" customWidth="1"/>
    <col min="8197" max="8197" width="18.77734375" bestFit="1" customWidth="1"/>
    <col min="8198" max="8198" width="0" hidden="1" customWidth="1"/>
    <col min="8199" max="8199" width="6" customWidth="1"/>
    <col min="8200" max="8200" width="7.44140625" customWidth="1"/>
    <col min="8201" max="8204" width="0" hidden="1" customWidth="1"/>
    <col min="8205" max="8206" width="6" customWidth="1"/>
    <col min="8207" max="8209" width="0" hidden="1" customWidth="1"/>
    <col min="8210" max="8210" width="3.77734375" customWidth="1"/>
    <col min="8211" max="8211" width="3.109375" customWidth="1"/>
    <col min="8212" max="8212" width="5.21875" customWidth="1"/>
    <col min="8213" max="8214" width="0" hidden="1" customWidth="1"/>
    <col min="8215" max="8215" width="7.88671875" customWidth="1"/>
    <col min="8216" max="8216" width="6" customWidth="1"/>
    <col min="8217" max="8217" width="7.44140625" customWidth="1"/>
    <col min="8218" max="8221" width="0" hidden="1" customWidth="1"/>
    <col min="8222" max="8223" width="6" customWidth="1"/>
    <col min="8224" max="8226" width="0" hidden="1" customWidth="1"/>
    <col min="8227" max="8227" width="3.77734375" customWidth="1"/>
    <col min="8228" max="8228" width="3.109375" customWidth="1"/>
    <col min="8229" max="8229" width="5.21875" customWidth="1"/>
    <col min="8230" max="8231" width="0" hidden="1" customWidth="1"/>
    <col min="8232" max="8232" width="7.88671875" customWidth="1"/>
    <col min="8449" max="8449" width="0" hidden="1" customWidth="1"/>
    <col min="8450" max="8450" width="5.44140625" customWidth="1"/>
    <col min="8451" max="8451" width="4.44140625" customWidth="1"/>
    <col min="8452" max="8452" width="0" hidden="1" customWidth="1"/>
    <col min="8453" max="8453" width="18.77734375" bestFit="1" customWidth="1"/>
    <col min="8454" max="8454" width="0" hidden="1" customWidth="1"/>
    <col min="8455" max="8455" width="6" customWidth="1"/>
    <col min="8456" max="8456" width="7.44140625" customWidth="1"/>
    <col min="8457" max="8460" width="0" hidden="1" customWidth="1"/>
    <col min="8461" max="8462" width="6" customWidth="1"/>
    <col min="8463" max="8465" width="0" hidden="1" customWidth="1"/>
    <col min="8466" max="8466" width="3.77734375" customWidth="1"/>
    <col min="8467" max="8467" width="3.109375" customWidth="1"/>
    <col min="8468" max="8468" width="5.21875" customWidth="1"/>
    <col min="8469" max="8470" width="0" hidden="1" customWidth="1"/>
    <col min="8471" max="8471" width="7.88671875" customWidth="1"/>
    <col min="8472" max="8472" width="6" customWidth="1"/>
    <col min="8473" max="8473" width="7.44140625" customWidth="1"/>
    <col min="8474" max="8477" width="0" hidden="1" customWidth="1"/>
    <col min="8478" max="8479" width="6" customWidth="1"/>
    <col min="8480" max="8482" width="0" hidden="1" customWidth="1"/>
    <col min="8483" max="8483" width="3.77734375" customWidth="1"/>
    <col min="8484" max="8484" width="3.109375" customWidth="1"/>
    <col min="8485" max="8485" width="5.21875" customWidth="1"/>
    <col min="8486" max="8487" width="0" hidden="1" customWidth="1"/>
    <col min="8488" max="8488" width="7.88671875" customWidth="1"/>
    <col min="8705" max="8705" width="0" hidden="1" customWidth="1"/>
    <col min="8706" max="8706" width="5.44140625" customWidth="1"/>
    <col min="8707" max="8707" width="4.44140625" customWidth="1"/>
    <col min="8708" max="8708" width="0" hidden="1" customWidth="1"/>
    <col min="8709" max="8709" width="18.77734375" bestFit="1" customWidth="1"/>
    <col min="8710" max="8710" width="0" hidden="1" customWidth="1"/>
    <col min="8711" max="8711" width="6" customWidth="1"/>
    <col min="8712" max="8712" width="7.44140625" customWidth="1"/>
    <col min="8713" max="8716" width="0" hidden="1" customWidth="1"/>
    <col min="8717" max="8718" width="6" customWidth="1"/>
    <col min="8719" max="8721" width="0" hidden="1" customWidth="1"/>
    <col min="8722" max="8722" width="3.77734375" customWidth="1"/>
    <col min="8723" max="8723" width="3.109375" customWidth="1"/>
    <col min="8724" max="8724" width="5.21875" customWidth="1"/>
    <col min="8725" max="8726" width="0" hidden="1" customWidth="1"/>
    <col min="8727" max="8727" width="7.88671875" customWidth="1"/>
    <col min="8728" max="8728" width="6" customWidth="1"/>
    <col min="8729" max="8729" width="7.44140625" customWidth="1"/>
    <col min="8730" max="8733" width="0" hidden="1" customWidth="1"/>
    <col min="8734" max="8735" width="6" customWidth="1"/>
    <col min="8736" max="8738" width="0" hidden="1" customWidth="1"/>
    <col min="8739" max="8739" width="3.77734375" customWidth="1"/>
    <col min="8740" max="8740" width="3.109375" customWidth="1"/>
    <col min="8741" max="8741" width="5.21875" customWidth="1"/>
    <col min="8742" max="8743" width="0" hidden="1" customWidth="1"/>
    <col min="8744" max="8744" width="7.88671875" customWidth="1"/>
    <col min="8961" max="8961" width="0" hidden="1" customWidth="1"/>
    <col min="8962" max="8962" width="5.44140625" customWidth="1"/>
    <col min="8963" max="8963" width="4.44140625" customWidth="1"/>
    <col min="8964" max="8964" width="0" hidden="1" customWidth="1"/>
    <col min="8965" max="8965" width="18.77734375" bestFit="1" customWidth="1"/>
    <col min="8966" max="8966" width="0" hidden="1" customWidth="1"/>
    <col min="8967" max="8967" width="6" customWidth="1"/>
    <col min="8968" max="8968" width="7.44140625" customWidth="1"/>
    <col min="8969" max="8972" width="0" hidden="1" customWidth="1"/>
    <col min="8973" max="8974" width="6" customWidth="1"/>
    <col min="8975" max="8977" width="0" hidden="1" customWidth="1"/>
    <col min="8978" max="8978" width="3.77734375" customWidth="1"/>
    <col min="8979" max="8979" width="3.109375" customWidth="1"/>
    <col min="8980" max="8980" width="5.21875" customWidth="1"/>
    <col min="8981" max="8982" width="0" hidden="1" customWidth="1"/>
    <col min="8983" max="8983" width="7.88671875" customWidth="1"/>
    <col min="8984" max="8984" width="6" customWidth="1"/>
    <col min="8985" max="8985" width="7.44140625" customWidth="1"/>
    <col min="8986" max="8989" width="0" hidden="1" customWidth="1"/>
    <col min="8990" max="8991" width="6" customWidth="1"/>
    <col min="8992" max="8994" width="0" hidden="1" customWidth="1"/>
    <col min="8995" max="8995" width="3.77734375" customWidth="1"/>
    <col min="8996" max="8996" width="3.109375" customWidth="1"/>
    <col min="8997" max="8997" width="5.21875" customWidth="1"/>
    <col min="8998" max="8999" width="0" hidden="1" customWidth="1"/>
    <col min="9000" max="9000" width="7.88671875" customWidth="1"/>
    <col min="9217" max="9217" width="0" hidden="1" customWidth="1"/>
    <col min="9218" max="9218" width="5.44140625" customWidth="1"/>
    <col min="9219" max="9219" width="4.44140625" customWidth="1"/>
    <col min="9220" max="9220" width="0" hidden="1" customWidth="1"/>
    <col min="9221" max="9221" width="18.77734375" bestFit="1" customWidth="1"/>
    <col min="9222" max="9222" width="0" hidden="1" customWidth="1"/>
    <col min="9223" max="9223" width="6" customWidth="1"/>
    <col min="9224" max="9224" width="7.44140625" customWidth="1"/>
    <col min="9225" max="9228" width="0" hidden="1" customWidth="1"/>
    <col min="9229" max="9230" width="6" customWidth="1"/>
    <col min="9231" max="9233" width="0" hidden="1" customWidth="1"/>
    <col min="9234" max="9234" width="3.77734375" customWidth="1"/>
    <col min="9235" max="9235" width="3.109375" customWidth="1"/>
    <col min="9236" max="9236" width="5.21875" customWidth="1"/>
    <col min="9237" max="9238" width="0" hidden="1" customWidth="1"/>
    <col min="9239" max="9239" width="7.88671875" customWidth="1"/>
    <col min="9240" max="9240" width="6" customWidth="1"/>
    <col min="9241" max="9241" width="7.44140625" customWidth="1"/>
    <col min="9242" max="9245" width="0" hidden="1" customWidth="1"/>
    <col min="9246" max="9247" width="6" customWidth="1"/>
    <col min="9248" max="9250" width="0" hidden="1" customWidth="1"/>
    <col min="9251" max="9251" width="3.77734375" customWidth="1"/>
    <col min="9252" max="9252" width="3.109375" customWidth="1"/>
    <col min="9253" max="9253" width="5.21875" customWidth="1"/>
    <col min="9254" max="9255" width="0" hidden="1" customWidth="1"/>
    <col min="9256" max="9256" width="7.88671875" customWidth="1"/>
    <col min="9473" max="9473" width="0" hidden="1" customWidth="1"/>
    <col min="9474" max="9474" width="5.44140625" customWidth="1"/>
    <col min="9475" max="9475" width="4.44140625" customWidth="1"/>
    <col min="9476" max="9476" width="0" hidden="1" customWidth="1"/>
    <col min="9477" max="9477" width="18.77734375" bestFit="1" customWidth="1"/>
    <col min="9478" max="9478" width="0" hidden="1" customWidth="1"/>
    <col min="9479" max="9479" width="6" customWidth="1"/>
    <col min="9480" max="9480" width="7.44140625" customWidth="1"/>
    <col min="9481" max="9484" width="0" hidden="1" customWidth="1"/>
    <col min="9485" max="9486" width="6" customWidth="1"/>
    <col min="9487" max="9489" width="0" hidden="1" customWidth="1"/>
    <col min="9490" max="9490" width="3.77734375" customWidth="1"/>
    <col min="9491" max="9491" width="3.109375" customWidth="1"/>
    <col min="9492" max="9492" width="5.21875" customWidth="1"/>
    <col min="9493" max="9494" width="0" hidden="1" customWidth="1"/>
    <col min="9495" max="9495" width="7.88671875" customWidth="1"/>
    <col min="9496" max="9496" width="6" customWidth="1"/>
    <col min="9497" max="9497" width="7.44140625" customWidth="1"/>
    <col min="9498" max="9501" width="0" hidden="1" customWidth="1"/>
    <col min="9502" max="9503" width="6" customWidth="1"/>
    <col min="9504" max="9506" width="0" hidden="1" customWidth="1"/>
    <col min="9507" max="9507" width="3.77734375" customWidth="1"/>
    <col min="9508" max="9508" width="3.109375" customWidth="1"/>
    <col min="9509" max="9509" width="5.21875" customWidth="1"/>
    <col min="9510" max="9511" width="0" hidden="1" customWidth="1"/>
    <col min="9512" max="9512" width="7.88671875" customWidth="1"/>
    <col min="9729" max="9729" width="0" hidden="1" customWidth="1"/>
    <col min="9730" max="9730" width="5.44140625" customWidth="1"/>
    <col min="9731" max="9731" width="4.44140625" customWidth="1"/>
    <col min="9732" max="9732" width="0" hidden="1" customWidth="1"/>
    <col min="9733" max="9733" width="18.77734375" bestFit="1" customWidth="1"/>
    <col min="9734" max="9734" width="0" hidden="1" customWidth="1"/>
    <col min="9735" max="9735" width="6" customWidth="1"/>
    <col min="9736" max="9736" width="7.44140625" customWidth="1"/>
    <col min="9737" max="9740" width="0" hidden="1" customWidth="1"/>
    <col min="9741" max="9742" width="6" customWidth="1"/>
    <col min="9743" max="9745" width="0" hidden="1" customWidth="1"/>
    <col min="9746" max="9746" width="3.77734375" customWidth="1"/>
    <col min="9747" max="9747" width="3.109375" customWidth="1"/>
    <col min="9748" max="9748" width="5.21875" customWidth="1"/>
    <col min="9749" max="9750" width="0" hidden="1" customWidth="1"/>
    <col min="9751" max="9751" width="7.88671875" customWidth="1"/>
    <col min="9752" max="9752" width="6" customWidth="1"/>
    <col min="9753" max="9753" width="7.44140625" customWidth="1"/>
    <col min="9754" max="9757" width="0" hidden="1" customWidth="1"/>
    <col min="9758" max="9759" width="6" customWidth="1"/>
    <col min="9760" max="9762" width="0" hidden="1" customWidth="1"/>
    <col min="9763" max="9763" width="3.77734375" customWidth="1"/>
    <col min="9764" max="9764" width="3.109375" customWidth="1"/>
    <col min="9765" max="9765" width="5.21875" customWidth="1"/>
    <col min="9766" max="9767" width="0" hidden="1" customWidth="1"/>
    <col min="9768" max="9768" width="7.88671875" customWidth="1"/>
    <col min="9985" max="9985" width="0" hidden="1" customWidth="1"/>
    <col min="9986" max="9986" width="5.44140625" customWidth="1"/>
    <col min="9987" max="9987" width="4.44140625" customWidth="1"/>
    <col min="9988" max="9988" width="0" hidden="1" customWidth="1"/>
    <col min="9989" max="9989" width="18.77734375" bestFit="1" customWidth="1"/>
    <col min="9990" max="9990" width="0" hidden="1" customWidth="1"/>
    <col min="9991" max="9991" width="6" customWidth="1"/>
    <col min="9992" max="9992" width="7.44140625" customWidth="1"/>
    <col min="9993" max="9996" width="0" hidden="1" customWidth="1"/>
    <col min="9997" max="9998" width="6" customWidth="1"/>
    <col min="9999" max="10001" width="0" hidden="1" customWidth="1"/>
    <col min="10002" max="10002" width="3.77734375" customWidth="1"/>
    <col min="10003" max="10003" width="3.109375" customWidth="1"/>
    <col min="10004" max="10004" width="5.21875" customWidth="1"/>
    <col min="10005" max="10006" width="0" hidden="1" customWidth="1"/>
    <col min="10007" max="10007" width="7.88671875" customWidth="1"/>
    <col min="10008" max="10008" width="6" customWidth="1"/>
    <col min="10009" max="10009" width="7.44140625" customWidth="1"/>
    <col min="10010" max="10013" width="0" hidden="1" customWidth="1"/>
    <col min="10014" max="10015" width="6" customWidth="1"/>
    <col min="10016" max="10018" width="0" hidden="1" customWidth="1"/>
    <col min="10019" max="10019" width="3.77734375" customWidth="1"/>
    <col min="10020" max="10020" width="3.109375" customWidth="1"/>
    <col min="10021" max="10021" width="5.21875" customWidth="1"/>
    <col min="10022" max="10023" width="0" hidden="1" customWidth="1"/>
    <col min="10024" max="10024" width="7.88671875" customWidth="1"/>
    <col min="10241" max="10241" width="0" hidden="1" customWidth="1"/>
    <col min="10242" max="10242" width="5.44140625" customWidth="1"/>
    <col min="10243" max="10243" width="4.44140625" customWidth="1"/>
    <col min="10244" max="10244" width="0" hidden="1" customWidth="1"/>
    <col min="10245" max="10245" width="18.77734375" bestFit="1" customWidth="1"/>
    <col min="10246" max="10246" width="0" hidden="1" customWidth="1"/>
    <col min="10247" max="10247" width="6" customWidth="1"/>
    <col min="10248" max="10248" width="7.44140625" customWidth="1"/>
    <col min="10249" max="10252" width="0" hidden="1" customWidth="1"/>
    <col min="10253" max="10254" width="6" customWidth="1"/>
    <col min="10255" max="10257" width="0" hidden="1" customWidth="1"/>
    <col min="10258" max="10258" width="3.77734375" customWidth="1"/>
    <col min="10259" max="10259" width="3.109375" customWidth="1"/>
    <col min="10260" max="10260" width="5.21875" customWidth="1"/>
    <col min="10261" max="10262" width="0" hidden="1" customWidth="1"/>
    <col min="10263" max="10263" width="7.88671875" customWidth="1"/>
    <col min="10264" max="10264" width="6" customWidth="1"/>
    <col min="10265" max="10265" width="7.44140625" customWidth="1"/>
    <col min="10266" max="10269" width="0" hidden="1" customWidth="1"/>
    <col min="10270" max="10271" width="6" customWidth="1"/>
    <col min="10272" max="10274" width="0" hidden="1" customWidth="1"/>
    <col min="10275" max="10275" width="3.77734375" customWidth="1"/>
    <col min="10276" max="10276" width="3.109375" customWidth="1"/>
    <col min="10277" max="10277" width="5.21875" customWidth="1"/>
    <col min="10278" max="10279" width="0" hidden="1" customWidth="1"/>
    <col min="10280" max="10280" width="7.88671875" customWidth="1"/>
    <col min="10497" max="10497" width="0" hidden="1" customWidth="1"/>
    <col min="10498" max="10498" width="5.44140625" customWidth="1"/>
    <col min="10499" max="10499" width="4.44140625" customWidth="1"/>
    <col min="10500" max="10500" width="0" hidden="1" customWidth="1"/>
    <col min="10501" max="10501" width="18.77734375" bestFit="1" customWidth="1"/>
    <col min="10502" max="10502" width="0" hidden="1" customWidth="1"/>
    <col min="10503" max="10503" width="6" customWidth="1"/>
    <col min="10504" max="10504" width="7.44140625" customWidth="1"/>
    <col min="10505" max="10508" width="0" hidden="1" customWidth="1"/>
    <col min="10509" max="10510" width="6" customWidth="1"/>
    <col min="10511" max="10513" width="0" hidden="1" customWidth="1"/>
    <col min="10514" max="10514" width="3.77734375" customWidth="1"/>
    <col min="10515" max="10515" width="3.109375" customWidth="1"/>
    <col min="10516" max="10516" width="5.21875" customWidth="1"/>
    <col min="10517" max="10518" width="0" hidden="1" customWidth="1"/>
    <col min="10519" max="10519" width="7.88671875" customWidth="1"/>
    <col min="10520" max="10520" width="6" customWidth="1"/>
    <col min="10521" max="10521" width="7.44140625" customWidth="1"/>
    <col min="10522" max="10525" width="0" hidden="1" customWidth="1"/>
    <col min="10526" max="10527" width="6" customWidth="1"/>
    <col min="10528" max="10530" width="0" hidden="1" customWidth="1"/>
    <col min="10531" max="10531" width="3.77734375" customWidth="1"/>
    <col min="10532" max="10532" width="3.109375" customWidth="1"/>
    <col min="10533" max="10533" width="5.21875" customWidth="1"/>
    <col min="10534" max="10535" width="0" hidden="1" customWidth="1"/>
    <col min="10536" max="10536" width="7.88671875" customWidth="1"/>
    <col min="10753" max="10753" width="0" hidden="1" customWidth="1"/>
    <col min="10754" max="10754" width="5.44140625" customWidth="1"/>
    <col min="10755" max="10755" width="4.44140625" customWidth="1"/>
    <col min="10756" max="10756" width="0" hidden="1" customWidth="1"/>
    <col min="10757" max="10757" width="18.77734375" bestFit="1" customWidth="1"/>
    <col min="10758" max="10758" width="0" hidden="1" customWidth="1"/>
    <col min="10759" max="10759" width="6" customWidth="1"/>
    <col min="10760" max="10760" width="7.44140625" customWidth="1"/>
    <col min="10761" max="10764" width="0" hidden="1" customWidth="1"/>
    <col min="10765" max="10766" width="6" customWidth="1"/>
    <col min="10767" max="10769" width="0" hidden="1" customWidth="1"/>
    <col min="10770" max="10770" width="3.77734375" customWidth="1"/>
    <col min="10771" max="10771" width="3.109375" customWidth="1"/>
    <col min="10772" max="10772" width="5.21875" customWidth="1"/>
    <col min="10773" max="10774" width="0" hidden="1" customWidth="1"/>
    <col min="10775" max="10775" width="7.88671875" customWidth="1"/>
    <col min="10776" max="10776" width="6" customWidth="1"/>
    <col min="10777" max="10777" width="7.44140625" customWidth="1"/>
    <col min="10778" max="10781" width="0" hidden="1" customWidth="1"/>
    <col min="10782" max="10783" width="6" customWidth="1"/>
    <col min="10784" max="10786" width="0" hidden="1" customWidth="1"/>
    <col min="10787" max="10787" width="3.77734375" customWidth="1"/>
    <col min="10788" max="10788" width="3.109375" customWidth="1"/>
    <col min="10789" max="10789" width="5.21875" customWidth="1"/>
    <col min="10790" max="10791" width="0" hidden="1" customWidth="1"/>
    <col min="10792" max="10792" width="7.88671875" customWidth="1"/>
    <col min="11009" max="11009" width="0" hidden="1" customWidth="1"/>
    <col min="11010" max="11010" width="5.44140625" customWidth="1"/>
    <col min="11011" max="11011" width="4.44140625" customWidth="1"/>
    <col min="11012" max="11012" width="0" hidden="1" customWidth="1"/>
    <col min="11013" max="11013" width="18.77734375" bestFit="1" customWidth="1"/>
    <col min="11014" max="11014" width="0" hidden="1" customWidth="1"/>
    <col min="11015" max="11015" width="6" customWidth="1"/>
    <col min="11016" max="11016" width="7.44140625" customWidth="1"/>
    <col min="11017" max="11020" width="0" hidden="1" customWidth="1"/>
    <col min="11021" max="11022" width="6" customWidth="1"/>
    <col min="11023" max="11025" width="0" hidden="1" customWidth="1"/>
    <col min="11026" max="11026" width="3.77734375" customWidth="1"/>
    <col min="11027" max="11027" width="3.109375" customWidth="1"/>
    <col min="11028" max="11028" width="5.21875" customWidth="1"/>
    <col min="11029" max="11030" width="0" hidden="1" customWidth="1"/>
    <col min="11031" max="11031" width="7.88671875" customWidth="1"/>
    <col min="11032" max="11032" width="6" customWidth="1"/>
    <col min="11033" max="11033" width="7.44140625" customWidth="1"/>
    <col min="11034" max="11037" width="0" hidden="1" customWidth="1"/>
    <col min="11038" max="11039" width="6" customWidth="1"/>
    <col min="11040" max="11042" width="0" hidden="1" customWidth="1"/>
    <col min="11043" max="11043" width="3.77734375" customWidth="1"/>
    <col min="11044" max="11044" width="3.109375" customWidth="1"/>
    <col min="11045" max="11045" width="5.21875" customWidth="1"/>
    <col min="11046" max="11047" width="0" hidden="1" customWidth="1"/>
    <col min="11048" max="11048" width="7.88671875" customWidth="1"/>
    <col min="11265" max="11265" width="0" hidden="1" customWidth="1"/>
    <col min="11266" max="11266" width="5.44140625" customWidth="1"/>
    <col min="11267" max="11267" width="4.44140625" customWidth="1"/>
    <col min="11268" max="11268" width="0" hidden="1" customWidth="1"/>
    <col min="11269" max="11269" width="18.77734375" bestFit="1" customWidth="1"/>
    <col min="11270" max="11270" width="0" hidden="1" customWidth="1"/>
    <col min="11271" max="11271" width="6" customWidth="1"/>
    <col min="11272" max="11272" width="7.44140625" customWidth="1"/>
    <col min="11273" max="11276" width="0" hidden="1" customWidth="1"/>
    <col min="11277" max="11278" width="6" customWidth="1"/>
    <col min="11279" max="11281" width="0" hidden="1" customWidth="1"/>
    <col min="11282" max="11282" width="3.77734375" customWidth="1"/>
    <col min="11283" max="11283" width="3.109375" customWidth="1"/>
    <col min="11284" max="11284" width="5.21875" customWidth="1"/>
    <col min="11285" max="11286" width="0" hidden="1" customWidth="1"/>
    <col min="11287" max="11287" width="7.88671875" customWidth="1"/>
    <col min="11288" max="11288" width="6" customWidth="1"/>
    <col min="11289" max="11289" width="7.44140625" customWidth="1"/>
    <col min="11290" max="11293" width="0" hidden="1" customWidth="1"/>
    <col min="11294" max="11295" width="6" customWidth="1"/>
    <col min="11296" max="11298" width="0" hidden="1" customWidth="1"/>
    <col min="11299" max="11299" width="3.77734375" customWidth="1"/>
    <col min="11300" max="11300" width="3.109375" customWidth="1"/>
    <col min="11301" max="11301" width="5.21875" customWidth="1"/>
    <col min="11302" max="11303" width="0" hidden="1" customWidth="1"/>
    <col min="11304" max="11304" width="7.88671875" customWidth="1"/>
    <col min="11521" max="11521" width="0" hidden="1" customWidth="1"/>
    <col min="11522" max="11522" width="5.44140625" customWidth="1"/>
    <col min="11523" max="11523" width="4.44140625" customWidth="1"/>
    <col min="11524" max="11524" width="0" hidden="1" customWidth="1"/>
    <col min="11525" max="11525" width="18.77734375" bestFit="1" customWidth="1"/>
    <col min="11526" max="11526" width="0" hidden="1" customWidth="1"/>
    <col min="11527" max="11527" width="6" customWidth="1"/>
    <col min="11528" max="11528" width="7.44140625" customWidth="1"/>
    <col min="11529" max="11532" width="0" hidden="1" customWidth="1"/>
    <col min="11533" max="11534" width="6" customWidth="1"/>
    <col min="11535" max="11537" width="0" hidden="1" customWidth="1"/>
    <col min="11538" max="11538" width="3.77734375" customWidth="1"/>
    <col min="11539" max="11539" width="3.109375" customWidth="1"/>
    <col min="11540" max="11540" width="5.21875" customWidth="1"/>
    <col min="11541" max="11542" width="0" hidden="1" customWidth="1"/>
    <col min="11543" max="11543" width="7.88671875" customWidth="1"/>
    <col min="11544" max="11544" width="6" customWidth="1"/>
    <col min="11545" max="11545" width="7.44140625" customWidth="1"/>
    <col min="11546" max="11549" width="0" hidden="1" customWidth="1"/>
    <col min="11550" max="11551" width="6" customWidth="1"/>
    <col min="11552" max="11554" width="0" hidden="1" customWidth="1"/>
    <col min="11555" max="11555" width="3.77734375" customWidth="1"/>
    <col min="11556" max="11556" width="3.109375" customWidth="1"/>
    <col min="11557" max="11557" width="5.21875" customWidth="1"/>
    <col min="11558" max="11559" width="0" hidden="1" customWidth="1"/>
    <col min="11560" max="11560" width="7.88671875" customWidth="1"/>
    <col min="11777" max="11777" width="0" hidden="1" customWidth="1"/>
    <col min="11778" max="11778" width="5.44140625" customWidth="1"/>
    <col min="11779" max="11779" width="4.44140625" customWidth="1"/>
    <col min="11780" max="11780" width="0" hidden="1" customWidth="1"/>
    <col min="11781" max="11781" width="18.77734375" bestFit="1" customWidth="1"/>
    <col min="11782" max="11782" width="0" hidden="1" customWidth="1"/>
    <col min="11783" max="11783" width="6" customWidth="1"/>
    <col min="11784" max="11784" width="7.44140625" customWidth="1"/>
    <col min="11785" max="11788" width="0" hidden="1" customWidth="1"/>
    <col min="11789" max="11790" width="6" customWidth="1"/>
    <col min="11791" max="11793" width="0" hidden="1" customWidth="1"/>
    <col min="11794" max="11794" width="3.77734375" customWidth="1"/>
    <col min="11795" max="11795" width="3.109375" customWidth="1"/>
    <col min="11796" max="11796" width="5.21875" customWidth="1"/>
    <col min="11797" max="11798" width="0" hidden="1" customWidth="1"/>
    <col min="11799" max="11799" width="7.88671875" customWidth="1"/>
    <col min="11800" max="11800" width="6" customWidth="1"/>
    <col min="11801" max="11801" width="7.44140625" customWidth="1"/>
    <col min="11802" max="11805" width="0" hidden="1" customWidth="1"/>
    <col min="11806" max="11807" width="6" customWidth="1"/>
    <col min="11808" max="11810" width="0" hidden="1" customWidth="1"/>
    <col min="11811" max="11811" width="3.77734375" customWidth="1"/>
    <col min="11812" max="11812" width="3.109375" customWidth="1"/>
    <col min="11813" max="11813" width="5.21875" customWidth="1"/>
    <col min="11814" max="11815" width="0" hidden="1" customWidth="1"/>
    <col min="11816" max="11816" width="7.88671875" customWidth="1"/>
    <col min="12033" max="12033" width="0" hidden="1" customWidth="1"/>
    <col min="12034" max="12034" width="5.44140625" customWidth="1"/>
    <col min="12035" max="12035" width="4.44140625" customWidth="1"/>
    <col min="12036" max="12036" width="0" hidden="1" customWidth="1"/>
    <col min="12037" max="12037" width="18.77734375" bestFit="1" customWidth="1"/>
    <col min="12038" max="12038" width="0" hidden="1" customWidth="1"/>
    <col min="12039" max="12039" width="6" customWidth="1"/>
    <col min="12040" max="12040" width="7.44140625" customWidth="1"/>
    <col min="12041" max="12044" width="0" hidden="1" customWidth="1"/>
    <col min="12045" max="12046" width="6" customWidth="1"/>
    <col min="12047" max="12049" width="0" hidden="1" customWidth="1"/>
    <col min="12050" max="12050" width="3.77734375" customWidth="1"/>
    <col min="12051" max="12051" width="3.109375" customWidth="1"/>
    <col min="12052" max="12052" width="5.21875" customWidth="1"/>
    <col min="12053" max="12054" width="0" hidden="1" customWidth="1"/>
    <col min="12055" max="12055" width="7.88671875" customWidth="1"/>
    <col min="12056" max="12056" width="6" customWidth="1"/>
    <col min="12057" max="12057" width="7.44140625" customWidth="1"/>
    <col min="12058" max="12061" width="0" hidden="1" customWidth="1"/>
    <col min="12062" max="12063" width="6" customWidth="1"/>
    <col min="12064" max="12066" width="0" hidden="1" customWidth="1"/>
    <col min="12067" max="12067" width="3.77734375" customWidth="1"/>
    <col min="12068" max="12068" width="3.109375" customWidth="1"/>
    <col min="12069" max="12069" width="5.21875" customWidth="1"/>
    <col min="12070" max="12071" width="0" hidden="1" customWidth="1"/>
    <col min="12072" max="12072" width="7.88671875" customWidth="1"/>
    <col min="12289" max="12289" width="0" hidden="1" customWidth="1"/>
    <col min="12290" max="12290" width="5.44140625" customWidth="1"/>
    <col min="12291" max="12291" width="4.44140625" customWidth="1"/>
    <col min="12292" max="12292" width="0" hidden="1" customWidth="1"/>
    <col min="12293" max="12293" width="18.77734375" bestFit="1" customWidth="1"/>
    <col min="12294" max="12294" width="0" hidden="1" customWidth="1"/>
    <col min="12295" max="12295" width="6" customWidth="1"/>
    <col min="12296" max="12296" width="7.44140625" customWidth="1"/>
    <col min="12297" max="12300" width="0" hidden="1" customWidth="1"/>
    <col min="12301" max="12302" width="6" customWidth="1"/>
    <col min="12303" max="12305" width="0" hidden="1" customWidth="1"/>
    <col min="12306" max="12306" width="3.77734375" customWidth="1"/>
    <col min="12307" max="12307" width="3.109375" customWidth="1"/>
    <col min="12308" max="12308" width="5.21875" customWidth="1"/>
    <col min="12309" max="12310" width="0" hidden="1" customWidth="1"/>
    <col min="12311" max="12311" width="7.88671875" customWidth="1"/>
    <col min="12312" max="12312" width="6" customWidth="1"/>
    <col min="12313" max="12313" width="7.44140625" customWidth="1"/>
    <col min="12314" max="12317" width="0" hidden="1" customWidth="1"/>
    <col min="12318" max="12319" width="6" customWidth="1"/>
    <col min="12320" max="12322" width="0" hidden="1" customWidth="1"/>
    <col min="12323" max="12323" width="3.77734375" customWidth="1"/>
    <col min="12324" max="12324" width="3.109375" customWidth="1"/>
    <col min="12325" max="12325" width="5.21875" customWidth="1"/>
    <col min="12326" max="12327" width="0" hidden="1" customWidth="1"/>
    <col min="12328" max="12328" width="7.88671875" customWidth="1"/>
    <col min="12545" max="12545" width="0" hidden="1" customWidth="1"/>
    <col min="12546" max="12546" width="5.44140625" customWidth="1"/>
    <col min="12547" max="12547" width="4.44140625" customWidth="1"/>
    <col min="12548" max="12548" width="0" hidden="1" customWidth="1"/>
    <col min="12549" max="12549" width="18.77734375" bestFit="1" customWidth="1"/>
    <col min="12550" max="12550" width="0" hidden="1" customWidth="1"/>
    <col min="12551" max="12551" width="6" customWidth="1"/>
    <col min="12552" max="12552" width="7.44140625" customWidth="1"/>
    <col min="12553" max="12556" width="0" hidden="1" customWidth="1"/>
    <col min="12557" max="12558" width="6" customWidth="1"/>
    <col min="12559" max="12561" width="0" hidden="1" customWidth="1"/>
    <col min="12562" max="12562" width="3.77734375" customWidth="1"/>
    <col min="12563" max="12563" width="3.109375" customWidth="1"/>
    <col min="12564" max="12564" width="5.21875" customWidth="1"/>
    <col min="12565" max="12566" width="0" hidden="1" customWidth="1"/>
    <col min="12567" max="12567" width="7.88671875" customWidth="1"/>
    <col min="12568" max="12568" width="6" customWidth="1"/>
    <col min="12569" max="12569" width="7.44140625" customWidth="1"/>
    <col min="12570" max="12573" width="0" hidden="1" customWidth="1"/>
    <col min="12574" max="12575" width="6" customWidth="1"/>
    <col min="12576" max="12578" width="0" hidden="1" customWidth="1"/>
    <col min="12579" max="12579" width="3.77734375" customWidth="1"/>
    <col min="12580" max="12580" width="3.109375" customWidth="1"/>
    <col min="12581" max="12581" width="5.21875" customWidth="1"/>
    <col min="12582" max="12583" width="0" hidden="1" customWidth="1"/>
    <col min="12584" max="12584" width="7.88671875" customWidth="1"/>
    <col min="12801" max="12801" width="0" hidden="1" customWidth="1"/>
    <col min="12802" max="12802" width="5.44140625" customWidth="1"/>
    <col min="12803" max="12803" width="4.44140625" customWidth="1"/>
    <col min="12804" max="12804" width="0" hidden="1" customWidth="1"/>
    <col min="12805" max="12805" width="18.77734375" bestFit="1" customWidth="1"/>
    <col min="12806" max="12806" width="0" hidden="1" customWidth="1"/>
    <col min="12807" max="12807" width="6" customWidth="1"/>
    <col min="12808" max="12808" width="7.44140625" customWidth="1"/>
    <col min="12809" max="12812" width="0" hidden="1" customWidth="1"/>
    <col min="12813" max="12814" width="6" customWidth="1"/>
    <col min="12815" max="12817" width="0" hidden="1" customWidth="1"/>
    <col min="12818" max="12818" width="3.77734375" customWidth="1"/>
    <col min="12819" max="12819" width="3.109375" customWidth="1"/>
    <col min="12820" max="12820" width="5.21875" customWidth="1"/>
    <col min="12821" max="12822" width="0" hidden="1" customWidth="1"/>
    <col min="12823" max="12823" width="7.88671875" customWidth="1"/>
    <col min="12824" max="12824" width="6" customWidth="1"/>
    <col min="12825" max="12825" width="7.44140625" customWidth="1"/>
    <col min="12826" max="12829" width="0" hidden="1" customWidth="1"/>
    <col min="12830" max="12831" width="6" customWidth="1"/>
    <col min="12832" max="12834" width="0" hidden="1" customWidth="1"/>
    <col min="12835" max="12835" width="3.77734375" customWidth="1"/>
    <col min="12836" max="12836" width="3.109375" customWidth="1"/>
    <col min="12837" max="12837" width="5.21875" customWidth="1"/>
    <col min="12838" max="12839" width="0" hidden="1" customWidth="1"/>
    <col min="12840" max="12840" width="7.88671875" customWidth="1"/>
    <col min="13057" max="13057" width="0" hidden="1" customWidth="1"/>
    <col min="13058" max="13058" width="5.44140625" customWidth="1"/>
    <col min="13059" max="13059" width="4.44140625" customWidth="1"/>
    <col min="13060" max="13060" width="0" hidden="1" customWidth="1"/>
    <col min="13061" max="13061" width="18.77734375" bestFit="1" customWidth="1"/>
    <col min="13062" max="13062" width="0" hidden="1" customWidth="1"/>
    <col min="13063" max="13063" width="6" customWidth="1"/>
    <col min="13064" max="13064" width="7.44140625" customWidth="1"/>
    <col min="13065" max="13068" width="0" hidden="1" customWidth="1"/>
    <col min="13069" max="13070" width="6" customWidth="1"/>
    <col min="13071" max="13073" width="0" hidden="1" customWidth="1"/>
    <col min="13074" max="13074" width="3.77734375" customWidth="1"/>
    <col min="13075" max="13075" width="3.109375" customWidth="1"/>
    <col min="13076" max="13076" width="5.21875" customWidth="1"/>
    <col min="13077" max="13078" width="0" hidden="1" customWidth="1"/>
    <col min="13079" max="13079" width="7.88671875" customWidth="1"/>
    <col min="13080" max="13080" width="6" customWidth="1"/>
    <col min="13081" max="13081" width="7.44140625" customWidth="1"/>
    <col min="13082" max="13085" width="0" hidden="1" customWidth="1"/>
    <col min="13086" max="13087" width="6" customWidth="1"/>
    <col min="13088" max="13090" width="0" hidden="1" customWidth="1"/>
    <col min="13091" max="13091" width="3.77734375" customWidth="1"/>
    <col min="13092" max="13092" width="3.109375" customWidth="1"/>
    <col min="13093" max="13093" width="5.21875" customWidth="1"/>
    <col min="13094" max="13095" width="0" hidden="1" customWidth="1"/>
    <col min="13096" max="13096" width="7.88671875" customWidth="1"/>
    <col min="13313" max="13313" width="0" hidden="1" customWidth="1"/>
    <col min="13314" max="13314" width="5.44140625" customWidth="1"/>
    <col min="13315" max="13315" width="4.44140625" customWidth="1"/>
    <col min="13316" max="13316" width="0" hidden="1" customWidth="1"/>
    <col min="13317" max="13317" width="18.77734375" bestFit="1" customWidth="1"/>
    <col min="13318" max="13318" width="0" hidden="1" customWidth="1"/>
    <col min="13319" max="13319" width="6" customWidth="1"/>
    <col min="13320" max="13320" width="7.44140625" customWidth="1"/>
    <col min="13321" max="13324" width="0" hidden="1" customWidth="1"/>
    <col min="13325" max="13326" width="6" customWidth="1"/>
    <col min="13327" max="13329" width="0" hidden="1" customWidth="1"/>
    <col min="13330" max="13330" width="3.77734375" customWidth="1"/>
    <col min="13331" max="13331" width="3.109375" customWidth="1"/>
    <col min="13332" max="13332" width="5.21875" customWidth="1"/>
    <col min="13333" max="13334" width="0" hidden="1" customWidth="1"/>
    <col min="13335" max="13335" width="7.88671875" customWidth="1"/>
    <col min="13336" max="13336" width="6" customWidth="1"/>
    <col min="13337" max="13337" width="7.44140625" customWidth="1"/>
    <col min="13338" max="13341" width="0" hidden="1" customWidth="1"/>
    <col min="13342" max="13343" width="6" customWidth="1"/>
    <col min="13344" max="13346" width="0" hidden="1" customWidth="1"/>
    <col min="13347" max="13347" width="3.77734375" customWidth="1"/>
    <col min="13348" max="13348" width="3.109375" customWidth="1"/>
    <col min="13349" max="13349" width="5.21875" customWidth="1"/>
    <col min="13350" max="13351" width="0" hidden="1" customWidth="1"/>
    <col min="13352" max="13352" width="7.88671875" customWidth="1"/>
    <col min="13569" max="13569" width="0" hidden="1" customWidth="1"/>
    <col min="13570" max="13570" width="5.44140625" customWidth="1"/>
    <col min="13571" max="13571" width="4.44140625" customWidth="1"/>
    <col min="13572" max="13572" width="0" hidden="1" customWidth="1"/>
    <col min="13573" max="13573" width="18.77734375" bestFit="1" customWidth="1"/>
    <col min="13574" max="13574" width="0" hidden="1" customWidth="1"/>
    <col min="13575" max="13575" width="6" customWidth="1"/>
    <col min="13576" max="13576" width="7.44140625" customWidth="1"/>
    <col min="13577" max="13580" width="0" hidden="1" customWidth="1"/>
    <col min="13581" max="13582" width="6" customWidth="1"/>
    <col min="13583" max="13585" width="0" hidden="1" customWidth="1"/>
    <col min="13586" max="13586" width="3.77734375" customWidth="1"/>
    <col min="13587" max="13587" width="3.109375" customWidth="1"/>
    <col min="13588" max="13588" width="5.21875" customWidth="1"/>
    <col min="13589" max="13590" width="0" hidden="1" customWidth="1"/>
    <col min="13591" max="13591" width="7.88671875" customWidth="1"/>
    <col min="13592" max="13592" width="6" customWidth="1"/>
    <col min="13593" max="13593" width="7.44140625" customWidth="1"/>
    <col min="13594" max="13597" width="0" hidden="1" customWidth="1"/>
    <col min="13598" max="13599" width="6" customWidth="1"/>
    <col min="13600" max="13602" width="0" hidden="1" customWidth="1"/>
    <col min="13603" max="13603" width="3.77734375" customWidth="1"/>
    <col min="13604" max="13604" width="3.109375" customWidth="1"/>
    <col min="13605" max="13605" width="5.21875" customWidth="1"/>
    <col min="13606" max="13607" width="0" hidden="1" customWidth="1"/>
    <col min="13608" max="13608" width="7.88671875" customWidth="1"/>
    <col min="13825" max="13825" width="0" hidden="1" customWidth="1"/>
    <col min="13826" max="13826" width="5.44140625" customWidth="1"/>
    <col min="13827" max="13827" width="4.44140625" customWidth="1"/>
    <col min="13828" max="13828" width="0" hidden="1" customWidth="1"/>
    <col min="13829" max="13829" width="18.77734375" bestFit="1" customWidth="1"/>
    <col min="13830" max="13830" width="0" hidden="1" customWidth="1"/>
    <col min="13831" max="13831" width="6" customWidth="1"/>
    <col min="13832" max="13832" width="7.44140625" customWidth="1"/>
    <col min="13833" max="13836" width="0" hidden="1" customWidth="1"/>
    <col min="13837" max="13838" width="6" customWidth="1"/>
    <col min="13839" max="13841" width="0" hidden="1" customWidth="1"/>
    <col min="13842" max="13842" width="3.77734375" customWidth="1"/>
    <col min="13843" max="13843" width="3.109375" customWidth="1"/>
    <col min="13844" max="13844" width="5.21875" customWidth="1"/>
    <col min="13845" max="13846" width="0" hidden="1" customWidth="1"/>
    <col min="13847" max="13847" width="7.88671875" customWidth="1"/>
    <col min="13848" max="13848" width="6" customWidth="1"/>
    <col min="13849" max="13849" width="7.44140625" customWidth="1"/>
    <col min="13850" max="13853" width="0" hidden="1" customWidth="1"/>
    <col min="13854" max="13855" width="6" customWidth="1"/>
    <col min="13856" max="13858" width="0" hidden="1" customWidth="1"/>
    <col min="13859" max="13859" width="3.77734375" customWidth="1"/>
    <col min="13860" max="13860" width="3.109375" customWidth="1"/>
    <col min="13861" max="13861" width="5.21875" customWidth="1"/>
    <col min="13862" max="13863" width="0" hidden="1" customWidth="1"/>
    <col min="13864" max="13864" width="7.88671875" customWidth="1"/>
    <col min="14081" max="14081" width="0" hidden="1" customWidth="1"/>
    <col min="14082" max="14082" width="5.44140625" customWidth="1"/>
    <col min="14083" max="14083" width="4.44140625" customWidth="1"/>
    <col min="14084" max="14084" width="0" hidden="1" customWidth="1"/>
    <col min="14085" max="14085" width="18.77734375" bestFit="1" customWidth="1"/>
    <col min="14086" max="14086" width="0" hidden="1" customWidth="1"/>
    <col min="14087" max="14087" width="6" customWidth="1"/>
    <col min="14088" max="14088" width="7.44140625" customWidth="1"/>
    <col min="14089" max="14092" width="0" hidden="1" customWidth="1"/>
    <col min="14093" max="14094" width="6" customWidth="1"/>
    <col min="14095" max="14097" width="0" hidden="1" customWidth="1"/>
    <col min="14098" max="14098" width="3.77734375" customWidth="1"/>
    <col min="14099" max="14099" width="3.109375" customWidth="1"/>
    <col min="14100" max="14100" width="5.21875" customWidth="1"/>
    <col min="14101" max="14102" width="0" hidden="1" customWidth="1"/>
    <col min="14103" max="14103" width="7.88671875" customWidth="1"/>
    <col min="14104" max="14104" width="6" customWidth="1"/>
    <col min="14105" max="14105" width="7.44140625" customWidth="1"/>
    <col min="14106" max="14109" width="0" hidden="1" customWidth="1"/>
    <col min="14110" max="14111" width="6" customWidth="1"/>
    <col min="14112" max="14114" width="0" hidden="1" customWidth="1"/>
    <col min="14115" max="14115" width="3.77734375" customWidth="1"/>
    <col min="14116" max="14116" width="3.109375" customWidth="1"/>
    <col min="14117" max="14117" width="5.21875" customWidth="1"/>
    <col min="14118" max="14119" width="0" hidden="1" customWidth="1"/>
    <col min="14120" max="14120" width="7.88671875" customWidth="1"/>
    <col min="14337" max="14337" width="0" hidden="1" customWidth="1"/>
    <col min="14338" max="14338" width="5.44140625" customWidth="1"/>
    <col min="14339" max="14339" width="4.44140625" customWidth="1"/>
    <col min="14340" max="14340" width="0" hidden="1" customWidth="1"/>
    <col min="14341" max="14341" width="18.77734375" bestFit="1" customWidth="1"/>
    <col min="14342" max="14342" width="0" hidden="1" customWidth="1"/>
    <col min="14343" max="14343" width="6" customWidth="1"/>
    <col min="14344" max="14344" width="7.44140625" customWidth="1"/>
    <col min="14345" max="14348" width="0" hidden="1" customWidth="1"/>
    <col min="14349" max="14350" width="6" customWidth="1"/>
    <col min="14351" max="14353" width="0" hidden="1" customWidth="1"/>
    <col min="14354" max="14354" width="3.77734375" customWidth="1"/>
    <col min="14355" max="14355" width="3.109375" customWidth="1"/>
    <col min="14356" max="14356" width="5.21875" customWidth="1"/>
    <col min="14357" max="14358" width="0" hidden="1" customWidth="1"/>
    <col min="14359" max="14359" width="7.88671875" customWidth="1"/>
    <col min="14360" max="14360" width="6" customWidth="1"/>
    <col min="14361" max="14361" width="7.44140625" customWidth="1"/>
    <col min="14362" max="14365" width="0" hidden="1" customWidth="1"/>
    <col min="14366" max="14367" width="6" customWidth="1"/>
    <col min="14368" max="14370" width="0" hidden="1" customWidth="1"/>
    <col min="14371" max="14371" width="3.77734375" customWidth="1"/>
    <col min="14372" max="14372" width="3.109375" customWidth="1"/>
    <col min="14373" max="14373" width="5.21875" customWidth="1"/>
    <col min="14374" max="14375" width="0" hidden="1" customWidth="1"/>
    <col min="14376" max="14376" width="7.88671875" customWidth="1"/>
    <col min="14593" max="14593" width="0" hidden="1" customWidth="1"/>
    <col min="14594" max="14594" width="5.44140625" customWidth="1"/>
    <col min="14595" max="14595" width="4.44140625" customWidth="1"/>
    <col min="14596" max="14596" width="0" hidden="1" customWidth="1"/>
    <col min="14597" max="14597" width="18.77734375" bestFit="1" customWidth="1"/>
    <col min="14598" max="14598" width="0" hidden="1" customWidth="1"/>
    <col min="14599" max="14599" width="6" customWidth="1"/>
    <col min="14600" max="14600" width="7.44140625" customWidth="1"/>
    <col min="14601" max="14604" width="0" hidden="1" customWidth="1"/>
    <col min="14605" max="14606" width="6" customWidth="1"/>
    <col min="14607" max="14609" width="0" hidden="1" customWidth="1"/>
    <col min="14610" max="14610" width="3.77734375" customWidth="1"/>
    <col min="14611" max="14611" width="3.109375" customWidth="1"/>
    <col min="14612" max="14612" width="5.21875" customWidth="1"/>
    <col min="14613" max="14614" width="0" hidden="1" customWidth="1"/>
    <col min="14615" max="14615" width="7.88671875" customWidth="1"/>
    <col min="14616" max="14616" width="6" customWidth="1"/>
    <col min="14617" max="14617" width="7.44140625" customWidth="1"/>
    <col min="14618" max="14621" width="0" hidden="1" customWidth="1"/>
    <col min="14622" max="14623" width="6" customWidth="1"/>
    <col min="14624" max="14626" width="0" hidden="1" customWidth="1"/>
    <col min="14627" max="14627" width="3.77734375" customWidth="1"/>
    <col min="14628" max="14628" width="3.109375" customWidth="1"/>
    <col min="14629" max="14629" width="5.21875" customWidth="1"/>
    <col min="14630" max="14631" width="0" hidden="1" customWidth="1"/>
    <col min="14632" max="14632" width="7.88671875" customWidth="1"/>
    <col min="14849" max="14849" width="0" hidden="1" customWidth="1"/>
    <col min="14850" max="14850" width="5.44140625" customWidth="1"/>
    <col min="14851" max="14851" width="4.44140625" customWidth="1"/>
    <col min="14852" max="14852" width="0" hidden="1" customWidth="1"/>
    <col min="14853" max="14853" width="18.77734375" bestFit="1" customWidth="1"/>
    <col min="14854" max="14854" width="0" hidden="1" customWidth="1"/>
    <col min="14855" max="14855" width="6" customWidth="1"/>
    <col min="14856" max="14856" width="7.44140625" customWidth="1"/>
    <col min="14857" max="14860" width="0" hidden="1" customWidth="1"/>
    <col min="14861" max="14862" width="6" customWidth="1"/>
    <col min="14863" max="14865" width="0" hidden="1" customWidth="1"/>
    <col min="14866" max="14866" width="3.77734375" customWidth="1"/>
    <col min="14867" max="14867" width="3.109375" customWidth="1"/>
    <col min="14868" max="14868" width="5.21875" customWidth="1"/>
    <col min="14869" max="14870" width="0" hidden="1" customWidth="1"/>
    <col min="14871" max="14871" width="7.88671875" customWidth="1"/>
    <col min="14872" max="14872" width="6" customWidth="1"/>
    <col min="14873" max="14873" width="7.44140625" customWidth="1"/>
    <col min="14874" max="14877" width="0" hidden="1" customWidth="1"/>
    <col min="14878" max="14879" width="6" customWidth="1"/>
    <col min="14880" max="14882" width="0" hidden="1" customWidth="1"/>
    <col min="14883" max="14883" width="3.77734375" customWidth="1"/>
    <col min="14884" max="14884" width="3.109375" customWidth="1"/>
    <col min="14885" max="14885" width="5.21875" customWidth="1"/>
    <col min="14886" max="14887" width="0" hidden="1" customWidth="1"/>
    <col min="14888" max="14888" width="7.88671875" customWidth="1"/>
    <col min="15105" max="15105" width="0" hidden="1" customWidth="1"/>
    <col min="15106" max="15106" width="5.44140625" customWidth="1"/>
    <col min="15107" max="15107" width="4.44140625" customWidth="1"/>
    <col min="15108" max="15108" width="0" hidden="1" customWidth="1"/>
    <col min="15109" max="15109" width="18.77734375" bestFit="1" customWidth="1"/>
    <col min="15110" max="15110" width="0" hidden="1" customWidth="1"/>
    <col min="15111" max="15111" width="6" customWidth="1"/>
    <col min="15112" max="15112" width="7.44140625" customWidth="1"/>
    <col min="15113" max="15116" width="0" hidden="1" customWidth="1"/>
    <col min="15117" max="15118" width="6" customWidth="1"/>
    <col min="15119" max="15121" width="0" hidden="1" customWidth="1"/>
    <col min="15122" max="15122" width="3.77734375" customWidth="1"/>
    <col min="15123" max="15123" width="3.109375" customWidth="1"/>
    <col min="15124" max="15124" width="5.21875" customWidth="1"/>
    <col min="15125" max="15126" width="0" hidden="1" customWidth="1"/>
    <col min="15127" max="15127" width="7.88671875" customWidth="1"/>
    <col min="15128" max="15128" width="6" customWidth="1"/>
    <col min="15129" max="15129" width="7.44140625" customWidth="1"/>
    <col min="15130" max="15133" width="0" hidden="1" customWidth="1"/>
    <col min="15134" max="15135" width="6" customWidth="1"/>
    <col min="15136" max="15138" width="0" hidden="1" customWidth="1"/>
    <col min="15139" max="15139" width="3.77734375" customWidth="1"/>
    <col min="15140" max="15140" width="3.109375" customWidth="1"/>
    <col min="15141" max="15141" width="5.21875" customWidth="1"/>
    <col min="15142" max="15143" width="0" hidden="1" customWidth="1"/>
    <col min="15144" max="15144" width="7.88671875" customWidth="1"/>
    <col min="15361" max="15361" width="0" hidden="1" customWidth="1"/>
    <col min="15362" max="15362" width="5.44140625" customWidth="1"/>
    <col min="15363" max="15363" width="4.44140625" customWidth="1"/>
    <col min="15364" max="15364" width="0" hidden="1" customWidth="1"/>
    <col min="15365" max="15365" width="18.77734375" bestFit="1" customWidth="1"/>
    <col min="15366" max="15366" width="0" hidden="1" customWidth="1"/>
    <col min="15367" max="15367" width="6" customWidth="1"/>
    <col min="15368" max="15368" width="7.44140625" customWidth="1"/>
    <col min="15369" max="15372" width="0" hidden="1" customWidth="1"/>
    <col min="15373" max="15374" width="6" customWidth="1"/>
    <col min="15375" max="15377" width="0" hidden="1" customWidth="1"/>
    <col min="15378" max="15378" width="3.77734375" customWidth="1"/>
    <col min="15379" max="15379" width="3.109375" customWidth="1"/>
    <col min="15380" max="15380" width="5.21875" customWidth="1"/>
    <col min="15381" max="15382" width="0" hidden="1" customWidth="1"/>
    <col min="15383" max="15383" width="7.88671875" customWidth="1"/>
    <col min="15384" max="15384" width="6" customWidth="1"/>
    <col min="15385" max="15385" width="7.44140625" customWidth="1"/>
    <col min="15386" max="15389" width="0" hidden="1" customWidth="1"/>
    <col min="15390" max="15391" width="6" customWidth="1"/>
    <col min="15392" max="15394" width="0" hidden="1" customWidth="1"/>
    <col min="15395" max="15395" width="3.77734375" customWidth="1"/>
    <col min="15396" max="15396" width="3.109375" customWidth="1"/>
    <col min="15397" max="15397" width="5.21875" customWidth="1"/>
    <col min="15398" max="15399" width="0" hidden="1" customWidth="1"/>
    <col min="15400" max="15400" width="7.88671875" customWidth="1"/>
    <col min="15617" max="15617" width="0" hidden="1" customWidth="1"/>
    <col min="15618" max="15618" width="5.44140625" customWidth="1"/>
    <col min="15619" max="15619" width="4.44140625" customWidth="1"/>
    <col min="15620" max="15620" width="0" hidden="1" customWidth="1"/>
    <col min="15621" max="15621" width="18.77734375" bestFit="1" customWidth="1"/>
    <col min="15622" max="15622" width="0" hidden="1" customWidth="1"/>
    <col min="15623" max="15623" width="6" customWidth="1"/>
    <col min="15624" max="15624" width="7.44140625" customWidth="1"/>
    <col min="15625" max="15628" width="0" hidden="1" customWidth="1"/>
    <col min="15629" max="15630" width="6" customWidth="1"/>
    <col min="15631" max="15633" width="0" hidden="1" customWidth="1"/>
    <col min="15634" max="15634" width="3.77734375" customWidth="1"/>
    <col min="15635" max="15635" width="3.109375" customWidth="1"/>
    <col min="15636" max="15636" width="5.21875" customWidth="1"/>
    <col min="15637" max="15638" width="0" hidden="1" customWidth="1"/>
    <col min="15639" max="15639" width="7.88671875" customWidth="1"/>
    <col min="15640" max="15640" width="6" customWidth="1"/>
    <col min="15641" max="15641" width="7.44140625" customWidth="1"/>
    <col min="15642" max="15645" width="0" hidden="1" customWidth="1"/>
    <col min="15646" max="15647" width="6" customWidth="1"/>
    <col min="15648" max="15650" width="0" hidden="1" customWidth="1"/>
    <col min="15651" max="15651" width="3.77734375" customWidth="1"/>
    <col min="15652" max="15652" width="3.109375" customWidth="1"/>
    <col min="15653" max="15653" width="5.21875" customWidth="1"/>
    <col min="15654" max="15655" width="0" hidden="1" customWidth="1"/>
    <col min="15656" max="15656" width="7.88671875" customWidth="1"/>
    <col min="15873" max="15873" width="0" hidden="1" customWidth="1"/>
    <col min="15874" max="15874" width="5.44140625" customWidth="1"/>
    <col min="15875" max="15875" width="4.44140625" customWidth="1"/>
    <col min="15876" max="15876" width="0" hidden="1" customWidth="1"/>
    <col min="15877" max="15877" width="18.77734375" bestFit="1" customWidth="1"/>
    <col min="15878" max="15878" width="0" hidden="1" customWidth="1"/>
    <col min="15879" max="15879" width="6" customWidth="1"/>
    <col min="15880" max="15880" width="7.44140625" customWidth="1"/>
    <col min="15881" max="15884" width="0" hidden="1" customWidth="1"/>
    <col min="15885" max="15886" width="6" customWidth="1"/>
    <col min="15887" max="15889" width="0" hidden="1" customWidth="1"/>
    <col min="15890" max="15890" width="3.77734375" customWidth="1"/>
    <col min="15891" max="15891" width="3.109375" customWidth="1"/>
    <col min="15892" max="15892" width="5.21875" customWidth="1"/>
    <col min="15893" max="15894" width="0" hidden="1" customWidth="1"/>
    <col min="15895" max="15895" width="7.88671875" customWidth="1"/>
    <col min="15896" max="15896" width="6" customWidth="1"/>
    <col min="15897" max="15897" width="7.44140625" customWidth="1"/>
    <col min="15898" max="15901" width="0" hidden="1" customWidth="1"/>
    <col min="15902" max="15903" width="6" customWidth="1"/>
    <col min="15904" max="15906" width="0" hidden="1" customWidth="1"/>
    <col min="15907" max="15907" width="3.77734375" customWidth="1"/>
    <col min="15908" max="15908" width="3.109375" customWidth="1"/>
    <col min="15909" max="15909" width="5.21875" customWidth="1"/>
    <col min="15910" max="15911" width="0" hidden="1" customWidth="1"/>
    <col min="15912" max="15912" width="7.88671875" customWidth="1"/>
    <col min="16129" max="16129" width="0" hidden="1" customWidth="1"/>
    <col min="16130" max="16130" width="5.44140625" customWidth="1"/>
    <col min="16131" max="16131" width="4.44140625" customWidth="1"/>
    <col min="16132" max="16132" width="0" hidden="1" customWidth="1"/>
    <col min="16133" max="16133" width="18.77734375" bestFit="1" customWidth="1"/>
    <col min="16134" max="16134" width="0" hidden="1" customWidth="1"/>
    <col min="16135" max="16135" width="6" customWidth="1"/>
    <col min="16136" max="16136" width="7.44140625" customWidth="1"/>
    <col min="16137" max="16140" width="0" hidden="1" customWidth="1"/>
    <col min="16141" max="16142" width="6" customWidth="1"/>
    <col min="16143" max="16145" width="0" hidden="1" customWidth="1"/>
    <col min="16146" max="16146" width="3.77734375" customWidth="1"/>
    <col min="16147" max="16147" width="3.109375" customWidth="1"/>
    <col min="16148" max="16148" width="5.21875" customWidth="1"/>
    <col min="16149" max="16150" width="0" hidden="1" customWidth="1"/>
    <col min="16151" max="16151" width="7.88671875" customWidth="1"/>
    <col min="16152" max="16152" width="6" customWidth="1"/>
    <col min="16153" max="16153" width="7.44140625" customWidth="1"/>
    <col min="16154" max="16157" width="0" hidden="1" customWidth="1"/>
    <col min="16158" max="16159" width="6" customWidth="1"/>
    <col min="16160" max="16162" width="0" hidden="1" customWidth="1"/>
    <col min="16163" max="16163" width="3.77734375" customWidth="1"/>
    <col min="16164" max="16164" width="3.109375" customWidth="1"/>
    <col min="16165" max="16165" width="5.21875" customWidth="1"/>
    <col min="16166" max="16167" width="0" hidden="1" customWidth="1"/>
    <col min="16168" max="16168" width="7.88671875" customWidth="1"/>
    <col min="16169" max="16384" width="8.88671875" style="131"/>
  </cols>
  <sheetData>
    <row r="1" spans="1:44" s="36" customFormat="1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  <c r="AR1" s="164"/>
    </row>
    <row r="2" spans="1:44" s="36" customFormat="1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  <c r="AR2" s="164"/>
    </row>
    <row r="3" spans="1:44" s="3" customFormat="1" ht="12.75" customHeight="1" outlineLevel="2" x14ac:dyDescent="0.2">
      <c r="A3" s="10">
        <v>3050</v>
      </c>
      <c r="B3" s="115" t="s">
        <v>668</v>
      </c>
      <c r="C3" s="12">
        <v>80160</v>
      </c>
      <c r="D3" s="13" t="s">
        <v>23</v>
      </c>
      <c r="E3" s="14" t="s">
        <v>155</v>
      </c>
      <c r="F3" s="15" t="s">
        <v>111</v>
      </c>
      <c r="G3" s="42">
        <v>1186</v>
      </c>
      <c r="H3" s="43">
        <f t="shared" ref="H3" si="0">I3+J3</f>
        <v>1424362.9800000011</v>
      </c>
      <c r="I3" s="43">
        <v>1424362.9800000011</v>
      </c>
      <c r="J3" s="43">
        <v>0</v>
      </c>
      <c r="K3" s="44">
        <f t="shared" ref="K3" si="1">I3/G3</f>
        <v>1200.9805902192252</v>
      </c>
      <c r="L3" s="44">
        <f t="shared" ref="L3" si="2">J3/G3</f>
        <v>0</v>
      </c>
      <c r="M3" s="44">
        <f t="shared" ref="M3" si="3">H3/G3</f>
        <v>1200.9805902192252</v>
      </c>
      <c r="N3" s="44">
        <v>1132.9593490380689</v>
      </c>
      <c r="O3" s="43">
        <v>36395661.429996252</v>
      </c>
      <c r="P3" s="43">
        <v>31685</v>
      </c>
      <c r="Q3" s="44">
        <f t="shared" ref="Q3" si="4">O3/P3</f>
        <v>1148.6716563041266</v>
      </c>
      <c r="R3" s="45">
        <v>10</v>
      </c>
      <c r="S3" s="46">
        <v>12</v>
      </c>
      <c r="T3" s="47">
        <f t="shared" ref="T3" si="5">IF(N3=0,1,MIN(Q3/N3,1))</f>
        <v>1</v>
      </c>
      <c r="U3" s="44">
        <f t="shared" ref="U3" si="6">T3*N3</f>
        <v>1132.9593490380689</v>
      </c>
      <c r="V3" s="43">
        <f t="shared" ref="V3" si="7">IF(U3&lt;0,0,G3*U3)</f>
        <v>1343689.7879591498</v>
      </c>
      <c r="W3" s="48">
        <f t="shared" ref="W3" si="8">IF(G3=0,-H3*12/12,(V3-H3)*12/12)</f>
        <v>-80673.19204085134</v>
      </c>
      <c r="X3" s="42">
        <v>1115</v>
      </c>
      <c r="Y3" s="43">
        <f>Z3+AA3</f>
        <v>1331983.9900000009</v>
      </c>
      <c r="Z3" s="43">
        <v>1331983.9900000009</v>
      </c>
      <c r="AA3" s="43">
        <v>0</v>
      </c>
      <c r="AB3" s="44">
        <f>Z3/X3</f>
        <v>1194.6044753363237</v>
      </c>
      <c r="AC3" s="44">
        <f>AA3/X3</f>
        <v>0</v>
      </c>
      <c r="AD3" s="44">
        <f>Y3/X3</f>
        <v>1194.6044753363237</v>
      </c>
      <c r="AE3" s="44">
        <v>1143.4800387746836</v>
      </c>
      <c r="AF3" s="43">
        <v>33336069.709996261</v>
      </c>
      <c r="AG3" s="43">
        <v>28646</v>
      </c>
      <c r="AH3" s="44">
        <f>AF3/AG3</f>
        <v>1163.7251172937324</v>
      </c>
      <c r="AI3" s="45">
        <v>8</v>
      </c>
      <c r="AJ3" s="46">
        <v>12</v>
      </c>
      <c r="AK3" s="47">
        <f>IF(AE3=0,1,MIN(AH3/AE3,1))</f>
        <v>1</v>
      </c>
      <c r="AL3" s="44">
        <f>AK3*AE3</f>
        <v>1143.4800387746836</v>
      </c>
      <c r="AM3" s="43">
        <f>IF(AL3&lt;0,0,X3*AL3)</f>
        <v>1274980.2432337722</v>
      </c>
      <c r="AN3" s="48">
        <f>IF(X3=0,-Y3*12/11,(AM3-Y3)*12/11)</f>
        <v>-62185.905563158572</v>
      </c>
      <c r="AO3" s="90">
        <f>W3-AN3</f>
        <v>-18487.286477692767</v>
      </c>
      <c r="AP3" s="97">
        <f>G3-X3</f>
        <v>71</v>
      </c>
      <c r="AQ3" s="165"/>
    </row>
    <row r="4" spans="1:44" s="130" customFormat="1" ht="18" customHeight="1" outlineLevel="1" x14ac:dyDescent="0.2">
      <c r="A4" s="116"/>
      <c r="B4" s="117" t="s">
        <v>669</v>
      </c>
      <c r="C4" s="118"/>
      <c r="D4" s="119"/>
      <c r="E4" s="120"/>
      <c r="F4" s="119"/>
      <c r="G4" s="121"/>
      <c r="H4" s="122"/>
      <c r="I4" s="122"/>
      <c r="J4" s="122"/>
      <c r="K4" s="123"/>
      <c r="L4" s="123"/>
      <c r="M4" s="123"/>
      <c r="N4" s="123"/>
      <c r="O4" s="122"/>
      <c r="P4" s="122"/>
      <c r="Q4" s="123"/>
      <c r="R4" s="124"/>
      <c r="S4" s="125"/>
      <c r="T4" s="126"/>
      <c r="U4" s="127"/>
      <c r="V4" s="127"/>
      <c r="W4" s="128">
        <f>SUBTOTAL(9,W3:W3)</f>
        <v>-80673.19204085134</v>
      </c>
      <c r="X4" s="121"/>
      <c r="Y4" s="122"/>
      <c r="Z4" s="122"/>
      <c r="AA4" s="122"/>
      <c r="AB4" s="123"/>
      <c r="AC4" s="123"/>
      <c r="AD4" s="123"/>
      <c r="AE4" s="123"/>
      <c r="AF4" s="122"/>
      <c r="AG4" s="122"/>
      <c r="AH4" s="123"/>
      <c r="AI4" s="124"/>
      <c r="AJ4" s="125"/>
      <c r="AK4" s="126"/>
      <c r="AL4" s="127"/>
      <c r="AM4" s="127"/>
      <c r="AN4" s="129">
        <f>SUBTOTAL(9,AN3:AN3)</f>
        <v>-62185.905563158572</v>
      </c>
      <c r="AO4" s="91">
        <f t="shared" ref="AO4" si="9">W4-AN4</f>
        <v>-18487.286477692767</v>
      </c>
      <c r="AP4" s="98">
        <v>9.9999999999999995E-8</v>
      </c>
      <c r="AQ4" s="131"/>
      <c r="AR4" s="131"/>
    </row>
    <row r="5" spans="1:44" s="3" customFormat="1" ht="12.75" customHeight="1" outlineLevel="2" x14ac:dyDescent="0.2">
      <c r="A5" s="10">
        <v>3050</v>
      </c>
      <c r="B5" s="115" t="s">
        <v>670</v>
      </c>
      <c r="C5" s="12">
        <v>80942</v>
      </c>
      <c r="D5" s="13" t="s">
        <v>23</v>
      </c>
      <c r="E5" s="14" t="s">
        <v>174</v>
      </c>
      <c r="F5" s="15" t="s">
        <v>111</v>
      </c>
      <c r="G5" s="42">
        <v>89</v>
      </c>
      <c r="H5" s="43">
        <f t="shared" ref="H5" si="10">I5+J5</f>
        <v>265649.68</v>
      </c>
      <c r="I5" s="43">
        <v>265649.68</v>
      </c>
      <c r="J5" s="43">
        <v>0</v>
      </c>
      <c r="K5" s="44">
        <f t="shared" ref="K5" si="11">I5/G5</f>
        <v>2984.8278651685391</v>
      </c>
      <c r="L5" s="44">
        <f t="shared" ref="L5" si="12">J5/G5</f>
        <v>0</v>
      </c>
      <c r="M5" s="44">
        <f t="shared" ref="M5" si="13">H5/G5</f>
        <v>2984.8278651685391</v>
      </c>
      <c r="N5" s="44">
        <v>3032.6731680211633</v>
      </c>
      <c r="O5" s="43">
        <v>8571323.4100000001</v>
      </c>
      <c r="P5" s="43">
        <v>2415</v>
      </c>
      <c r="Q5" s="44">
        <f t="shared" ref="Q5" si="14">O5/P5</f>
        <v>3549.2022401656313</v>
      </c>
      <c r="R5" s="45">
        <v>6</v>
      </c>
      <c r="S5" s="46">
        <v>12</v>
      </c>
      <c r="T5" s="47">
        <f t="shared" ref="T5" si="15">IF(N5=0,1,MIN(Q5/N5,1))</f>
        <v>1</v>
      </c>
      <c r="U5" s="44">
        <f t="shared" ref="U5" si="16">T5*N5</f>
        <v>3032.6731680211633</v>
      </c>
      <c r="V5" s="43">
        <f t="shared" ref="V5" si="17">IF(U5&lt;0,0,G5*U5)</f>
        <v>269907.91195388354</v>
      </c>
      <c r="W5" s="48">
        <f t="shared" ref="W5" si="18">IF(G5=0,-H5*12/12,(V5-H5)*12/12)</f>
        <v>4258.2319538835436</v>
      </c>
      <c r="X5" s="42">
        <v>92</v>
      </c>
      <c r="Y5" s="43">
        <f>Z5+AA5</f>
        <v>256083.30000000002</v>
      </c>
      <c r="Z5" s="43">
        <v>256083.30000000002</v>
      </c>
      <c r="AA5" s="43">
        <v>0</v>
      </c>
      <c r="AB5" s="44">
        <f>Z5/X5</f>
        <v>2783.5141304347826</v>
      </c>
      <c r="AC5" s="44">
        <f>AA5/X5</f>
        <v>0</v>
      </c>
      <c r="AD5" s="44">
        <f>Y5/X5</f>
        <v>2783.5141304347826</v>
      </c>
      <c r="AE5" s="44">
        <v>3237.1838614163612</v>
      </c>
      <c r="AF5" s="43">
        <v>7600673.5900000008</v>
      </c>
      <c r="AG5" s="43">
        <v>2251</v>
      </c>
      <c r="AH5" s="44">
        <f>AF5/AG5</f>
        <v>3376.5764504664598</v>
      </c>
      <c r="AI5" s="45">
        <v>5</v>
      </c>
      <c r="AJ5" s="46">
        <v>12</v>
      </c>
      <c r="AK5" s="47">
        <f>IF(AE5=0,1,MIN(AH5/AE5,1))</f>
        <v>1</v>
      </c>
      <c r="AL5" s="44">
        <f>AK5*AE5</f>
        <v>3237.1838614163612</v>
      </c>
      <c r="AM5" s="43">
        <f>IF(AL5&lt;0,0,X5*AL5)</f>
        <v>297820.9152503052</v>
      </c>
      <c r="AN5" s="48">
        <f>IF(X5=0,-Y5*12/11,(AM5-Y5)*12/11)</f>
        <v>45531.943909423841</v>
      </c>
      <c r="AO5" s="90">
        <f>W5-AN5</f>
        <v>-41273.711955540297</v>
      </c>
      <c r="AP5" s="97">
        <f>G5-X5</f>
        <v>-3</v>
      </c>
      <c r="AQ5" s="165"/>
    </row>
    <row r="6" spans="1:44" s="130" customFormat="1" ht="18" customHeight="1" outlineLevel="1" x14ac:dyDescent="0.2">
      <c r="A6" s="116"/>
      <c r="B6" s="117" t="s">
        <v>671</v>
      </c>
      <c r="C6" s="118"/>
      <c r="D6" s="119"/>
      <c r="E6" s="132"/>
      <c r="F6" s="119"/>
      <c r="G6" s="121"/>
      <c r="H6" s="122"/>
      <c r="I6" s="122"/>
      <c r="J6" s="122"/>
      <c r="K6" s="123"/>
      <c r="L6" s="123"/>
      <c r="M6" s="123"/>
      <c r="N6" s="123"/>
      <c r="O6" s="122"/>
      <c r="P6" s="122"/>
      <c r="Q6" s="123"/>
      <c r="R6" s="124"/>
      <c r="S6" s="125"/>
      <c r="T6" s="126"/>
      <c r="U6" s="127"/>
      <c r="V6" s="127"/>
      <c r="W6" s="128">
        <f>SUBTOTAL(9,W5:W5)</f>
        <v>4258.2319538835436</v>
      </c>
      <c r="X6" s="121"/>
      <c r="Y6" s="122"/>
      <c r="Z6" s="122"/>
      <c r="AA6" s="122"/>
      <c r="AB6" s="123"/>
      <c r="AC6" s="123"/>
      <c r="AD6" s="123"/>
      <c r="AE6" s="123"/>
      <c r="AF6" s="122"/>
      <c r="AG6" s="122"/>
      <c r="AH6" s="123"/>
      <c r="AI6" s="124"/>
      <c r="AJ6" s="125"/>
      <c r="AK6" s="126"/>
      <c r="AL6" s="127"/>
      <c r="AM6" s="127"/>
      <c r="AN6" s="129">
        <f>SUBTOTAL(9,AN5:AN5)</f>
        <v>45531.943909423841</v>
      </c>
      <c r="AO6" s="91">
        <f t="shared" ref="AO6" si="19">W6-AN6</f>
        <v>-41273.711955540297</v>
      </c>
      <c r="AP6" s="98">
        <v>9.9999999999999995E-8</v>
      </c>
    </row>
    <row r="7" spans="1:44" s="3" customFormat="1" ht="12.75" customHeight="1" outlineLevel="2" x14ac:dyDescent="0.2">
      <c r="A7" s="10">
        <v>3050</v>
      </c>
      <c r="B7" s="115" t="s">
        <v>672</v>
      </c>
      <c r="C7" s="12">
        <v>80396</v>
      </c>
      <c r="D7" s="13" t="s">
        <v>23</v>
      </c>
      <c r="E7" s="14" t="s">
        <v>156</v>
      </c>
      <c r="F7" s="15" t="s">
        <v>111</v>
      </c>
      <c r="G7" s="42">
        <v>367</v>
      </c>
      <c r="H7" s="43">
        <f t="shared" ref="H7:H14" si="20">I7+J7</f>
        <v>1993817.2999999998</v>
      </c>
      <c r="I7" s="43">
        <v>1993817.2999999998</v>
      </c>
      <c r="J7" s="43">
        <v>0</v>
      </c>
      <c r="K7" s="44">
        <f t="shared" ref="K7:K14" si="21">I7/G7</f>
        <v>5432.7446866485006</v>
      </c>
      <c r="L7" s="44">
        <f t="shared" ref="L7:L14" si="22">J7/G7</f>
        <v>0</v>
      </c>
      <c r="M7" s="44">
        <f t="shared" ref="M7:M14" si="23">H7/G7</f>
        <v>5432.7446866485006</v>
      </c>
      <c r="N7" s="44">
        <v>5312.0649540982331</v>
      </c>
      <c r="O7" s="43">
        <v>32163814.119999994</v>
      </c>
      <c r="P7" s="43">
        <v>6080</v>
      </c>
      <c r="Q7" s="44">
        <f t="shared" ref="Q7:Q14" si="24">O7/P7</f>
        <v>5290.101006578946</v>
      </c>
      <c r="R7" s="45">
        <v>9</v>
      </c>
      <c r="S7" s="46">
        <v>12</v>
      </c>
      <c r="T7" s="47">
        <f t="shared" ref="T7:T14" si="25">IF(N7=0,1,MIN(Q7/N7,1))</f>
        <v>0.99586527128168079</v>
      </c>
      <c r="U7" s="44">
        <f t="shared" ref="U7:U14" si="26">T7*N7</f>
        <v>5290.101006578946</v>
      </c>
      <c r="V7" s="43">
        <f t="shared" ref="V7:V14" si="27">IF(U7&lt;0,0,G7*U7)</f>
        <v>1941467.0694144731</v>
      </c>
      <c r="W7" s="48">
        <f t="shared" ref="W7:W14" si="28">IF(G7=0,-H7*12/12,(V7-H7)*12/12)</f>
        <v>-52350.230585526675</v>
      </c>
      <c r="X7" s="42">
        <v>334</v>
      </c>
      <c r="Y7" s="43">
        <f t="shared" ref="Y7:Y14" si="29">Z7+AA7</f>
        <v>1877003.6099999999</v>
      </c>
      <c r="Z7" s="43">
        <v>1877003.6099999999</v>
      </c>
      <c r="AA7" s="43">
        <v>0</v>
      </c>
      <c r="AB7" s="44">
        <f t="shared" ref="AB7:AB14" si="30">Z7/X7</f>
        <v>5619.7712874251492</v>
      </c>
      <c r="AC7" s="44">
        <f t="shared" ref="AC7:AC14" si="31">AA7/X7</f>
        <v>0</v>
      </c>
      <c r="AD7" s="44">
        <f t="shared" ref="AD7:AD14" si="32">Y7/X7</f>
        <v>5619.7712874251492</v>
      </c>
      <c r="AE7" s="44">
        <v>5355.0713692193367</v>
      </c>
      <c r="AF7" s="43">
        <v>29419394.599999998</v>
      </c>
      <c r="AG7" s="43">
        <v>5571</v>
      </c>
      <c r="AH7" s="44">
        <f t="shared" ref="AH7:AH14" si="33">AF7/AG7</f>
        <v>5280.8103751570634</v>
      </c>
      <c r="AI7" s="45">
        <v>11</v>
      </c>
      <c r="AJ7" s="46">
        <v>12</v>
      </c>
      <c r="AK7" s="47">
        <f t="shared" ref="AK7:AK14" si="34">IF(AE7=0,1,MIN(AH7/AE7,1))</f>
        <v>0.98613258555448546</v>
      </c>
      <c r="AL7" s="44">
        <f t="shared" ref="AL7:AL14" si="35">AK7*AE7</f>
        <v>5280.8103751570634</v>
      </c>
      <c r="AM7" s="43">
        <f t="shared" ref="AM7:AM14" si="36">IF(AL7&lt;0,0,X7*AL7)</f>
        <v>1763790.6653024592</v>
      </c>
      <c r="AN7" s="48">
        <f t="shared" ref="AN7:AN14" si="37">IF(X7=0,-Y7*12/11,(AM7-Y7)*12/11)</f>
        <v>-123505.03057913533</v>
      </c>
      <c r="AO7" s="90">
        <f t="shared" ref="AO7:AO14" si="38">W7-AN7</f>
        <v>71154.799993608656</v>
      </c>
      <c r="AP7" s="97">
        <f t="shared" ref="AP7:AP14" si="39">G7-X7</f>
        <v>33</v>
      </c>
      <c r="AQ7" s="165"/>
    </row>
    <row r="8" spans="1:44" s="3" customFormat="1" ht="12.75" customHeight="1" outlineLevel="2" x14ac:dyDescent="0.2">
      <c r="A8" s="10">
        <v>3050</v>
      </c>
      <c r="B8" s="115" t="s">
        <v>672</v>
      </c>
      <c r="C8" s="12">
        <v>80397</v>
      </c>
      <c r="D8" s="13" t="s">
        <v>23</v>
      </c>
      <c r="E8" s="14" t="s">
        <v>183</v>
      </c>
      <c r="F8" s="15" t="s">
        <v>111</v>
      </c>
      <c r="G8" s="42">
        <v>1669</v>
      </c>
      <c r="H8" s="43">
        <f t="shared" si="20"/>
        <v>8441407.2300000023</v>
      </c>
      <c r="I8" s="43">
        <v>8441407.2300000023</v>
      </c>
      <c r="J8" s="43">
        <v>0</v>
      </c>
      <c r="K8" s="44">
        <f t="shared" si="21"/>
        <v>5057.7634691432013</v>
      </c>
      <c r="L8" s="44">
        <f t="shared" si="22"/>
        <v>0</v>
      </c>
      <c r="M8" s="44">
        <f t="shared" si="23"/>
        <v>5057.7634691432013</v>
      </c>
      <c r="N8" s="44">
        <v>5134.4800905715947</v>
      </c>
      <c r="O8" s="43">
        <v>144438032.5</v>
      </c>
      <c r="P8" s="43">
        <v>28120</v>
      </c>
      <c r="Q8" s="44">
        <f t="shared" si="24"/>
        <v>5136.4876422475108</v>
      </c>
      <c r="R8" s="45">
        <v>4</v>
      </c>
      <c r="S8" s="46">
        <v>12</v>
      </c>
      <c r="T8" s="47">
        <f t="shared" si="25"/>
        <v>1</v>
      </c>
      <c r="U8" s="44">
        <f t="shared" si="26"/>
        <v>5134.4800905715947</v>
      </c>
      <c r="V8" s="43">
        <f t="shared" si="27"/>
        <v>8569447.2711639907</v>
      </c>
      <c r="W8" s="48">
        <f t="shared" si="28"/>
        <v>128040.04116398841</v>
      </c>
      <c r="X8" s="42">
        <v>1558</v>
      </c>
      <c r="Y8" s="43">
        <f t="shared" si="29"/>
        <v>7770746.6000000015</v>
      </c>
      <c r="Z8" s="43">
        <v>7770746.6000000015</v>
      </c>
      <c r="AA8" s="43">
        <v>0</v>
      </c>
      <c r="AB8" s="44">
        <f t="shared" si="30"/>
        <v>4987.6422336328633</v>
      </c>
      <c r="AC8" s="44">
        <f t="shared" si="31"/>
        <v>0</v>
      </c>
      <c r="AD8" s="44">
        <f t="shared" si="32"/>
        <v>4987.6422336328633</v>
      </c>
      <c r="AE8" s="44">
        <v>5120.2763483273484</v>
      </c>
      <c r="AF8" s="43">
        <v>131609840.89999998</v>
      </c>
      <c r="AG8" s="43">
        <v>25608</v>
      </c>
      <c r="AH8" s="44">
        <f t="shared" si="33"/>
        <v>5139.4033466104329</v>
      </c>
      <c r="AI8" s="45">
        <v>2</v>
      </c>
      <c r="AJ8" s="46">
        <v>12</v>
      </c>
      <c r="AK8" s="47">
        <f t="shared" si="34"/>
        <v>1</v>
      </c>
      <c r="AL8" s="44">
        <f t="shared" si="35"/>
        <v>5120.2763483273484</v>
      </c>
      <c r="AM8" s="43">
        <f t="shared" si="36"/>
        <v>7977390.5506940084</v>
      </c>
      <c r="AN8" s="48">
        <f t="shared" si="37"/>
        <v>225429.76439346204</v>
      </c>
      <c r="AO8" s="90">
        <f t="shared" si="38"/>
        <v>-97389.723229473631</v>
      </c>
      <c r="AP8" s="97">
        <f t="shared" si="39"/>
        <v>111</v>
      </c>
      <c r="AQ8" s="165"/>
    </row>
    <row r="9" spans="1:44" s="3" customFormat="1" ht="12.75" customHeight="1" outlineLevel="2" x14ac:dyDescent="0.2">
      <c r="A9" s="10">
        <v>3050</v>
      </c>
      <c r="B9" s="115" t="s">
        <v>672</v>
      </c>
      <c r="C9" s="12">
        <v>80398</v>
      </c>
      <c r="D9" s="13" t="s">
        <v>23</v>
      </c>
      <c r="E9" s="14" t="s">
        <v>149</v>
      </c>
      <c r="F9" s="15" t="s">
        <v>111</v>
      </c>
      <c r="G9" s="42">
        <v>1005</v>
      </c>
      <c r="H9" s="43">
        <f t="shared" si="20"/>
        <v>2997261.8199999994</v>
      </c>
      <c r="I9" s="43">
        <v>2997261.8199999994</v>
      </c>
      <c r="J9" s="43">
        <v>0</v>
      </c>
      <c r="K9" s="44">
        <f t="shared" si="21"/>
        <v>2982.3500696517408</v>
      </c>
      <c r="L9" s="44">
        <f t="shared" si="22"/>
        <v>0</v>
      </c>
      <c r="M9" s="44">
        <f t="shared" si="23"/>
        <v>2982.3500696517408</v>
      </c>
      <c r="N9" s="44">
        <v>3345.8222789959786</v>
      </c>
      <c r="O9" s="43">
        <v>53657669.920000009</v>
      </c>
      <c r="P9" s="43">
        <v>16017</v>
      </c>
      <c r="Q9" s="44">
        <f t="shared" si="24"/>
        <v>3350.0449472435544</v>
      </c>
      <c r="R9" s="45">
        <v>1</v>
      </c>
      <c r="S9" s="46">
        <v>12</v>
      </c>
      <c r="T9" s="47">
        <f t="shared" si="25"/>
        <v>1</v>
      </c>
      <c r="U9" s="44">
        <f t="shared" si="26"/>
        <v>3345.8222789959786</v>
      </c>
      <c r="V9" s="43">
        <f t="shared" si="27"/>
        <v>3362551.3903909586</v>
      </c>
      <c r="W9" s="48">
        <f t="shared" si="28"/>
        <v>365289.57039095927</v>
      </c>
      <c r="X9" s="42">
        <v>926</v>
      </c>
      <c r="Y9" s="43">
        <f t="shared" si="29"/>
        <v>2808056.8599999994</v>
      </c>
      <c r="Z9" s="43">
        <v>2808056.8599999994</v>
      </c>
      <c r="AA9" s="43">
        <v>0</v>
      </c>
      <c r="AB9" s="44">
        <f t="shared" si="30"/>
        <v>3032.4588120950316</v>
      </c>
      <c r="AC9" s="44">
        <f t="shared" si="31"/>
        <v>0</v>
      </c>
      <c r="AD9" s="44">
        <f t="shared" si="32"/>
        <v>3032.4588120950316</v>
      </c>
      <c r="AE9" s="44">
        <v>3323.5029347596073</v>
      </c>
      <c r="AF9" s="43">
        <v>49032940.770000003</v>
      </c>
      <c r="AG9" s="43">
        <v>14697</v>
      </c>
      <c r="AH9" s="44">
        <f t="shared" si="33"/>
        <v>3336.2550704225355</v>
      </c>
      <c r="AI9" s="45">
        <v>1</v>
      </c>
      <c r="AJ9" s="46">
        <v>12</v>
      </c>
      <c r="AK9" s="47">
        <f t="shared" si="34"/>
        <v>1</v>
      </c>
      <c r="AL9" s="44">
        <f t="shared" si="35"/>
        <v>3323.5029347596073</v>
      </c>
      <c r="AM9" s="43">
        <f t="shared" si="36"/>
        <v>3077563.7175873965</v>
      </c>
      <c r="AN9" s="48">
        <f t="shared" si="37"/>
        <v>294007.48100443318</v>
      </c>
      <c r="AO9" s="90">
        <f t="shared" si="38"/>
        <v>71282.089386526088</v>
      </c>
      <c r="AP9" s="97">
        <f t="shared" si="39"/>
        <v>79</v>
      </c>
      <c r="AQ9" s="165"/>
    </row>
    <row r="10" spans="1:44" s="3" customFormat="1" ht="12.75" customHeight="1" outlineLevel="2" x14ac:dyDescent="0.2">
      <c r="A10" s="10">
        <v>3050</v>
      </c>
      <c r="B10" s="115" t="s">
        <v>672</v>
      </c>
      <c r="C10" s="12">
        <v>80399</v>
      </c>
      <c r="D10" s="13" t="s">
        <v>23</v>
      </c>
      <c r="E10" s="14" t="s">
        <v>153</v>
      </c>
      <c r="F10" s="15" t="s">
        <v>111</v>
      </c>
      <c r="G10" s="42">
        <v>576</v>
      </c>
      <c r="H10" s="43">
        <f t="shared" si="20"/>
        <v>2168894.37</v>
      </c>
      <c r="I10" s="43">
        <v>2168894.37</v>
      </c>
      <c r="J10" s="43">
        <v>0</v>
      </c>
      <c r="K10" s="44">
        <f t="shared" si="21"/>
        <v>3765.4416145833334</v>
      </c>
      <c r="L10" s="44">
        <f t="shared" si="22"/>
        <v>0</v>
      </c>
      <c r="M10" s="44">
        <f t="shared" si="23"/>
        <v>3765.4416145833334</v>
      </c>
      <c r="N10" s="44">
        <v>3631.1102781165318</v>
      </c>
      <c r="O10" s="43">
        <v>31023647.620000001</v>
      </c>
      <c r="P10" s="43">
        <v>8613</v>
      </c>
      <c r="Q10" s="44">
        <f t="shared" si="24"/>
        <v>3601.9560687333101</v>
      </c>
      <c r="R10" s="45">
        <v>12</v>
      </c>
      <c r="S10" s="46">
        <v>12</v>
      </c>
      <c r="T10" s="47">
        <f t="shared" si="25"/>
        <v>0.99197099312600767</v>
      </c>
      <c r="U10" s="44">
        <f t="shared" si="26"/>
        <v>3601.9560687333101</v>
      </c>
      <c r="V10" s="43">
        <f t="shared" si="27"/>
        <v>2074726.6955903866</v>
      </c>
      <c r="W10" s="48">
        <f t="shared" si="28"/>
        <v>-94167.674409613479</v>
      </c>
      <c r="X10" s="42">
        <v>516</v>
      </c>
      <c r="Y10" s="43">
        <f t="shared" si="29"/>
        <v>2017810.7900000003</v>
      </c>
      <c r="Z10" s="43">
        <v>2017810.7900000003</v>
      </c>
      <c r="AA10" s="43">
        <v>0</v>
      </c>
      <c r="AB10" s="44">
        <f t="shared" si="30"/>
        <v>3910.4860271317834</v>
      </c>
      <c r="AC10" s="44">
        <f t="shared" si="31"/>
        <v>0</v>
      </c>
      <c r="AD10" s="44">
        <f t="shared" si="32"/>
        <v>3910.4860271317834</v>
      </c>
      <c r="AE10" s="44">
        <v>3633.4268032481732</v>
      </c>
      <c r="AF10" s="43">
        <v>28324473.400000006</v>
      </c>
      <c r="AG10" s="43">
        <v>7915</v>
      </c>
      <c r="AH10" s="44">
        <f t="shared" si="33"/>
        <v>3578.5816045483266</v>
      </c>
      <c r="AI10" s="45">
        <v>12</v>
      </c>
      <c r="AJ10" s="46">
        <v>12</v>
      </c>
      <c r="AK10" s="47">
        <f t="shared" si="34"/>
        <v>0.98490537950267321</v>
      </c>
      <c r="AL10" s="44">
        <f t="shared" si="35"/>
        <v>3578.5816045483266</v>
      </c>
      <c r="AM10" s="43">
        <f t="shared" si="36"/>
        <v>1846548.1079469365</v>
      </c>
      <c r="AN10" s="48">
        <f t="shared" si="37"/>
        <v>-186832.01678516046</v>
      </c>
      <c r="AO10" s="90">
        <f t="shared" si="38"/>
        <v>92664.342375546985</v>
      </c>
      <c r="AP10" s="97">
        <f t="shared" si="39"/>
        <v>60</v>
      </c>
      <c r="AQ10" s="165"/>
    </row>
    <row r="11" spans="1:44" s="3" customFormat="1" ht="12.75" customHeight="1" outlineLevel="2" x14ac:dyDescent="0.2">
      <c r="A11" s="10">
        <v>3050</v>
      </c>
      <c r="B11" s="115" t="s">
        <v>672</v>
      </c>
      <c r="C11" s="12">
        <v>80400</v>
      </c>
      <c r="D11" s="13" t="s">
        <v>23</v>
      </c>
      <c r="E11" s="14" t="s">
        <v>158</v>
      </c>
      <c r="F11" s="15" t="s">
        <v>111</v>
      </c>
      <c r="G11" s="42">
        <v>52</v>
      </c>
      <c r="H11" s="43">
        <f t="shared" si="20"/>
        <v>316718.51</v>
      </c>
      <c r="I11" s="43">
        <v>316718.51</v>
      </c>
      <c r="J11" s="43">
        <v>0</v>
      </c>
      <c r="K11" s="44">
        <f t="shared" si="21"/>
        <v>6090.7405769230772</v>
      </c>
      <c r="L11" s="44">
        <f t="shared" si="22"/>
        <v>0</v>
      </c>
      <c r="M11" s="44">
        <f t="shared" si="23"/>
        <v>6090.7405769230772</v>
      </c>
      <c r="N11" s="44">
        <v>4977.5545964183502</v>
      </c>
      <c r="O11" s="43">
        <v>24635036.900000006</v>
      </c>
      <c r="P11" s="43">
        <v>5164</v>
      </c>
      <c r="Q11" s="44">
        <f t="shared" si="24"/>
        <v>4770.5338690937269</v>
      </c>
      <c r="R11" s="45">
        <v>12</v>
      </c>
      <c r="S11" s="46">
        <v>12</v>
      </c>
      <c r="T11" s="47">
        <f t="shared" si="25"/>
        <v>0.95840914985169878</v>
      </c>
      <c r="U11" s="44">
        <f t="shared" si="26"/>
        <v>4770.5338690937269</v>
      </c>
      <c r="V11" s="43">
        <f t="shared" si="27"/>
        <v>248067.76119287379</v>
      </c>
      <c r="W11" s="48">
        <f t="shared" si="28"/>
        <v>-68650.74880712622</v>
      </c>
      <c r="X11" s="42">
        <v>48</v>
      </c>
      <c r="Y11" s="43">
        <f t="shared" si="29"/>
        <v>306245.13</v>
      </c>
      <c r="Z11" s="43">
        <v>306245.13</v>
      </c>
      <c r="AA11" s="43">
        <v>0</v>
      </c>
      <c r="AB11" s="44">
        <f t="shared" si="30"/>
        <v>6380.1068750000004</v>
      </c>
      <c r="AC11" s="44">
        <f t="shared" si="31"/>
        <v>0</v>
      </c>
      <c r="AD11" s="44">
        <f t="shared" si="32"/>
        <v>6380.1068750000004</v>
      </c>
      <c r="AE11" s="44">
        <v>5009.3922976568301</v>
      </c>
      <c r="AF11" s="43">
        <v>22634167.490000006</v>
      </c>
      <c r="AG11" s="43">
        <v>4696</v>
      </c>
      <c r="AH11" s="44">
        <f t="shared" si="33"/>
        <v>4819.8823445485532</v>
      </c>
      <c r="AI11" s="45">
        <v>12</v>
      </c>
      <c r="AJ11" s="46">
        <v>12</v>
      </c>
      <c r="AK11" s="47">
        <f t="shared" si="34"/>
        <v>0.96216907324329115</v>
      </c>
      <c r="AL11" s="44">
        <f t="shared" si="35"/>
        <v>4819.8823445485532</v>
      </c>
      <c r="AM11" s="43">
        <f t="shared" si="36"/>
        <v>231354.35253833054</v>
      </c>
      <c r="AN11" s="48">
        <f t="shared" si="37"/>
        <v>-81699.029958184867</v>
      </c>
      <c r="AO11" s="90">
        <f t="shared" si="38"/>
        <v>13048.281151058647</v>
      </c>
      <c r="AP11" s="97">
        <f t="shared" si="39"/>
        <v>4</v>
      </c>
      <c r="AQ11" s="165"/>
    </row>
    <row r="12" spans="1:44" s="3" customFormat="1" ht="12.75" customHeight="1" outlineLevel="2" x14ac:dyDescent="0.2">
      <c r="A12" s="10">
        <v>3050</v>
      </c>
      <c r="B12" s="115" t="s">
        <v>672</v>
      </c>
      <c r="C12" s="12">
        <v>80401</v>
      </c>
      <c r="D12" s="13" t="s">
        <v>23</v>
      </c>
      <c r="E12" s="14" t="s">
        <v>148</v>
      </c>
      <c r="F12" s="15" t="s">
        <v>111</v>
      </c>
      <c r="G12" s="42">
        <v>440</v>
      </c>
      <c r="H12" s="43">
        <f t="shared" si="20"/>
        <v>2624972.77</v>
      </c>
      <c r="I12" s="43">
        <v>2624972.77</v>
      </c>
      <c r="J12" s="43">
        <v>0</v>
      </c>
      <c r="K12" s="44">
        <f t="shared" si="21"/>
        <v>5965.8472045454546</v>
      </c>
      <c r="L12" s="44">
        <f t="shared" si="22"/>
        <v>0</v>
      </c>
      <c r="M12" s="44">
        <f t="shared" si="23"/>
        <v>5965.8472045454546</v>
      </c>
      <c r="N12" s="44">
        <v>5521.8182405272346</v>
      </c>
      <c r="O12" s="43">
        <v>50999524.379999995</v>
      </c>
      <c r="P12" s="43">
        <v>9389</v>
      </c>
      <c r="Q12" s="44">
        <f t="shared" si="24"/>
        <v>5431.8377228671843</v>
      </c>
      <c r="R12" s="45">
        <v>12</v>
      </c>
      <c r="S12" s="46">
        <v>12</v>
      </c>
      <c r="T12" s="47">
        <f t="shared" si="25"/>
        <v>0.98370454916468619</v>
      </c>
      <c r="U12" s="44">
        <f t="shared" si="26"/>
        <v>5431.8377228671843</v>
      </c>
      <c r="V12" s="43">
        <f t="shared" si="27"/>
        <v>2390008.5980615611</v>
      </c>
      <c r="W12" s="48">
        <f t="shared" si="28"/>
        <v>-234964.1719384389</v>
      </c>
      <c r="X12" s="42">
        <v>399</v>
      </c>
      <c r="Y12" s="43">
        <f t="shared" si="29"/>
        <v>2410935.0900000003</v>
      </c>
      <c r="Z12" s="43">
        <v>2410935.0900000003</v>
      </c>
      <c r="AA12" s="43">
        <v>0</v>
      </c>
      <c r="AB12" s="44">
        <f t="shared" si="30"/>
        <v>6042.4438345864673</v>
      </c>
      <c r="AC12" s="44">
        <f t="shared" si="31"/>
        <v>0</v>
      </c>
      <c r="AD12" s="44">
        <f t="shared" si="32"/>
        <v>6042.4438345864673</v>
      </c>
      <c r="AE12" s="44">
        <v>5614.4042316307659</v>
      </c>
      <c r="AF12" s="43">
        <v>46581239.840000004</v>
      </c>
      <c r="AG12" s="43">
        <v>8477</v>
      </c>
      <c r="AH12" s="44">
        <f t="shared" si="33"/>
        <v>5495.0147269081044</v>
      </c>
      <c r="AI12" s="45">
        <v>12</v>
      </c>
      <c r="AJ12" s="46">
        <v>12</v>
      </c>
      <c r="AK12" s="47">
        <f t="shared" si="34"/>
        <v>0.97873514271558182</v>
      </c>
      <c r="AL12" s="44">
        <f t="shared" si="35"/>
        <v>5495.0147269081044</v>
      </c>
      <c r="AM12" s="43">
        <f t="shared" si="36"/>
        <v>2192510.8760363339</v>
      </c>
      <c r="AN12" s="48">
        <f t="shared" si="37"/>
        <v>-238280.96068763614</v>
      </c>
      <c r="AO12" s="90">
        <f t="shared" si="38"/>
        <v>3316.788749197236</v>
      </c>
      <c r="AP12" s="97">
        <f t="shared" si="39"/>
        <v>41</v>
      </c>
      <c r="AQ12" s="165"/>
    </row>
    <row r="13" spans="1:44" s="3" customFormat="1" ht="12.75" customHeight="1" outlineLevel="2" x14ac:dyDescent="0.2">
      <c r="A13" s="10">
        <v>3050</v>
      </c>
      <c r="B13" s="115" t="s">
        <v>672</v>
      </c>
      <c r="C13" s="12">
        <v>80402</v>
      </c>
      <c r="D13" s="13" t="s">
        <v>23</v>
      </c>
      <c r="E13" s="14" t="s">
        <v>180</v>
      </c>
      <c r="F13" s="15" t="s">
        <v>111</v>
      </c>
      <c r="G13" s="42">
        <v>53</v>
      </c>
      <c r="H13" s="43">
        <f t="shared" si="20"/>
        <v>156141.64000000004</v>
      </c>
      <c r="I13" s="43">
        <v>156141.64000000004</v>
      </c>
      <c r="J13" s="43">
        <v>0</v>
      </c>
      <c r="K13" s="44">
        <f t="shared" si="21"/>
        <v>2946.0686792452839</v>
      </c>
      <c r="L13" s="44">
        <f t="shared" si="22"/>
        <v>0</v>
      </c>
      <c r="M13" s="44">
        <f t="shared" si="23"/>
        <v>2946.0686792452839</v>
      </c>
      <c r="N13" s="44">
        <v>3602.4998794957364</v>
      </c>
      <c r="O13" s="43">
        <v>3201717.69</v>
      </c>
      <c r="P13" s="43">
        <v>780</v>
      </c>
      <c r="Q13" s="44">
        <f t="shared" si="24"/>
        <v>4104.7662692307695</v>
      </c>
      <c r="R13" s="45">
        <v>2</v>
      </c>
      <c r="S13" s="46">
        <v>12</v>
      </c>
      <c r="T13" s="47">
        <f t="shared" si="25"/>
        <v>1</v>
      </c>
      <c r="U13" s="44">
        <f t="shared" si="26"/>
        <v>3602.4998794957364</v>
      </c>
      <c r="V13" s="43">
        <f t="shared" si="27"/>
        <v>190932.49361327404</v>
      </c>
      <c r="W13" s="48">
        <f t="shared" si="28"/>
        <v>34790.853613273997</v>
      </c>
      <c r="X13" s="42">
        <v>48</v>
      </c>
      <c r="Y13" s="43">
        <f t="shared" si="29"/>
        <v>131108.85</v>
      </c>
      <c r="Z13" s="43">
        <v>131108.85</v>
      </c>
      <c r="AA13" s="43">
        <v>0</v>
      </c>
      <c r="AB13" s="44">
        <f t="shared" si="30"/>
        <v>2731.4343750000003</v>
      </c>
      <c r="AC13" s="44">
        <f t="shared" si="31"/>
        <v>0</v>
      </c>
      <c r="AD13" s="44">
        <f t="shared" si="32"/>
        <v>2731.4343750000003</v>
      </c>
      <c r="AE13" s="44">
        <v>3900.3421666666668</v>
      </c>
      <c r="AF13" s="43">
        <v>2969125.77</v>
      </c>
      <c r="AG13" s="43">
        <v>694</v>
      </c>
      <c r="AH13" s="44">
        <f t="shared" si="33"/>
        <v>4278.2792074927956</v>
      </c>
      <c r="AI13" s="45">
        <v>2</v>
      </c>
      <c r="AJ13" s="46">
        <v>12</v>
      </c>
      <c r="AK13" s="47">
        <f t="shared" si="34"/>
        <v>1</v>
      </c>
      <c r="AL13" s="44">
        <f t="shared" si="35"/>
        <v>3900.3421666666668</v>
      </c>
      <c r="AM13" s="43">
        <f t="shared" si="36"/>
        <v>187216.424</v>
      </c>
      <c r="AN13" s="48">
        <f t="shared" si="37"/>
        <v>61208.262545454541</v>
      </c>
      <c r="AO13" s="90">
        <f t="shared" si="38"/>
        <v>-26417.408932180544</v>
      </c>
      <c r="AP13" s="97">
        <f t="shared" si="39"/>
        <v>5</v>
      </c>
      <c r="AQ13" s="165"/>
    </row>
    <row r="14" spans="1:44" s="3" customFormat="1" ht="12.75" customHeight="1" outlineLevel="2" x14ac:dyDescent="0.2">
      <c r="A14" s="10">
        <v>3050</v>
      </c>
      <c r="B14" s="115" t="s">
        <v>672</v>
      </c>
      <c r="C14" s="12">
        <v>80403</v>
      </c>
      <c r="D14" s="13" t="s">
        <v>23</v>
      </c>
      <c r="E14" s="14" t="s">
        <v>177</v>
      </c>
      <c r="F14" s="15" t="s">
        <v>111</v>
      </c>
      <c r="G14" s="42">
        <v>45</v>
      </c>
      <c r="H14" s="43">
        <f t="shared" si="20"/>
        <v>349805.30000000005</v>
      </c>
      <c r="I14" s="43">
        <v>349805.30000000005</v>
      </c>
      <c r="J14" s="43">
        <v>0</v>
      </c>
      <c r="K14" s="44">
        <f t="shared" si="21"/>
        <v>7773.4511111111124</v>
      </c>
      <c r="L14" s="44">
        <f t="shared" si="22"/>
        <v>0</v>
      </c>
      <c r="M14" s="44">
        <f t="shared" si="23"/>
        <v>7773.4511111111124</v>
      </c>
      <c r="N14" s="44">
        <v>4692.6356292335113</v>
      </c>
      <c r="O14" s="43">
        <v>2785777.73</v>
      </c>
      <c r="P14" s="43">
        <v>573</v>
      </c>
      <c r="Q14" s="44">
        <f t="shared" si="24"/>
        <v>4861.7412390924956</v>
      </c>
      <c r="R14" s="45">
        <v>12</v>
      </c>
      <c r="S14" s="46">
        <v>12</v>
      </c>
      <c r="T14" s="47">
        <f t="shared" si="25"/>
        <v>1</v>
      </c>
      <c r="U14" s="44">
        <f t="shared" si="26"/>
        <v>4692.6356292335113</v>
      </c>
      <c r="V14" s="43">
        <f t="shared" si="27"/>
        <v>211168.60331550799</v>
      </c>
      <c r="W14" s="48">
        <f t="shared" si="28"/>
        <v>-138636.69668449205</v>
      </c>
      <c r="X14" s="42">
        <v>42</v>
      </c>
      <c r="Y14" s="43">
        <f t="shared" si="29"/>
        <v>319143.66000000003</v>
      </c>
      <c r="Z14" s="43">
        <v>319143.66000000003</v>
      </c>
      <c r="AA14" s="43">
        <v>0</v>
      </c>
      <c r="AB14" s="44">
        <f t="shared" si="30"/>
        <v>7598.658571428572</v>
      </c>
      <c r="AC14" s="44">
        <f t="shared" si="31"/>
        <v>0</v>
      </c>
      <c r="AD14" s="44">
        <f t="shared" si="32"/>
        <v>7598.658571428572</v>
      </c>
      <c r="AE14" s="44">
        <v>4294.7708445777116</v>
      </c>
      <c r="AF14" s="43">
        <v>2523397.5799999996</v>
      </c>
      <c r="AG14" s="43">
        <v>515</v>
      </c>
      <c r="AH14" s="44">
        <f t="shared" si="33"/>
        <v>4899.8011262135915</v>
      </c>
      <c r="AI14" s="45">
        <v>11</v>
      </c>
      <c r="AJ14" s="46">
        <v>12</v>
      </c>
      <c r="AK14" s="47">
        <f t="shared" si="34"/>
        <v>1</v>
      </c>
      <c r="AL14" s="44">
        <f t="shared" si="35"/>
        <v>4294.7708445777116</v>
      </c>
      <c r="AM14" s="43">
        <f t="shared" si="36"/>
        <v>180380.3754722639</v>
      </c>
      <c r="AN14" s="48">
        <f t="shared" si="37"/>
        <v>-151378.12857571215</v>
      </c>
      <c r="AO14" s="90">
        <f t="shared" si="38"/>
        <v>12741.431891220098</v>
      </c>
      <c r="AP14" s="97">
        <f t="shared" si="39"/>
        <v>3</v>
      </c>
      <c r="AQ14" s="165"/>
    </row>
    <row r="15" spans="1:44" s="130" customFormat="1" ht="18" customHeight="1" outlineLevel="1" x14ac:dyDescent="0.2">
      <c r="A15" s="116"/>
      <c r="B15" s="117" t="s">
        <v>673</v>
      </c>
      <c r="C15" s="118"/>
      <c r="D15" s="119"/>
      <c r="E15" s="132"/>
      <c r="F15" s="119"/>
      <c r="G15" s="133">
        <f>SUM(G7:G14)</f>
        <v>4207</v>
      </c>
      <c r="H15" s="122"/>
      <c r="I15" s="122"/>
      <c r="J15" s="122"/>
      <c r="K15" s="123"/>
      <c r="L15" s="123"/>
      <c r="M15" s="123"/>
      <c r="N15" s="123"/>
      <c r="O15" s="122"/>
      <c r="P15" s="134">
        <f>SUM(P7:P14)</f>
        <v>74736</v>
      </c>
      <c r="Q15" s="123"/>
      <c r="R15" s="124"/>
      <c r="S15" s="125"/>
      <c r="T15" s="126"/>
      <c r="U15" s="127"/>
      <c r="V15" s="127"/>
      <c r="W15" s="128">
        <f>SUBTOTAL(9,W7:W14)</f>
        <v>-60649.057256975619</v>
      </c>
      <c r="X15" s="133">
        <f>SUM(X7:X14)</f>
        <v>3871</v>
      </c>
      <c r="Y15" s="122"/>
      <c r="Z15" s="122"/>
      <c r="AA15" s="122"/>
      <c r="AB15" s="123"/>
      <c r="AC15" s="123"/>
      <c r="AD15" s="123"/>
      <c r="AE15" s="123"/>
      <c r="AF15" s="122"/>
      <c r="AG15" s="134">
        <f>SUM(AG7:AG14)</f>
        <v>68173</v>
      </c>
      <c r="AH15" s="123"/>
      <c r="AI15" s="124"/>
      <c r="AJ15" s="125"/>
      <c r="AK15" s="126"/>
      <c r="AL15" s="127"/>
      <c r="AM15" s="127"/>
      <c r="AN15" s="129">
        <f>SUBTOTAL(9,AN7:AN14)</f>
        <v>-201049.65864247919</v>
      </c>
      <c r="AO15" s="91">
        <f t="shared" ref="AO15" si="40">W15-AN15</f>
        <v>140400.60138550357</v>
      </c>
      <c r="AP15" s="98">
        <v>9.9999999999999995E-8</v>
      </c>
      <c r="AQ15" s="131"/>
      <c r="AR15" s="131"/>
    </row>
    <row r="16" spans="1:44" s="3" customFormat="1" ht="12.75" customHeight="1" outlineLevel="2" x14ac:dyDescent="0.2">
      <c r="A16" s="10">
        <v>3050</v>
      </c>
      <c r="B16" s="115" t="s">
        <v>674</v>
      </c>
      <c r="C16" s="12">
        <v>80159</v>
      </c>
      <c r="D16" s="13" t="s">
        <v>23</v>
      </c>
      <c r="E16" s="14" t="s">
        <v>150</v>
      </c>
      <c r="F16" s="15" t="s">
        <v>111</v>
      </c>
      <c r="G16" s="42">
        <v>525</v>
      </c>
      <c r="H16" s="43">
        <f t="shared" ref="H16" si="41">I16+J16</f>
        <v>1562448.1000000006</v>
      </c>
      <c r="I16" s="43">
        <v>1562448.1000000006</v>
      </c>
      <c r="J16" s="43">
        <v>0</v>
      </c>
      <c r="K16" s="44">
        <f t="shared" ref="K16" si="42">I16/G16</f>
        <v>2976.09161904762</v>
      </c>
      <c r="L16" s="44">
        <f t="shared" ref="L16" si="43">J16/G16</f>
        <v>0</v>
      </c>
      <c r="M16" s="44">
        <f t="shared" ref="M16" si="44">H16/G16</f>
        <v>2976.09161904762</v>
      </c>
      <c r="N16" s="44">
        <v>2488.0949162514216</v>
      </c>
      <c r="O16" s="43">
        <v>23490094.030000005</v>
      </c>
      <c r="P16" s="43">
        <v>9854</v>
      </c>
      <c r="Q16" s="44">
        <f t="shared" ref="Q16" si="45">O16/P16</f>
        <v>2383.8130738786285</v>
      </c>
      <c r="R16" s="45">
        <v>12</v>
      </c>
      <c r="S16" s="46">
        <v>12</v>
      </c>
      <c r="T16" s="47">
        <f t="shared" ref="T16" si="46">IF(N16=0,1,MIN(Q16/N16,1))</f>
        <v>0.95808767515593629</v>
      </c>
      <c r="U16" s="44">
        <f t="shared" ref="U16" si="47">T16*N16</f>
        <v>2383.8130738786285</v>
      </c>
      <c r="V16" s="43">
        <f t="shared" ref="V16" si="48">IF(U16&lt;0,0,G16*U16)</f>
        <v>1251501.8637862799</v>
      </c>
      <c r="W16" s="48">
        <f t="shared" ref="W16" si="49">IF(G16=0,-H16*12/12,(V16-H16)*12/12)</f>
        <v>-310946.23621372064</v>
      </c>
      <c r="X16" s="42">
        <v>483</v>
      </c>
      <c r="Y16" s="43">
        <f>Z16+AA16</f>
        <v>1445537.6600000001</v>
      </c>
      <c r="Z16" s="43">
        <v>1445537.6600000001</v>
      </c>
      <c r="AA16" s="43">
        <v>0</v>
      </c>
      <c r="AB16" s="44">
        <f>Z16/X16</f>
        <v>2992.8315942028989</v>
      </c>
      <c r="AC16" s="44">
        <f>AA16/X16</f>
        <v>0</v>
      </c>
      <c r="AD16" s="44">
        <f>Y16/X16</f>
        <v>2992.8315942028989</v>
      </c>
      <c r="AE16" s="44">
        <v>2540.0514736260088</v>
      </c>
      <c r="AF16" s="43">
        <v>21510367.530000001</v>
      </c>
      <c r="AG16" s="43">
        <v>9004</v>
      </c>
      <c r="AH16" s="44">
        <f>AF16/AG16</f>
        <v>2388.9790681919148</v>
      </c>
      <c r="AI16" s="45">
        <v>11</v>
      </c>
      <c r="AJ16" s="46">
        <v>12</v>
      </c>
      <c r="AK16" s="47">
        <f>IF(AE16=0,1,MIN(AH16/AE16,1))</f>
        <v>0.94052388032182943</v>
      </c>
      <c r="AL16" s="44">
        <f>AK16*AE16</f>
        <v>2388.9790681919148</v>
      </c>
      <c r="AM16" s="43">
        <f>IF(AL16&lt;0,0,X16*AL16)</f>
        <v>1153876.8899366949</v>
      </c>
      <c r="AN16" s="48">
        <f>IF(X16=0,-Y16*12/11,(AM16-Y16)*12/11)</f>
        <v>-318175.38552360574</v>
      </c>
      <c r="AO16" s="90">
        <f>W16-AN16</f>
        <v>7229.149309885106</v>
      </c>
      <c r="AP16" s="97">
        <f>G16-X16</f>
        <v>42</v>
      </c>
      <c r="AQ16" s="165"/>
    </row>
    <row r="17" spans="1:16168" s="130" customFormat="1" ht="18" customHeight="1" outlineLevel="1" x14ac:dyDescent="0.2">
      <c r="A17" s="116"/>
      <c r="B17" s="117" t="s">
        <v>675</v>
      </c>
      <c r="C17" s="118"/>
      <c r="D17" s="119"/>
      <c r="E17" s="132"/>
      <c r="F17" s="119"/>
      <c r="G17" s="121"/>
      <c r="H17" s="122"/>
      <c r="I17" s="122"/>
      <c r="J17" s="122"/>
      <c r="K17" s="123"/>
      <c r="L17" s="123"/>
      <c r="M17" s="123"/>
      <c r="N17" s="123"/>
      <c r="O17" s="122"/>
      <c r="P17" s="122"/>
      <c r="Q17" s="123"/>
      <c r="R17" s="124"/>
      <c r="S17" s="125"/>
      <c r="T17" s="126"/>
      <c r="U17" s="127"/>
      <c r="V17" s="127"/>
      <c r="W17" s="128">
        <f>SUBTOTAL(9,W16:W16)</f>
        <v>-310946.23621372064</v>
      </c>
      <c r="X17" s="121"/>
      <c r="Y17" s="122"/>
      <c r="Z17" s="122"/>
      <c r="AA17" s="122"/>
      <c r="AB17" s="123"/>
      <c r="AC17" s="123"/>
      <c r="AD17" s="123"/>
      <c r="AE17" s="123"/>
      <c r="AF17" s="122"/>
      <c r="AG17" s="122"/>
      <c r="AH17" s="123"/>
      <c r="AI17" s="124"/>
      <c r="AJ17" s="125"/>
      <c r="AK17" s="126"/>
      <c r="AL17" s="127"/>
      <c r="AM17" s="127"/>
      <c r="AN17" s="129">
        <f>SUBTOTAL(9,AN16:AN16)</f>
        <v>-318175.38552360574</v>
      </c>
      <c r="AO17" s="91">
        <f t="shared" ref="AO17" si="50">W17-AN17</f>
        <v>7229.149309885106</v>
      </c>
      <c r="AP17" s="98">
        <v>9.9999999999999995E-8</v>
      </c>
      <c r="AQ17" s="131"/>
      <c r="AR17" s="131"/>
    </row>
    <row r="18" spans="1:16168" s="3" customFormat="1" ht="12.75" customHeight="1" outlineLevel="2" x14ac:dyDescent="0.2">
      <c r="A18" s="10">
        <v>3050</v>
      </c>
      <c r="B18" s="115" t="s">
        <v>676</v>
      </c>
      <c r="C18" s="12">
        <v>80164</v>
      </c>
      <c r="D18" s="13" t="s">
        <v>23</v>
      </c>
      <c r="E18" s="14" t="s">
        <v>161</v>
      </c>
      <c r="F18" s="15" t="s">
        <v>111</v>
      </c>
      <c r="G18" s="42">
        <v>2051</v>
      </c>
      <c r="H18" s="43">
        <f t="shared" ref="H18:H23" si="51">I18+J18</f>
        <v>1148761.0299999998</v>
      </c>
      <c r="I18" s="43">
        <v>1148761.0299999998</v>
      </c>
      <c r="J18" s="43">
        <v>0</v>
      </c>
      <c r="K18" s="44">
        <f t="shared" ref="K18:K23" si="52">I18/G18</f>
        <v>560.09801560214521</v>
      </c>
      <c r="L18" s="44">
        <f t="shared" ref="L18:L23" si="53">J18/G18</f>
        <v>0</v>
      </c>
      <c r="M18" s="44">
        <f t="shared" ref="M18:M23" si="54">H18/G18</f>
        <v>560.09801560214521</v>
      </c>
      <c r="N18" s="44">
        <v>535.05025466649613</v>
      </c>
      <c r="O18" s="43">
        <v>10451364.75</v>
      </c>
      <c r="P18" s="43">
        <v>19317</v>
      </c>
      <c r="Q18" s="44">
        <f t="shared" ref="Q18:Q23" si="55">O18/P18</f>
        <v>541.0449215716726</v>
      </c>
      <c r="R18" s="45">
        <v>9</v>
      </c>
      <c r="S18" s="46">
        <v>12</v>
      </c>
      <c r="T18" s="47">
        <f t="shared" ref="T18:T23" si="56">IF(N18=0,1,MIN(Q18/N18,1))</f>
        <v>1</v>
      </c>
      <c r="U18" s="44">
        <f t="shared" ref="U18:U23" si="57">T18*N18</f>
        <v>535.05025466649613</v>
      </c>
      <c r="V18" s="43">
        <f t="shared" ref="V18:V23" si="58">IF(U18&lt;0,0,G18*U18)</f>
        <v>1097388.0723209835</v>
      </c>
      <c r="W18" s="48">
        <f t="shared" ref="W18:W23" si="59">IF(G18=0,-H18*12/12,(V18-H18)*12/12)</f>
        <v>-51372.957679016283</v>
      </c>
      <c r="X18" s="42">
        <v>1822</v>
      </c>
      <c r="Y18" s="43">
        <f t="shared" ref="Y18:Y23" si="60">Z18+AA18</f>
        <v>1036452.0899999999</v>
      </c>
      <c r="Z18" s="43">
        <v>1036452.0899999999</v>
      </c>
      <c r="AA18" s="43">
        <v>0</v>
      </c>
      <c r="AB18" s="44">
        <f t="shared" ref="AB18:AB23" si="61">Z18/X18</f>
        <v>568.85405598243676</v>
      </c>
      <c r="AC18" s="44">
        <f t="shared" ref="AC18:AC23" si="62">AA18/X18</f>
        <v>0</v>
      </c>
      <c r="AD18" s="44">
        <f t="shared" ref="AD18:AD23" si="63">Y18/X18</f>
        <v>568.85405598243676</v>
      </c>
      <c r="AE18" s="44">
        <v>538.14608400077486</v>
      </c>
      <c r="AF18" s="43">
        <v>9558637.3300000001</v>
      </c>
      <c r="AG18" s="43">
        <v>17466</v>
      </c>
      <c r="AH18" s="44">
        <f t="shared" ref="AH18:AH23" si="64">AF18/AG18</f>
        <v>547.2711170273675</v>
      </c>
      <c r="AI18" s="45">
        <v>9</v>
      </c>
      <c r="AJ18" s="46">
        <v>12</v>
      </c>
      <c r="AK18" s="47">
        <f t="shared" ref="AK18:AK23" si="65">IF(AE18=0,1,MIN(AH18/AE18,1))</f>
        <v>1</v>
      </c>
      <c r="AL18" s="44">
        <f t="shared" ref="AL18:AL23" si="66">AK18*AE18</f>
        <v>538.14608400077486</v>
      </c>
      <c r="AM18" s="43">
        <f t="shared" ref="AM18:AM23" si="67">IF(AL18&lt;0,0,X18*AL18)</f>
        <v>980502.16504941182</v>
      </c>
      <c r="AN18" s="48">
        <f t="shared" ref="AN18:AN23" si="68">IF(X18=0,-Y18*12/11,(AM18-Y18)*12/11)</f>
        <v>-61036.281764277846</v>
      </c>
      <c r="AO18" s="90">
        <f t="shared" ref="AO18:AO23" si="69">W18-AN18</f>
        <v>9663.3240852615636</v>
      </c>
      <c r="AP18" s="97">
        <f t="shared" ref="AP18:AP23" si="70">G18-X18</f>
        <v>229</v>
      </c>
      <c r="AQ18" s="165"/>
    </row>
    <row r="19" spans="1:16168" s="3" customFormat="1" ht="12.75" customHeight="1" outlineLevel="2" x14ac:dyDescent="0.2">
      <c r="A19" s="10">
        <v>3050</v>
      </c>
      <c r="B19" s="115" t="s">
        <v>676</v>
      </c>
      <c r="C19" s="12">
        <v>80165</v>
      </c>
      <c r="D19" s="13" t="s">
        <v>23</v>
      </c>
      <c r="E19" s="14" t="s">
        <v>173</v>
      </c>
      <c r="F19" s="15" t="s">
        <v>111</v>
      </c>
      <c r="G19" s="42">
        <v>81</v>
      </c>
      <c r="H19" s="43">
        <f t="shared" si="51"/>
        <v>32825.590000000004</v>
      </c>
      <c r="I19" s="43">
        <v>32825.590000000004</v>
      </c>
      <c r="J19" s="43">
        <v>0</v>
      </c>
      <c r="K19" s="44">
        <f t="shared" si="52"/>
        <v>405.25419753086425</v>
      </c>
      <c r="L19" s="44">
        <f t="shared" si="53"/>
        <v>0</v>
      </c>
      <c r="M19" s="44">
        <f t="shared" si="54"/>
        <v>405.25419753086425</v>
      </c>
      <c r="N19" s="44">
        <v>653.84520304667922</v>
      </c>
      <c r="O19" s="43">
        <v>4978140.09</v>
      </c>
      <c r="P19" s="43">
        <v>7342</v>
      </c>
      <c r="Q19" s="44">
        <f t="shared" si="55"/>
        <v>678.0359697630073</v>
      </c>
      <c r="R19" s="45">
        <v>1</v>
      </c>
      <c r="S19" s="46">
        <v>12</v>
      </c>
      <c r="T19" s="47">
        <f t="shared" si="56"/>
        <v>1</v>
      </c>
      <c r="U19" s="44">
        <f t="shared" si="57"/>
        <v>653.84520304667922</v>
      </c>
      <c r="V19" s="43">
        <f t="shared" si="58"/>
        <v>52961.461446781017</v>
      </c>
      <c r="W19" s="48">
        <f t="shared" si="59"/>
        <v>20135.871446781013</v>
      </c>
      <c r="X19" s="42">
        <v>80</v>
      </c>
      <c r="Y19" s="43">
        <f t="shared" si="60"/>
        <v>31255.670000000006</v>
      </c>
      <c r="Z19" s="43">
        <v>31255.670000000006</v>
      </c>
      <c r="AA19" s="43">
        <v>0</v>
      </c>
      <c r="AB19" s="44">
        <f t="shared" si="61"/>
        <v>390.69587500000006</v>
      </c>
      <c r="AC19" s="44">
        <f t="shared" si="62"/>
        <v>0</v>
      </c>
      <c r="AD19" s="44">
        <f t="shared" si="63"/>
        <v>390.69587500000006</v>
      </c>
      <c r="AE19" s="44">
        <v>671.7111077152947</v>
      </c>
      <c r="AF19" s="43">
        <v>4575769.67</v>
      </c>
      <c r="AG19" s="43">
        <v>6709</v>
      </c>
      <c r="AH19" s="44">
        <f t="shared" si="64"/>
        <v>682.03453122671033</v>
      </c>
      <c r="AI19" s="45">
        <v>1</v>
      </c>
      <c r="AJ19" s="46">
        <v>12</v>
      </c>
      <c r="AK19" s="47">
        <f t="shared" si="65"/>
        <v>1</v>
      </c>
      <c r="AL19" s="44">
        <f t="shared" si="66"/>
        <v>671.7111077152947</v>
      </c>
      <c r="AM19" s="43">
        <f t="shared" si="67"/>
        <v>53736.88861722358</v>
      </c>
      <c r="AN19" s="48">
        <f t="shared" si="68"/>
        <v>24524.965764243898</v>
      </c>
      <c r="AO19" s="90">
        <f t="shared" si="69"/>
        <v>-4389.0943174628846</v>
      </c>
      <c r="AP19" s="97">
        <f t="shared" si="70"/>
        <v>1</v>
      </c>
      <c r="AQ19" s="165"/>
    </row>
    <row r="20" spans="1:16168" s="3" customFormat="1" ht="12.75" customHeight="1" outlineLevel="2" x14ac:dyDescent="0.2">
      <c r="A20" s="10">
        <v>3050</v>
      </c>
      <c r="B20" s="115" t="s">
        <v>676</v>
      </c>
      <c r="C20" s="12">
        <v>80166</v>
      </c>
      <c r="D20" s="13" t="s">
        <v>23</v>
      </c>
      <c r="E20" s="14" t="s">
        <v>166</v>
      </c>
      <c r="F20" s="15" t="s">
        <v>111</v>
      </c>
      <c r="G20" s="42">
        <v>1973</v>
      </c>
      <c r="H20" s="43">
        <f t="shared" si="51"/>
        <v>1832186.87</v>
      </c>
      <c r="I20" s="43">
        <v>1832186.87</v>
      </c>
      <c r="J20" s="43">
        <v>0</v>
      </c>
      <c r="K20" s="44">
        <f t="shared" si="52"/>
        <v>928.62993917891538</v>
      </c>
      <c r="L20" s="44">
        <f t="shared" si="53"/>
        <v>0</v>
      </c>
      <c r="M20" s="44">
        <f t="shared" si="54"/>
        <v>928.62993917891538</v>
      </c>
      <c r="N20" s="44">
        <v>951.19615606957166</v>
      </c>
      <c r="O20" s="43">
        <v>30389296.540000003</v>
      </c>
      <c r="P20" s="43">
        <v>32342</v>
      </c>
      <c r="Q20" s="44">
        <f t="shared" si="55"/>
        <v>939.62329293179153</v>
      </c>
      <c r="R20" s="45">
        <v>4</v>
      </c>
      <c r="S20" s="46">
        <v>12</v>
      </c>
      <c r="T20" s="47">
        <f t="shared" si="56"/>
        <v>0.98783335796309324</v>
      </c>
      <c r="U20" s="44">
        <f t="shared" si="57"/>
        <v>939.62329293179153</v>
      </c>
      <c r="V20" s="43">
        <f t="shared" si="58"/>
        <v>1853876.7569544248</v>
      </c>
      <c r="W20" s="48">
        <f t="shared" si="59"/>
        <v>21689.88695442467</v>
      </c>
      <c r="X20" s="42">
        <v>1847</v>
      </c>
      <c r="Y20" s="43">
        <f t="shared" si="60"/>
        <v>1703008.5100000002</v>
      </c>
      <c r="Z20" s="43">
        <v>1703008.5100000002</v>
      </c>
      <c r="AA20" s="43">
        <v>0</v>
      </c>
      <c r="AB20" s="44">
        <f t="shared" si="61"/>
        <v>922.04034109366557</v>
      </c>
      <c r="AC20" s="44">
        <f t="shared" si="62"/>
        <v>0</v>
      </c>
      <c r="AD20" s="44">
        <f t="shared" si="63"/>
        <v>922.04034109366557</v>
      </c>
      <c r="AE20" s="44">
        <v>948.46097891948716</v>
      </c>
      <c r="AF20" s="43">
        <v>27922464.030000001</v>
      </c>
      <c r="AG20" s="43">
        <v>29576</v>
      </c>
      <c r="AH20" s="44">
        <f t="shared" si="64"/>
        <v>944.09196747362728</v>
      </c>
      <c r="AI20" s="45">
        <v>5</v>
      </c>
      <c r="AJ20" s="46">
        <v>12</v>
      </c>
      <c r="AK20" s="47">
        <f t="shared" si="65"/>
        <v>0.99539357807757445</v>
      </c>
      <c r="AL20" s="44">
        <f t="shared" si="66"/>
        <v>944.09196747362728</v>
      </c>
      <c r="AM20" s="43">
        <f t="shared" si="67"/>
        <v>1743737.8639237895</v>
      </c>
      <c r="AN20" s="48">
        <f t="shared" si="68"/>
        <v>44432.022462315515</v>
      </c>
      <c r="AO20" s="90">
        <f t="shared" si="69"/>
        <v>-22742.135507890845</v>
      </c>
      <c r="AP20" s="97">
        <f t="shared" si="70"/>
        <v>126</v>
      </c>
      <c r="AQ20" s="165"/>
    </row>
    <row r="21" spans="1:16168" s="3" customFormat="1" ht="12.75" customHeight="1" outlineLevel="2" x14ac:dyDescent="0.2">
      <c r="A21" s="10">
        <v>3050</v>
      </c>
      <c r="B21" s="115" t="s">
        <v>676</v>
      </c>
      <c r="C21" s="12">
        <v>80167</v>
      </c>
      <c r="D21" s="13" t="s">
        <v>23</v>
      </c>
      <c r="E21" s="14" t="s">
        <v>152</v>
      </c>
      <c r="F21" s="15" t="s">
        <v>111</v>
      </c>
      <c r="G21" s="42">
        <v>3672</v>
      </c>
      <c r="H21" s="43">
        <f t="shared" si="51"/>
        <v>3863158.04</v>
      </c>
      <c r="I21" s="43">
        <v>3863158.04</v>
      </c>
      <c r="J21" s="43">
        <v>0</v>
      </c>
      <c r="K21" s="44">
        <f t="shared" si="52"/>
        <v>1052.0582897603485</v>
      </c>
      <c r="L21" s="44">
        <f t="shared" si="53"/>
        <v>0</v>
      </c>
      <c r="M21" s="44">
        <f t="shared" si="54"/>
        <v>1052.0582897603485</v>
      </c>
      <c r="N21" s="44">
        <v>1143.0136148457291</v>
      </c>
      <c r="O21" s="43">
        <v>75731867.789999992</v>
      </c>
      <c r="P21" s="43">
        <v>66012</v>
      </c>
      <c r="Q21" s="44">
        <f t="shared" si="55"/>
        <v>1147.2439524631884</v>
      </c>
      <c r="R21" s="45">
        <v>1</v>
      </c>
      <c r="S21" s="46">
        <v>12</v>
      </c>
      <c r="T21" s="47">
        <f t="shared" si="56"/>
        <v>1</v>
      </c>
      <c r="U21" s="44">
        <f t="shared" si="57"/>
        <v>1143.0136148457291</v>
      </c>
      <c r="V21" s="43">
        <f t="shared" si="58"/>
        <v>4197145.9937135167</v>
      </c>
      <c r="W21" s="48">
        <f t="shared" si="59"/>
        <v>333987.9537135167</v>
      </c>
      <c r="X21" s="42">
        <v>3358</v>
      </c>
      <c r="Y21" s="43">
        <f t="shared" si="60"/>
        <v>3594923.5</v>
      </c>
      <c r="Z21" s="43">
        <v>3594923.5</v>
      </c>
      <c r="AA21" s="43">
        <v>0</v>
      </c>
      <c r="AB21" s="44">
        <f t="shared" si="61"/>
        <v>1070.5549434187017</v>
      </c>
      <c r="AC21" s="44">
        <f t="shared" si="62"/>
        <v>0</v>
      </c>
      <c r="AD21" s="44">
        <f t="shared" si="63"/>
        <v>1070.5549434187017</v>
      </c>
      <c r="AE21" s="44">
        <v>1156.8144923827199</v>
      </c>
      <c r="AF21" s="43">
        <v>70130558.700000003</v>
      </c>
      <c r="AG21" s="43">
        <v>60439</v>
      </c>
      <c r="AH21" s="44">
        <f t="shared" si="64"/>
        <v>1160.3527308525952</v>
      </c>
      <c r="AI21" s="45">
        <v>1</v>
      </c>
      <c r="AJ21" s="46">
        <v>12</v>
      </c>
      <c r="AK21" s="47">
        <f t="shared" si="65"/>
        <v>1</v>
      </c>
      <c r="AL21" s="44">
        <f t="shared" si="66"/>
        <v>1156.8144923827199</v>
      </c>
      <c r="AM21" s="43">
        <f t="shared" si="67"/>
        <v>3884583.0654211733</v>
      </c>
      <c r="AN21" s="48">
        <f t="shared" si="68"/>
        <v>315992.25318673457</v>
      </c>
      <c r="AO21" s="90">
        <f t="shared" si="69"/>
        <v>17995.700526782137</v>
      </c>
      <c r="AP21" s="97">
        <f t="shared" si="70"/>
        <v>314</v>
      </c>
      <c r="AQ21" s="165"/>
    </row>
    <row r="22" spans="1:16168" s="3" customFormat="1" ht="12.75" customHeight="1" outlineLevel="2" x14ac:dyDescent="0.2">
      <c r="A22" s="10">
        <v>3050</v>
      </c>
      <c r="B22" s="115" t="s">
        <v>676</v>
      </c>
      <c r="C22" s="12">
        <v>80168</v>
      </c>
      <c r="D22" s="13" t="s">
        <v>23</v>
      </c>
      <c r="E22" s="14" t="s">
        <v>165</v>
      </c>
      <c r="F22" s="15" t="s">
        <v>111</v>
      </c>
      <c r="G22" s="42">
        <v>27</v>
      </c>
      <c r="H22" s="43">
        <f t="shared" si="51"/>
        <v>9366.2099999999973</v>
      </c>
      <c r="I22" s="43">
        <v>9366.2099999999973</v>
      </c>
      <c r="J22" s="43">
        <v>0</v>
      </c>
      <c r="K22" s="44">
        <f t="shared" si="52"/>
        <v>346.89666666666659</v>
      </c>
      <c r="L22" s="44">
        <f t="shared" si="53"/>
        <v>0</v>
      </c>
      <c r="M22" s="44">
        <f t="shared" si="54"/>
        <v>346.89666666666659</v>
      </c>
      <c r="N22" s="44">
        <v>1312.5576085434175</v>
      </c>
      <c r="O22" s="43">
        <v>2648607.4</v>
      </c>
      <c r="P22" s="43">
        <v>2066</v>
      </c>
      <c r="Q22" s="44">
        <f t="shared" si="55"/>
        <v>1281.9977734753145</v>
      </c>
      <c r="R22" s="45">
        <v>1</v>
      </c>
      <c r="S22" s="46">
        <v>12</v>
      </c>
      <c r="T22" s="47">
        <f t="shared" si="56"/>
        <v>0.97671733806639083</v>
      </c>
      <c r="U22" s="44">
        <f t="shared" si="57"/>
        <v>1281.9977734753145</v>
      </c>
      <c r="V22" s="43">
        <f t="shared" si="58"/>
        <v>34613.939883833489</v>
      </c>
      <c r="W22" s="48">
        <f t="shared" si="59"/>
        <v>25247.729883833486</v>
      </c>
      <c r="X22" s="42">
        <v>32</v>
      </c>
      <c r="Y22" s="43">
        <f t="shared" si="60"/>
        <v>9366.2099999999973</v>
      </c>
      <c r="Z22" s="43">
        <v>9366.2099999999973</v>
      </c>
      <c r="AA22" s="43">
        <v>0</v>
      </c>
      <c r="AB22" s="44">
        <f t="shared" si="61"/>
        <v>292.69406249999992</v>
      </c>
      <c r="AC22" s="44">
        <f t="shared" si="62"/>
        <v>0</v>
      </c>
      <c r="AD22" s="44">
        <f t="shared" si="63"/>
        <v>292.69406249999992</v>
      </c>
      <c r="AE22" s="44">
        <v>1286.1177858213346</v>
      </c>
      <c r="AF22" s="43">
        <v>2432270.9699999997</v>
      </c>
      <c r="AG22" s="43">
        <v>1890</v>
      </c>
      <c r="AH22" s="44">
        <f t="shared" si="64"/>
        <v>1286.915857142857</v>
      </c>
      <c r="AI22" s="45">
        <v>1</v>
      </c>
      <c r="AJ22" s="46">
        <v>12</v>
      </c>
      <c r="AK22" s="47">
        <f t="shared" si="65"/>
        <v>1</v>
      </c>
      <c r="AL22" s="44">
        <f t="shared" si="66"/>
        <v>1286.1177858213346</v>
      </c>
      <c r="AM22" s="43">
        <f t="shared" si="67"/>
        <v>41155.769146282706</v>
      </c>
      <c r="AN22" s="48">
        <f t="shared" si="68"/>
        <v>34679.519068672045</v>
      </c>
      <c r="AO22" s="90">
        <f t="shared" si="69"/>
        <v>-9431.7891848385589</v>
      </c>
      <c r="AP22" s="97">
        <f t="shared" si="70"/>
        <v>-5</v>
      </c>
      <c r="AQ22" s="165"/>
    </row>
    <row r="23" spans="1:16168" s="3" customFormat="1" ht="12.75" customHeight="1" outlineLevel="2" x14ac:dyDescent="0.2">
      <c r="A23" s="10">
        <v>3050</v>
      </c>
      <c r="B23" s="115" t="s">
        <v>676</v>
      </c>
      <c r="C23" s="12">
        <v>80169</v>
      </c>
      <c r="D23" s="13" t="s">
        <v>23</v>
      </c>
      <c r="E23" s="14" t="s">
        <v>182</v>
      </c>
      <c r="F23" s="15" t="s">
        <v>111</v>
      </c>
      <c r="G23" s="42">
        <v>719</v>
      </c>
      <c r="H23" s="43">
        <f t="shared" si="51"/>
        <v>458014.73000000004</v>
      </c>
      <c r="I23" s="43">
        <v>458014.73000000004</v>
      </c>
      <c r="J23" s="43">
        <v>0</v>
      </c>
      <c r="K23" s="44">
        <f t="shared" si="52"/>
        <v>637.01631432545207</v>
      </c>
      <c r="L23" s="44">
        <f t="shared" si="53"/>
        <v>0</v>
      </c>
      <c r="M23" s="44">
        <f t="shared" si="54"/>
        <v>637.01631432545207</v>
      </c>
      <c r="N23" s="44">
        <v>925.95212495760211</v>
      </c>
      <c r="O23" s="43">
        <v>13763865.159999996</v>
      </c>
      <c r="P23" s="43">
        <v>15606</v>
      </c>
      <c r="Q23" s="44">
        <f t="shared" si="55"/>
        <v>881.95983339741099</v>
      </c>
      <c r="R23" s="45">
        <v>2</v>
      </c>
      <c r="S23" s="46">
        <v>12</v>
      </c>
      <c r="T23" s="47">
        <f t="shared" si="56"/>
        <v>0.95248966941762192</v>
      </c>
      <c r="U23" s="44">
        <f t="shared" si="57"/>
        <v>881.95983339741099</v>
      </c>
      <c r="V23" s="43">
        <f t="shared" si="58"/>
        <v>634129.12021273852</v>
      </c>
      <c r="W23" s="48">
        <f t="shared" si="59"/>
        <v>176114.39021273851</v>
      </c>
      <c r="X23" s="42">
        <v>603</v>
      </c>
      <c r="Y23" s="43">
        <f t="shared" si="60"/>
        <v>411209.92000000004</v>
      </c>
      <c r="Z23" s="43">
        <v>411209.92000000004</v>
      </c>
      <c r="AA23" s="43">
        <v>0</v>
      </c>
      <c r="AB23" s="44">
        <f t="shared" si="61"/>
        <v>681.9401658374793</v>
      </c>
      <c r="AC23" s="44">
        <f t="shared" si="62"/>
        <v>0</v>
      </c>
      <c r="AD23" s="44">
        <f t="shared" si="63"/>
        <v>681.9401658374793</v>
      </c>
      <c r="AE23" s="44">
        <v>956.49080087784182</v>
      </c>
      <c r="AF23" s="43">
        <v>12684897.199999997</v>
      </c>
      <c r="AG23" s="43">
        <v>13853</v>
      </c>
      <c r="AH23" s="44">
        <f t="shared" si="64"/>
        <v>915.67871219230472</v>
      </c>
      <c r="AI23" s="45">
        <v>2</v>
      </c>
      <c r="AJ23" s="46">
        <v>12</v>
      </c>
      <c r="AK23" s="47">
        <f t="shared" si="65"/>
        <v>0.95733143627928163</v>
      </c>
      <c r="AL23" s="44">
        <f t="shared" si="66"/>
        <v>915.67871219230472</v>
      </c>
      <c r="AM23" s="43">
        <f t="shared" si="67"/>
        <v>552154.2634519597</v>
      </c>
      <c r="AN23" s="48">
        <f t="shared" si="68"/>
        <v>153757.46558395599</v>
      </c>
      <c r="AO23" s="90">
        <f t="shared" si="69"/>
        <v>22356.924628782523</v>
      </c>
      <c r="AP23" s="97">
        <f t="shared" si="70"/>
        <v>116</v>
      </c>
      <c r="AQ23" s="165"/>
    </row>
    <row r="24" spans="1:16168" s="130" customFormat="1" ht="18" customHeight="1" outlineLevel="1" x14ac:dyDescent="0.2">
      <c r="A24" s="116"/>
      <c r="B24" s="117" t="s">
        <v>677</v>
      </c>
      <c r="C24" s="118"/>
      <c r="D24" s="119"/>
      <c r="E24" s="132"/>
      <c r="F24" s="119"/>
      <c r="G24" s="133">
        <f>SUM(G18:G23)</f>
        <v>8523</v>
      </c>
      <c r="H24" s="122"/>
      <c r="I24" s="122"/>
      <c r="J24" s="122"/>
      <c r="K24" s="123"/>
      <c r="L24" s="123"/>
      <c r="M24" s="123"/>
      <c r="N24" s="123"/>
      <c r="O24" s="122"/>
      <c r="P24" s="134">
        <f>SUM(P18:P23)</f>
        <v>142685</v>
      </c>
      <c r="Q24" s="123"/>
      <c r="R24" s="124"/>
      <c r="S24" s="125"/>
      <c r="T24" s="126"/>
      <c r="U24" s="127"/>
      <c r="V24" s="127"/>
      <c r="W24" s="128">
        <f>SUBTOTAL(9,W18:W23)</f>
        <v>525802.87453227816</v>
      </c>
      <c r="X24" s="133">
        <f>SUM(X18:X23)</f>
        <v>7742</v>
      </c>
      <c r="Y24" s="122"/>
      <c r="Z24" s="122"/>
      <c r="AA24" s="122"/>
      <c r="AB24" s="123"/>
      <c r="AC24" s="123"/>
      <c r="AD24" s="123"/>
      <c r="AE24" s="123"/>
      <c r="AF24" s="122"/>
      <c r="AG24" s="134">
        <f>SUM(AG18:AG23)</f>
        <v>129933</v>
      </c>
      <c r="AH24" s="123"/>
      <c r="AI24" s="124"/>
      <c r="AJ24" s="125"/>
      <c r="AK24" s="126"/>
      <c r="AL24" s="127"/>
      <c r="AM24" s="127"/>
      <c r="AN24" s="129">
        <f>SUBTOTAL(9,AN18:AN23)</f>
        <v>512349.94430164417</v>
      </c>
      <c r="AO24" s="91">
        <f t="shared" ref="AO24" si="71">W24-AN24</f>
        <v>13452.930230633996</v>
      </c>
      <c r="AP24" s="98">
        <v>9.9999999999999995E-8</v>
      </c>
      <c r="AQ24" s="131"/>
      <c r="AR24" s="131"/>
    </row>
    <row r="25" spans="1:16168" s="3" customFormat="1" ht="12.75" customHeight="1" outlineLevel="2" x14ac:dyDescent="0.2">
      <c r="A25" s="10">
        <v>3050</v>
      </c>
      <c r="B25" s="115" t="s">
        <v>678</v>
      </c>
      <c r="C25" s="12">
        <v>80172</v>
      </c>
      <c r="D25" s="13" t="s">
        <v>23</v>
      </c>
      <c r="E25" s="14" t="s">
        <v>184</v>
      </c>
      <c r="F25" s="15" t="s">
        <v>111</v>
      </c>
      <c r="G25" s="42">
        <v>2690</v>
      </c>
      <c r="H25" s="43">
        <f t="shared" ref="H25:H28" si="72">I25+J25</f>
        <v>1046870.0300000004</v>
      </c>
      <c r="I25" s="43">
        <v>1046870.0300000004</v>
      </c>
      <c r="J25" s="43">
        <v>0</v>
      </c>
      <c r="K25" s="44">
        <f t="shared" ref="K25:K28" si="73">I25/G25</f>
        <v>389.17101486988861</v>
      </c>
      <c r="L25" s="44">
        <f t="shared" ref="L25:L28" si="74">J25/G25</f>
        <v>0</v>
      </c>
      <c r="M25" s="44">
        <f t="shared" ref="M25:M28" si="75">H25/G25</f>
        <v>389.17101486988861</v>
      </c>
      <c r="N25" s="44">
        <v>502.35789983397905</v>
      </c>
      <c r="O25" s="43">
        <v>25549200.150000002</v>
      </c>
      <c r="P25" s="43">
        <v>48429</v>
      </c>
      <c r="Q25" s="44">
        <f t="shared" ref="Q25:Q28" si="76">O25/P25</f>
        <v>527.55993619525498</v>
      </c>
      <c r="R25" s="45">
        <v>1</v>
      </c>
      <c r="S25" s="46">
        <v>12</v>
      </c>
      <c r="T25" s="47">
        <f t="shared" ref="T25:T28" si="77">IF(N25=0,1,MIN(Q25/N25,1))</f>
        <v>1</v>
      </c>
      <c r="U25" s="44">
        <f t="shared" ref="U25:U28" si="78">T25*N25</f>
        <v>502.35789983397905</v>
      </c>
      <c r="V25" s="43">
        <f t="shared" ref="V25:V28" si="79">IF(U25&lt;0,0,G25*U25)</f>
        <v>1351342.7505534037</v>
      </c>
      <c r="W25" s="48">
        <f t="shared" ref="W25:W28" si="80">IF(G25=0,-H25*12/12,(V25-H25)*12/12)</f>
        <v>304472.72055340337</v>
      </c>
      <c r="X25" s="42">
        <v>2452</v>
      </c>
      <c r="Y25" s="43">
        <f>Z25+AA25</f>
        <v>971215.61000000034</v>
      </c>
      <c r="Z25" s="43">
        <v>971215.61000000034</v>
      </c>
      <c r="AA25" s="43">
        <v>0</v>
      </c>
      <c r="AB25" s="44">
        <f>Z25/X25</f>
        <v>396.09119494290388</v>
      </c>
      <c r="AC25" s="44">
        <f>AA25/X25</f>
        <v>0</v>
      </c>
      <c r="AD25" s="44">
        <f>Y25/X25</f>
        <v>396.09119494290388</v>
      </c>
      <c r="AE25" s="44">
        <v>515.98493334984028</v>
      </c>
      <c r="AF25" s="43">
        <v>23410694.41</v>
      </c>
      <c r="AG25" s="43">
        <v>44157</v>
      </c>
      <c r="AH25" s="44">
        <f>AF25/AG25</f>
        <v>530.16949543673707</v>
      </c>
      <c r="AI25" s="45">
        <v>1</v>
      </c>
      <c r="AJ25" s="46">
        <v>12</v>
      </c>
      <c r="AK25" s="47">
        <f>IF(AE25=0,1,MIN(AH25/AE25,1))</f>
        <v>1</v>
      </c>
      <c r="AL25" s="44">
        <f>AK25*AE25</f>
        <v>515.98493334984028</v>
      </c>
      <c r="AM25" s="43">
        <f>IF(AL25&lt;0,0,X25*AL25)</f>
        <v>1265195.0565738084</v>
      </c>
      <c r="AN25" s="48">
        <f>IF(X25=0,-Y25*12/11,(AM25-Y25)*12/11)</f>
        <v>320704.85080779064</v>
      </c>
      <c r="AO25" s="90">
        <f>W25-AN25</f>
        <v>-16232.130254387273</v>
      </c>
      <c r="AP25" s="97">
        <f>G25-X25</f>
        <v>238</v>
      </c>
      <c r="AQ25" s="165"/>
    </row>
    <row r="26" spans="1:16168" s="3" customFormat="1" ht="12.75" customHeight="1" outlineLevel="2" x14ac:dyDescent="0.2">
      <c r="A26" s="10">
        <v>3050</v>
      </c>
      <c r="B26" s="115" t="s">
        <v>678</v>
      </c>
      <c r="C26" s="12">
        <v>80173</v>
      </c>
      <c r="D26" s="13" t="s">
        <v>23</v>
      </c>
      <c r="E26" s="14" t="s">
        <v>163</v>
      </c>
      <c r="F26" s="15" t="s">
        <v>111</v>
      </c>
      <c r="G26" s="42">
        <v>47</v>
      </c>
      <c r="H26" s="43">
        <f t="shared" si="72"/>
        <v>125571.17</v>
      </c>
      <c r="I26" s="43">
        <v>125571.17</v>
      </c>
      <c r="J26" s="43">
        <v>0</v>
      </c>
      <c r="K26" s="44">
        <f t="shared" si="73"/>
        <v>2671.7270212765957</v>
      </c>
      <c r="L26" s="44">
        <f t="shared" si="74"/>
        <v>0</v>
      </c>
      <c r="M26" s="44">
        <f t="shared" si="75"/>
        <v>2671.7270212765957</v>
      </c>
      <c r="N26" s="44">
        <v>2574.2744440536289</v>
      </c>
      <c r="O26" s="43">
        <v>4590702.3000000007</v>
      </c>
      <c r="P26" s="43">
        <v>1777</v>
      </c>
      <c r="Q26" s="44">
        <f t="shared" si="76"/>
        <v>2583.4002813731013</v>
      </c>
      <c r="R26" s="45">
        <v>8</v>
      </c>
      <c r="S26" s="46">
        <v>12</v>
      </c>
      <c r="T26" s="47">
        <f t="shared" si="77"/>
        <v>1</v>
      </c>
      <c r="U26" s="44">
        <f t="shared" si="78"/>
        <v>2574.2744440536289</v>
      </c>
      <c r="V26" s="43">
        <f t="shared" si="79"/>
        <v>120990.89887052056</v>
      </c>
      <c r="W26" s="48">
        <f t="shared" si="80"/>
        <v>-4580.2711294794426</v>
      </c>
      <c r="X26" s="42">
        <v>38</v>
      </c>
      <c r="Y26" s="43">
        <f>Z26+AA26</f>
        <v>108025.37999999999</v>
      </c>
      <c r="Z26" s="43">
        <v>108025.37999999999</v>
      </c>
      <c r="AA26" s="43">
        <v>0</v>
      </c>
      <c r="AB26" s="44">
        <f>Z26/X26</f>
        <v>2842.7731578947364</v>
      </c>
      <c r="AC26" s="44">
        <f>AA26/X26</f>
        <v>0</v>
      </c>
      <c r="AD26" s="44">
        <f>Y26/X26</f>
        <v>2842.7731578947364</v>
      </c>
      <c r="AE26" s="44">
        <v>2670.7444377990432</v>
      </c>
      <c r="AF26" s="43">
        <v>4131919.6899999995</v>
      </c>
      <c r="AG26" s="43">
        <v>1577</v>
      </c>
      <c r="AH26" s="44">
        <f>AF26/AG26</f>
        <v>2620.1139441978435</v>
      </c>
      <c r="AI26" s="45">
        <v>10</v>
      </c>
      <c r="AJ26" s="46">
        <v>12</v>
      </c>
      <c r="AK26" s="47">
        <f>IF(AE26=0,1,MIN(AH26/AE26,1))</f>
        <v>0.98104255394689721</v>
      </c>
      <c r="AL26" s="44">
        <f>AK26*AE26</f>
        <v>2620.1139441978435</v>
      </c>
      <c r="AM26" s="43">
        <f>IF(AL26&lt;0,0,X26*AL26)</f>
        <v>99564.329879518045</v>
      </c>
      <c r="AN26" s="48">
        <f>IF(X26=0,-Y26*12/11,(AM26-Y26)*12/11)</f>
        <v>-9230.2364950712126</v>
      </c>
      <c r="AO26" s="90">
        <f>W26-AN26</f>
        <v>4649.96536559177</v>
      </c>
      <c r="AP26" s="97">
        <f>G26-X26</f>
        <v>9</v>
      </c>
      <c r="AQ26" s="165"/>
    </row>
    <row r="27" spans="1:16168" s="3" customFormat="1" ht="12.75" customHeight="1" outlineLevel="2" x14ac:dyDescent="0.2">
      <c r="A27" s="10">
        <v>3050</v>
      </c>
      <c r="B27" s="115" t="s">
        <v>678</v>
      </c>
      <c r="C27" s="12">
        <v>80975</v>
      </c>
      <c r="D27" s="13" t="s">
        <v>23</v>
      </c>
      <c r="E27" s="14" t="s">
        <v>159</v>
      </c>
      <c r="F27" s="15" t="s">
        <v>111</v>
      </c>
      <c r="G27" s="42">
        <v>214</v>
      </c>
      <c r="H27" s="43">
        <f t="shared" si="72"/>
        <v>1176390.8500000001</v>
      </c>
      <c r="I27" s="43">
        <v>1176390.8500000001</v>
      </c>
      <c r="J27" s="43">
        <v>0</v>
      </c>
      <c r="K27" s="44">
        <f t="shared" si="73"/>
        <v>5497.1535046728977</v>
      </c>
      <c r="L27" s="44">
        <f t="shared" si="74"/>
        <v>0</v>
      </c>
      <c r="M27" s="44">
        <f t="shared" si="75"/>
        <v>5497.1535046728977</v>
      </c>
      <c r="N27" s="44">
        <v>5656.6911498868776</v>
      </c>
      <c r="O27" s="43">
        <v>35503580.029999994</v>
      </c>
      <c r="P27" s="43">
        <v>6399</v>
      </c>
      <c r="Q27" s="44">
        <f t="shared" si="76"/>
        <v>5548.3013017658996</v>
      </c>
      <c r="R27" s="45">
        <v>4</v>
      </c>
      <c r="S27" s="46">
        <v>12</v>
      </c>
      <c r="T27" s="47">
        <f t="shared" si="77"/>
        <v>0.98083864838136947</v>
      </c>
      <c r="U27" s="44">
        <f t="shared" si="78"/>
        <v>5548.3013017658996</v>
      </c>
      <c r="V27" s="43">
        <f t="shared" si="79"/>
        <v>1187336.4785779025</v>
      </c>
      <c r="W27" s="48">
        <f t="shared" si="80"/>
        <v>10945.628577902447</v>
      </c>
      <c r="X27" s="42">
        <v>196</v>
      </c>
      <c r="Y27" s="43">
        <f>Z27+AA27</f>
        <v>1103094.21</v>
      </c>
      <c r="Z27" s="43">
        <v>1103094.21</v>
      </c>
      <c r="AA27" s="43">
        <v>0</v>
      </c>
      <c r="AB27" s="44">
        <f>Z27/X27</f>
        <v>5628.0316836734692</v>
      </c>
      <c r="AC27" s="44">
        <f>AA27/X27</f>
        <v>0</v>
      </c>
      <c r="AD27" s="44">
        <f>Y27/X27</f>
        <v>5628.0316836734692</v>
      </c>
      <c r="AE27" s="44">
        <v>5603.4856755165683</v>
      </c>
      <c r="AF27" s="43">
        <v>32062514.129999995</v>
      </c>
      <c r="AG27" s="43">
        <v>5768</v>
      </c>
      <c r="AH27" s="44">
        <f>AF27/AG27</f>
        <v>5558.688302704576</v>
      </c>
      <c r="AI27" s="45">
        <v>7</v>
      </c>
      <c r="AJ27" s="46">
        <v>12</v>
      </c>
      <c r="AK27" s="47">
        <f>IF(AE27=0,1,MIN(AH27/AE27,1))</f>
        <v>0.99200544528779178</v>
      </c>
      <c r="AL27" s="44">
        <f>AK27*AE27</f>
        <v>5558.688302704576</v>
      </c>
      <c r="AM27" s="43">
        <f>IF(AL27&lt;0,0,X27*AL27)</f>
        <v>1089502.9073300969</v>
      </c>
      <c r="AN27" s="48">
        <f>IF(X27=0,-Y27*12/11,(AM27-Y27)*12/11)</f>
        <v>-14826.875639894215</v>
      </c>
      <c r="AO27" s="90">
        <f t="shared" ref="AO27:AO28" si="81">W27-AN27</f>
        <v>25772.504217796661</v>
      </c>
      <c r="AP27" s="97">
        <f t="shared" ref="AP27:AP28" si="82">G27-X27</f>
        <v>18</v>
      </c>
      <c r="AQ27" s="165"/>
    </row>
    <row r="28" spans="1:16168" s="3" customFormat="1" ht="12.75" customHeight="1" outlineLevel="2" x14ac:dyDescent="0.2">
      <c r="A28" s="10">
        <v>3050</v>
      </c>
      <c r="B28" s="115" t="s">
        <v>678</v>
      </c>
      <c r="C28" s="12">
        <v>80976</v>
      </c>
      <c r="D28" s="13" t="s">
        <v>23</v>
      </c>
      <c r="E28" s="14" t="s">
        <v>176</v>
      </c>
      <c r="F28" s="15" t="s">
        <v>111</v>
      </c>
      <c r="G28" s="42">
        <v>182</v>
      </c>
      <c r="H28" s="43">
        <f t="shared" si="72"/>
        <v>1007257.7800000003</v>
      </c>
      <c r="I28" s="43">
        <v>1007257.7800000003</v>
      </c>
      <c r="J28" s="43">
        <v>0</v>
      </c>
      <c r="K28" s="44">
        <f t="shared" si="73"/>
        <v>5534.3834065934079</v>
      </c>
      <c r="L28" s="44">
        <f t="shared" si="74"/>
        <v>0</v>
      </c>
      <c r="M28" s="44">
        <f t="shared" si="75"/>
        <v>5534.3834065934079</v>
      </c>
      <c r="N28" s="44">
        <v>6126.4104382516189</v>
      </c>
      <c r="O28" s="43">
        <v>37478471.596256204</v>
      </c>
      <c r="P28" s="43">
        <v>6113</v>
      </c>
      <c r="Q28" s="44">
        <f t="shared" si="76"/>
        <v>6130.9457870531987</v>
      </c>
      <c r="R28" s="45">
        <v>1</v>
      </c>
      <c r="S28" s="46">
        <v>12</v>
      </c>
      <c r="T28" s="47">
        <f t="shared" si="77"/>
        <v>1</v>
      </c>
      <c r="U28" s="44">
        <f t="shared" si="78"/>
        <v>6126.4104382516189</v>
      </c>
      <c r="V28" s="43">
        <f t="shared" si="79"/>
        <v>1115006.6997617946</v>
      </c>
      <c r="W28" s="48">
        <f t="shared" si="80"/>
        <v>107748.91976179439</v>
      </c>
      <c r="X28" s="42">
        <v>179</v>
      </c>
      <c r="Y28" s="43">
        <f>Z28+AA28</f>
        <v>937891.95000000019</v>
      </c>
      <c r="Z28" s="43">
        <v>937891.95000000019</v>
      </c>
      <c r="AA28" s="43">
        <v>0</v>
      </c>
      <c r="AB28" s="44">
        <f>Z28/X28</f>
        <v>5239.6198324022353</v>
      </c>
      <c r="AC28" s="44">
        <f>AA28/X28</f>
        <v>0</v>
      </c>
      <c r="AD28" s="44">
        <f>Y28/X28</f>
        <v>5239.6198324022353</v>
      </c>
      <c r="AE28" s="44">
        <v>6244.9793878423461</v>
      </c>
      <c r="AF28" s="43">
        <v>34210963.285869829</v>
      </c>
      <c r="AG28" s="43">
        <v>5534</v>
      </c>
      <c r="AH28" s="44">
        <f>AF28/AG28</f>
        <v>6181.95939390492</v>
      </c>
      <c r="AI28" s="45">
        <v>1</v>
      </c>
      <c r="AJ28" s="46">
        <v>12</v>
      </c>
      <c r="AK28" s="47">
        <f>IF(AE28=0,1,MIN(AH28/AE28,1))</f>
        <v>0.98990869464515563</v>
      </c>
      <c r="AL28" s="44">
        <f>AK28*AE28</f>
        <v>6181.95939390492</v>
      </c>
      <c r="AM28" s="43">
        <f>IF(AL28&lt;0,0,X28*AL28)</f>
        <v>1106570.7315089807</v>
      </c>
      <c r="AN28" s="48">
        <f>IF(X28=0,-Y28*12/11,(AM28-Y28)*12/11)</f>
        <v>184013.21619161515</v>
      </c>
      <c r="AO28" s="90">
        <f t="shared" si="81"/>
        <v>-76264.296429820766</v>
      </c>
      <c r="AP28" s="97">
        <f t="shared" si="82"/>
        <v>3</v>
      </c>
      <c r="AQ28" s="165"/>
    </row>
    <row r="29" spans="1:16168" s="130" customFormat="1" ht="18" customHeight="1" outlineLevel="1" x14ac:dyDescent="0.2">
      <c r="A29" s="116"/>
      <c r="B29" s="117" t="s">
        <v>679</v>
      </c>
      <c r="C29" s="118"/>
      <c r="D29" s="119"/>
      <c r="E29" s="132"/>
      <c r="F29" s="119"/>
      <c r="G29" s="121"/>
      <c r="H29" s="122"/>
      <c r="I29" s="122"/>
      <c r="J29" s="122"/>
      <c r="K29" s="123"/>
      <c r="L29" s="123"/>
      <c r="M29" s="123"/>
      <c r="N29" s="123"/>
      <c r="O29" s="122"/>
      <c r="P29" s="122"/>
      <c r="Q29" s="123"/>
      <c r="R29" s="124"/>
      <c r="S29" s="125"/>
      <c r="T29" s="126"/>
      <c r="U29" s="127"/>
      <c r="V29" s="127"/>
      <c r="W29" s="128">
        <f>SUBTOTAL(9,W25:W28)</f>
        <v>418586.99776362075</v>
      </c>
      <c r="X29" s="121"/>
      <c r="Y29" s="122"/>
      <c r="Z29" s="122"/>
      <c r="AA29" s="122"/>
      <c r="AB29" s="123"/>
      <c r="AC29" s="123"/>
      <c r="AD29" s="123"/>
      <c r="AE29" s="123"/>
      <c r="AF29" s="122"/>
      <c r="AG29" s="122"/>
      <c r="AH29" s="123"/>
      <c r="AI29" s="124"/>
      <c r="AJ29" s="125"/>
      <c r="AK29" s="126"/>
      <c r="AL29" s="127"/>
      <c r="AM29" s="127"/>
      <c r="AN29" s="129">
        <f>SUBTOTAL(9,AN25:AN28)</f>
        <v>480660.95486444037</v>
      </c>
      <c r="AO29" s="91">
        <f t="shared" ref="AO29:AO30" si="83">W29-AN29</f>
        <v>-62073.957100819622</v>
      </c>
      <c r="AP29" s="98">
        <v>9.9999999999999995E-8</v>
      </c>
    </row>
    <row r="30" spans="1:16168" s="148" customFormat="1" ht="27.75" customHeight="1" thickBot="1" x14ac:dyDescent="0.25">
      <c r="A30" s="135"/>
      <c r="B30" s="136" t="s">
        <v>680</v>
      </c>
      <c r="C30" s="137"/>
      <c r="D30" s="138"/>
      <c r="E30" s="139"/>
      <c r="F30" s="138"/>
      <c r="G30" s="140"/>
      <c r="H30" s="141"/>
      <c r="I30" s="141"/>
      <c r="J30" s="141"/>
      <c r="K30" s="142"/>
      <c r="L30" s="142"/>
      <c r="M30" s="142"/>
      <c r="N30" s="142"/>
      <c r="O30" s="141"/>
      <c r="P30" s="141"/>
      <c r="Q30" s="142"/>
      <c r="R30" s="143"/>
      <c r="S30" s="144"/>
      <c r="T30" s="145"/>
      <c r="U30" s="142"/>
      <c r="V30" s="142"/>
      <c r="W30" s="146">
        <f>SUBTOTAL(9,W3:W28)</f>
        <v>496379.61873823474</v>
      </c>
      <c r="X30" s="140"/>
      <c r="Y30" s="141"/>
      <c r="Z30" s="141"/>
      <c r="AA30" s="141"/>
      <c r="AB30" s="142"/>
      <c r="AC30" s="142"/>
      <c r="AD30" s="142"/>
      <c r="AE30" s="142"/>
      <c r="AF30" s="141"/>
      <c r="AG30" s="141"/>
      <c r="AH30" s="142"/>
      <c r="AI30" s="143"/>
      <c r="AJ30" s="144"/>
      <c r="AK30" s="145"/>
      <c r="AL30" s="142"/>
      <c r="AM30" s="142"/>
      <c r="AN30" s="147">
        <f>SUBTOTAL(9,AN3:AN28)</f>
        <v>457131.89334626484</v>
      </c>
      <c r="AO30" s="94">
        <f t="shared" si="83"/>
        <v>39247.7253919699</v>
      </c>
      <c r="AP30" s="95">
        <v>9.9999999999999995E-8</v>
      </c>
      <c r="AQ30" s="130"/>
      <c r="AR30" s="130"/>
    </row>
    <row r="31" spans="1:16168" s="159" customFormat="1" ht="18" customHeight="1" x14ac:dyDescent="0.2">
      <c r="A31" s="149"/>
      <c r="B31" s="150" t="s">
        <v>681</v>
      </c>
      <c r="C31" s="151"/>
      <c r="D31" s="151"/>
      <c r="E31" s="152"/>
      <c r="F31" s="152"/>
      <c r="G31" s="100">
        <f>G24/G15</f>
        <v>2.0259091989541242</v>
      </c>
      <c r="H31" s="153" t="s">
        <v>711</v>
      </c>
      <c r="I31" s="154"/>
      <c r="J31" s="154"/>
      <c r="K31" s="100"/>
      <c r="L31" s="100"/>
      <c r="M31" s="155">
        <f>P24/P15</f>
        <v>1.9091870049239992</v>
      </c>
      <c r="N31" s="100"/>
      <c r="O31" s="154"/>
      <c r="P31" s="154"/>
      <c r="Q31" s="100"/>
      <c r="R31" s="156"/>
      <c r="S31" s="156"/>
      <c r="T31" s="100"/>
      <c r="U31" s="100"/>
      <c r="V31" s="156"/>
      <c r="W31" s="156"/>
      <c r="X31" s="100">
        <f>X24/X15</f>
        <v>2</v>
      </c>
      <c r="Y31" s="153" t="s">
        <v>711</v>
      </c>
      <c r="Z31" s="154"/>
      <c r="AA31" s="154"/>
      <c r="AB31" s="100"/>
      <c r="AC31" s="100"/>
      <c r="AD31" s="155">
        <f>AG24/AG15</f>
        <v>1.9059305003447113</v>
      </c>
      <c r="AE31" s="157"/>
      <c r="AF31" s="158"/>
      <c r="AG31" s="158"/>
      <c r="AH31" s="157"/>
      <c r="AI31" s="152"/>
      <c r="AJ31" s="152"/>
      <c r="AK31" s="157"/>
      <c r="AL31" s="157"/>
      <c r="AM31" s="152"/>
      <c r="AN31" s="152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  <c r="IX31" s="160"/>
      <c r="IY31" s="160"/>
      <c r="IZ31" s="160"/>
      <c r="JA31" s="160"/>
      <c r="JB31" s="160"/>
      <c r="JC31" s="160"/>
      <c r="JD31" s="160"/>
      <c r="JE31" s="160"/>
      <c r="JF31" s="160"/>
      <c r="JG31" s="160"/>
      <c r="JH31" s="160"/>
      <c r="JI31" s="160"/>
      <c r="JJ31" s="160"/>
      <c r="JK31" s="160"/>
      <c r="JL31" s="160"/>
      <c r="JM31" s="160"/>
      <c r="JN31" s="160"/>
      <c r="JO31" s="160"/>
      <c r="JP31" s="160"/>
      <c r="JQ31" s="160"/>
      <c r="JR31" s="160"/>
      <c r="JS31" s="160"/>
      <c r="JT31" s="160"/>
      <c r="JU31" s="160"/>
      <c r="JV31" s="160"/>
      <c r="JW31" s="160"/>
      <c r="JX31" s="160"/>
      <c r="JY31" s="160"/>
      <c r="JZ31" s="160"/>
      <c r="KA31" s="160"/>
      <c r="KB31" s="160"/>
      <c r="KC31" s="160"/>
      <c r="KD31" s="160"/>
      <c r="KE31" s="160"/>
      <c r="KF31" s="160"/>
      <c r="KG31" s="160"/>
      <c r="KH31" s="160"/>
      <c r="KI31" s="160"/>
      <c r="KJ31" s="160"/>
      <c r="KK31" s="160"/>
      <c r="KL31" s="160"/>
      <c r="KM31" s="160"/>
      <c r="KN31" s="160"/>
      <c r="KO31" s="160"/>
      <c r="KP31" s="160"/>
      <c r="KQ31" s="160"/>
      <c r="KR31" s="160"/>
      <c r="KS31" s="160"/>
      <c r="KT31" s="160"/>
      <c r="KU31" s="160"/>
      <c r="KV31" s="160"/>
      <c r="KW31" s="160"/>
      <c r="KX31" s="160"/>
      <c r="KY31" s="160"/>
      <c r="KZ31" s="160"/>
      <c r="LA31" s="160"/>
      <c r="LB31" s="160"/>
      <c r="LC31" s="160"/>
      <c r="LD31" s="160"/>
      <c r="LE31" s="160"/>
      <c r="LF31" s="160"/>
      <c r="LG31" s="160"/>
      <c r="LH31" s="160"/>
      <c r="LI31" s="160"/>
      <c r="LJ31" s="160"/>
      <c r="LK31" s="160"/>
      <c r="LL31" s="160"/>
      <c r="LM31" s="160"/>
      <c r="LN31" s="160"/>
      <c r="LO31" s="160"/>
      <c r="LP31" s="160"/>
      <c r="LQ31" s="160"/>
      <c r="LR31" s="160"/>
      <c r="LS31" s="160"/>
      <c r="LT31" s="160"/>
      <c r="LU31" s="160"/>
      <c r="LV31" s="160"/>
      <c r="LW31" s="160"/>
      <c r="LX31" s="160"/>
      <c r="LY31" s="160"/>
      <c r="LZ31" s="160"/>
      <c r="MA31" s="160"/>
      <c r="MB31" s="160"/>
      <c r="MC31" s="160"/>
      <c r="MD31" s="160"/>
      <c r="ME31" s="160"/>
      <c r="MF31" s="160"/>
      <c r="MG31" s="160"/>
      <c r="MH31" s="160"/>
      <c r="MI31" s="160"/>
      <c r="MJ31" s="160"/>
      <c r="MK31" s="160"/>
      <c r="ML31" s="160"/>
      <c r="MM31" s="160"/>
      <c r="MN31" s="160"/>
      <c r="MO31" s="160"/>
      <c r="MP31" s="160"/>
      <c r="MQ31" s="160"/>
      <c r="MR31" s="160"/>
      <c r="MS31" s="160"/>
      <c r="MT31" s="160"/>
      <c r="MU31" s="160"/>
      <c r="MV31" s="160"/>
      <c r="MW31" s="160"/>
      <c r="MX31" s="160"/>
      <c r="MY31" s="160"/>
      <c r="MZ31" s="160"/>
      <c r="NA31" s="160"/>
      <c r="NB31" s="160"/>
      <c r="NC31" s="160"/>
      <c r="ND31" s="160"/>
      <c r="NE31" s="160"/>
      <c r="NF31" s="160"/>
      <c r="NG31" s="160"/>
      <c r="NH31" s="160"/>
      <c r="NI31" s="160"/>
      <c r="NJ31" s="160"/>
      <c r="NK31" s="160"/>
      <c r="NL31" s="160"/>
      <c r="NM31" s="160"/>
      <c r="NN31" s="160"/>
      <c r="NO31" s="160"/>
      <c r="NP31" s="160"/>
      <c r="NQ31" s="160"/>
      <c r="NR31" s="160"/>
      <c r="NS31" s="160"/>
      <c r="NT31" s="160"/>
      <c r="NU31" s="160"/>
      <c r="NV31" s="160"/>
      <c r="NW31" s="160"/>
      <c r="NX31" s="160"/>
      <c r="NY31" s="160"/>
      <c r="NZ31" s="160"/>
      <c r="OA31" s="160"/>
      <c r="OB31" s="160"/>
      <c r="OC31" s="160"/>
      <c r="OD31" s="160"/>
      <c r="OE31" s="160"/>
      <c r="OF31" s="160"/>
      <c r="OG31" s="160"/>
      <c r="OH31" s="160"/>
      <c r="OI31" s="160"/>
      <c r="OJ31" s="160"/>
      <c r="OK31" s="160"/>
      <c r="OL31" s="160"/>
      <c r="OM31" s="160"/>
      <c r="ON31" s="160"/>
      <c r="OO31" s="160"/>
      <c r="OP31" s="160"/>
      <c r="OQ31" s="160"/>
      <c r="OR31" s="160"/>
      <c r="OS31" s="160"/>
      <c r="OT31" s="160"/>
      <c r="OU31" s="160"/>
      <c r="OV31" s="160"/>
      <c r="OW31" s="160"/>
      <c r="OX31" s="160"/>
      <c r="OY31" s="160"/>
      <c r="OZ31" s="160"/>
      <c r="PA31" s="160"/>
      <c r="PB31" s="160"/>
      <c r="PC31" s="160"/>
      <c r="PD31" s="160"/>
      <c r="PE31" s="160"/>
      <c r="PF31" s="160"/>
      <c r="PG31" s="160"/>
      <c r="PH31" s="160"/>
      <c r="PI31" s="160"/>
      <c r="PJ31" s="160"/>
      <c r="PK31" s="160"/>
      <c r="PL31" s="160"/>
      <c r="PM31" s="160"/>
      <c r="PN31" s="160"/>
      <c r="PO31" s="160"/>
      <c r="PP31" s="160"/>
      <c r="PQ31" s="160"/>
      <c r="PR31" s="160"/>
      <c r="PS31" s="160"/>
      <c r="PT31" s="160"/>
      <c r="PU31" s="160"/>
      <c r="PV31" s="160"/>
      <c r="PW31" s="160"/>
      <c r="PX31" s="160"/>
      <c r="PY31" s="160"/>
      <c r="PZ31" s="160"/>
      <c r="QA31" s="160"/>
      <c r="QB31" s="160"/>
      <c r="QC31" s="160"/>
      <c r="QD31" s="160"/>
      <c r="QE31" s="160"/>
      <c r="QF31" s="160"/>
      <c r="QG31" s="160"/>
      <c r="QH31" s="160"/>
      <c r="QI31" s="160"/>
      <c r="QJ31" s="160"/>
      <c r="QK31" s="160"/>
      <c r="QL31" s="160"/>
      <c r="QM31" s="160"/>
      <c r="QN31" s="160"/>
      <c r="QO31" s="160"/>
      <c r="QP31" s="160"/>
      <c r="QQ31" s="160"/>
      <c r="QR31" s="160"/>
      <c r="QS31" s="160"/>
      <c r="QT31" s="160"/>
      <c r="QU31" s="160"/>
      <c r="QV31" s="160"/>
      <c r="QW31" s="160"/>
      <c r="QX31" s="160"/>
      <c r="QY31" s="160"/>
      <c r="QZ31" s="160"/>
      <c r="RA31" s="160"/>
      <c r="RB31" s="160"/>
      <c r="RC31" s="160"/>
      <c r="RD31" s="160"/>
      <c r="RE31" s="160"/>
      <c r="RF31" s="160"/>
      <c r="RG31" s="160"/>
      <c r="RH31" s="160"/>
      <c r="RI31" s="160"/>
      <c r="RJ31" s="160"/>
      <c r="RK31" s="160"/>
      <c r="RL31" s="160"/>
      <c r="RM31" s="160"/>
      <c r="RN31" s="160"/>
      <c r="RO31" s="160"/>
      <c r="RP31" s="160"/>
      <c r="RQ31" s="160"/>
      <c r="RR31" s="160"/>
      <c r="RS31" s="160"/>
      <c r="RT31" s="160"/>
      <c r="RU31" s="160"/>
      <c r="RV31" s="160"/>
      <c r="RW31" s="160"/>
      <c r="RX31" s="160"/>
      <c r="RY31" s="160"/>
      <c r="RZ31" s="160"/>
      <c r="SA31" s="160"/>
      <c r="SB31" s="160"/>
      <c r="SC31" s="160"/>
      <c r="SD31" s="160"/>
      <c r="SE31" s="160"/>
      <c r="SF31" s="160"/>
      <c r="SG31" s="160"/>
      <c r="SH31" s="160"/>
      <c r="SI31" s="160"/>
      <c r="SJ31" s="160"/>
      <c r="SK31" s="160"/>
      <c r="SL31" s="160"/>
      <c r="SM31" s="160"/>
      <c r="SN31" s="160"/>
      <c r="SO31" s="160"/>
      <c r="SP31" s="160"/>
      <c r="SQ31" s="160"/>
      <c r="SR31" s="160"/>
      <c r="SS31" s="160"/>
      <c r="ST31" s="160"/>
      <c r="SU31" s="160"/>
      <c r="SV31" s="160"/>
      <c r="SW31" s="160"/>
      <c r="SX31" s="160"/>
      <c r="SY31" s="160"/>
      <c r="SZ31" s="160"/>
      <c r="TA31" s="160"/>
      <c r="TB31" s="160"/>
      <c r="TC31" s="160"/>
      <c r="TD31" s="160"/>
      <c r="TE31" s="160"/>
      <c r="TF31" s="160"/>
      <c r="TG31" s="160"/>
      <c r="TH31" s="160"/>
      <c r="TI31" s="160"/>
      <c r="TJ31" s="160"/>
      <c r="TK31" s="160"/>
      <c r="TL31" s="160"/>
      <c r="TM31" s="160"/>
      <c r="TN31" s="160"/>
      <c r="TO31" s="160"/>
      <c r="TP31" s="160"/>
      <c r="TQ31" s="160"/>
      <c r="TR31" s="160"/>
      <c r="TS31" s="160"/>
      <c r="TT31" s="160"/>
      <c r="TU31" s="160"/>
      <c r="TV31" s="160"/>
      <c r="TW31" s="160"/>
      <c r="TX31" s="160"/>
      <c r="TY31" s="160"/>
      <c r="TZ31" s="160"/>
      <c r="UA31" s="160"/>
      <c r="UB31" s="160"/>
      <c r="UC31" s="160"/>
      <c r="UD31" s="160"/>
      <c r="UE31" s="160"/>
      <c r="UF31" s="160"/>
      <c r="UG31" s="160"/>
      <c r="UH31" s="160"/>
      <c r="UI31" s="160"/>
      <c r="UJ31" s="160"/>
      <c r="UK31" s="160"/>
      <c r="UL31" s="160"/>
      <c r="UM31" s="160"/>
      <c r="UN31" s="160"/>
      <c r="UO31" s="160"/>
      <c r="UP31" s="160"/>
      <c r="UQ31" s="160"/>
      <c r="UR31" s="160"/>
      <c r="US31" s="160"/>
      <c r="UT31" s="160"/>
      <c r="UU31" s="160"/>
      <c r="UV31" s="160"/>
      <c r="UW31" s="160"/>
      <c r="UX31" s="160"/>
      <c r="UY31" s="160"/>
      <c r="UZ31" s="160"/>
      <c r="VA31" s="160"/>
      <c r="VB31" s="160"/>
      <c r="VC31" s="160"/>
      <c r="VD31" s="160"/>
      <c r="VE31" s="160"/>
      <c r="VF31" s="160"/>
      <c r="VG31" s="160"/>
      <c r="VH31" s="160"/>
      <c r="VI31" s="160"/>
      <c r="VJ31" s="160"/>
      <c r="VK31" s="160"/>
      <c r="VL31" s="160"/>
      <c r="VM31" s="160"/>
      <c r="VN31" s="160"/>
      <c r="VO31" s="160"/>
      <c r="VP31" s="160"/>
      <c r="VQ31" s="160"/>
      <c r="VR31" s="160"/>
      <c r="VS31" s="160"/>
      <c r="VT31" s="160"/>
      <c r="VU31" s="160"/>
      <c r="VV31" s="160"/>
      <c r="VW31" s="160"/>
      <c r="VX31" s="160"/>
      <c r="VY31" s="160"/>
      <c r="VZ31" s="160"/>
      <c r="WA31" s="160"/>
      <c r="WB31" s="160"/>
      <c r="WC31" s="160"/>
      <c r="WD31" s="160"/>
      <c r="WE31" s="160"/>
      <c r="WF31" s="160"/>
      <c r="WG31" s="160"/>
      <c r="WH31" s="160"/>
      <c r="WI31" s="160"/>
      <c r="WJ31" s="160"/>
      <c r="WK31" s="160"/>
      <c r="WL31" s="160"/>
      <c r="WM31" s="160"/>
      <c r="WN31" s="160"/>
      <c r="WO31" s="160"/>
      <c r="WP31" s="160"/>
      <c r="WQ31" s="160"/>
      <c r="WR31" s="160"/>
      <c r="WS31" s="160"/>
      <c r="WT31" s="160"/>
      <c r="WU31" s="160"/>
      <c r="WV31" s="160"/>
      <c r="WW31" s="160"/>
      <c r="WX31" s="160"/>
      <c r="WY31" s="160"/>
      <c r="WZ31" s="160"/>
      <c r="XA31" s="160"/>
      <c r="XB31" s="160"/>
      <c r="XC31" s="160"/>
      <c r="XD31" s="160"/>
      <c r="XE31" s="160"/>
      <c r="XF31" s="160"/>
      <c r="XG31" s="160"/>
      <c r="XH31" s="160"/>
      <c r="XI31" s="160"/>
      <c r="XJ31" s="160"/>
      <c r="XK31" s="160"/>
      <c r="XL31" s="160"/>
      <c r="XM31" s="160"/>
      <c r="XN31" s="160"/>
      <c r="XO31" s="160"/>
      <c r="XP31" s="160"/>
      <c r="XQ31" s="160"/>
      <c r="XR31" s="160"/>
      <c r="XS31" s="160"/>
      <c r="XT31" s="160"/>
      <c r="XU31" s="160"/>
      <c r="XV31" s="160"/>
      <c r="XW31" s="160"/>
      <c r="XX31" s="160"/>
      <c r="XY31" s="160"/>
      <c r="XZ31" s="160"/>
      <c r="YA31" s="160"/>
      <c r="YB31" s="160"/>
      <c r="YC31" s="160"/>
      <c r="YD31" s="160"/>
      <c r="YE31" s="160"/>
      <c r="YF31" s="160"/>
      <c r="YG31" s="160"/>
      <c r="YH31" s="160"/>
      <c r="YI31" s="160"/>
      <c r="YJ31" s="160"/>
      <c r="YK31" s="160"/>
      <c r="YL31" s="160"/>
      <c r="YM31" s="160"/>
      <c r="YN31" s="160"/>
      <c r="YO31" s="160"/>
      <c r="YP31" s="160"/>
      <c r="YQ31" s="160"/>
      <c r="YR31" s="160"/>
      <c r="YS31" s="160"/>
      <c r="YT31" s="160"/>
      <c r="YU31" s="160"/>
      <c r="YV31" s="160"/>
      <c r="YW31" s="160"/>
      <c r="YX31" s="160"/>
      <c r="YY31" s="160"/>
      <c r="YZ31" s="160"/>
      <c r="ZA31" s="160"/>
      <c r="ZB31" s="160"/>
      <c r="ZC31" s="160"/>
      <c r="ZD31" s="160"/>
      <c r="ZE31" s="160"/>
      <c r="ZF31" s="160"/>
      <c r="ZG31" s="160"/>
      <c r="ZH31" s="160"/>
      <c r="ZI31" s="160"/>
      <c r="ZJ31" s="160"/>
      <c r="ZK31" s="160"/>
      <c r="ZL31" s="160"/>
      <c r="ZM31" s="160"/>
      <c r="ZN31" s="160"/>
      <c r="ZO31" s="160"/>
      <c r="ZP31" s="160"/>
      <c r="ZQ31" s="160"/>
      <c r="ZR31" s="160"/>
      <c r="ZS31" s="160"/>
      <c r="ZT31" s="160"/>
      <c r="ZU31" s="160"/>
      <c r="ZV31" s="160"/>
      <c r="ZW31" s="160"/>
      <c r="ZX31" s="160"/>
      <c r="ZY31" s="160"/>
      <c r="ZZ31" s="160"/>
      <c r="AAA31" s="160"/>
      <c r="AAB31" s="160"/>
      <c r="AAC31" s="160"/>
      <c r="AAD31" s="160"/>
      <c r="AAE31" s="160"/>
      <c r="AAF31" s="160"/>
      <c r="AAG31" s="160"/>
      <c r="AAH31" s="160"/>
      <c r="AAI31" s="160"/>
      <c r="AAJ31" s="160"/>
      <c r="AAK31" s="160"/>
      <c r="AAL31" s="160"/>
      <c r="AAM31" s="160"/>
      <c r="AAN31" s="160"/>
      <c r="AAO31" s="160"/>
      <c r="AAP31" s="160"/>
      <c r="AAQ31" s="160"/>
      <c r="AAR31" s="160"/>
      <c r="AAS31" s="160"/>
      <c r="AAT31" s="160"/>
      <c r="AAU31" s="160"/>
      <c r="AAV31" s="160"/>
      <c r="AAW31" s="160"/>
      <c r="AAX31" s="160"/>
      <c r="AAY31" s="160"/>
      <c r="AAZ31" s="160"/>
      <c r="ABA31" s="160"/>
      <c r="ABB31" s="160"/>
      <c r="ABC31" s="160"/>
      <c r="ABD31" s="160"/>
      <c r="ABE31" s="160"/>
      <c r="ABF31" s="160"/>
      <c r="ABG31" s="160"/>
      <c r="ABH31" s="160"/>
      <c r="ABI31" s="160"/>
      <c r="ABJ31" s="160"/>
      <c r="ABK31" s="160"/>
      <c r="ABL31" s="160"/>
      <c r="ABM31" s="160"/>
      <c r="ABN31" s="160"/>
      <c r="ABO31" s="160"/>
      <c r="ABP31" s="160"/>
      <c r="ABQ31" s="160"/>
      <c r="ABR31" s="160"/>
      <c r="ABS31" s="160"/>
      <c r="ABT31" s="160"/>
      <c r="ABU31" s="160"/>
      <c r="ABV31" s="160"/>
      <c r="ABW31" s="160"/>
      <c r="ABX31" s="160"/>
      <c r="ABY31" s="160"/>
      <c r="ABZ31" s="160"/>
      <c r="ACA31" s="160"/>
      <c r="ACB31" s="160"/>
      <c r="ACC31" s="160"/>
      <c r="ACD31" s="160"/>
      <c r="ACE31" s="160"/>
      <c r="ACF31" s="160"/>
      <c r="ACG31" s="160"/>
      <c r="ACH31" s="160"/>
      <c r="ACI31" s="160"/>
      <c r="ACJ31" s="160"/>
      <c r="ACK31" s="160"/>
      <c r="ACL31" s="160"/>
      <c r="ACM31" s="160"/>
      <c r="ACN31" s="160"/>
      <c r="ACO31" s="160"/>
      <c r="ACP31" s="160"/>
      <c r="ACQ31" s="160"/>
      <c r="ACR31" s="160"/>
      <c r="ACS31" s="160"/>
      <c r="ACT31" s="160"/>
      <c r="ACU31" s="160"/>
      <c r="ACV31" s="160"/>
      <c r="ACW31" s="160"/>
      <c r="ACX31" s="160"/>
      <c r="ACY31" s="160"/>
      <c r="ACZ31" s="160"/>
      <c r="ADA31" s="160"/>
      <c r="ADB31" s="160"/>
      <c r="ADC31" s="160"/>
      <c r="ADD31" s="160"/>
      <c r="ADE31" s="160"/>
      <c r="ADF31" s="160"/>
      <c r="ADG31" s="160"/>
      <c r="ADH31" s="160"/>
      <c r="ADI31" s="160"/>
      <c r="ADJ31" s="160"/>
      <c r="ADK31" s="160"/>
      <c r="ADL31" s="160"/>
      <c r="ADM31" s="160"/>
      <c r="ADN31" s="160"/>
      <c r="ADO31" s="160"/>
      <c r="ADP31" s="160"/>
      <c r="ADQ31" s="160"/>
      <c r="ADR31" s="160"/>
      <c r="ADS31" s="160"/>
      <c r="ADT31" s="160"/>
      <c r="ADU31" s="160"/>
      <c r="ADV31" s="160"/>
      <c r="ADW31" s="160"/>
      <c r="ADX31" s="160"/>
      <c r="ADY31" s="160"/>
      <c r="ADZ31" s="160"/>
      <c r="AEA31" s="160"/>
      <c r="AEB31" s="160"/>
      <c r="AEC31" s="160"/>
      <c r="AED31" s="160"/>
      <c r="AEE31" s="160"/>
      <c r="AEF31" s="160"/>
      <c r="AEG31" s="160"/>
      <c r="AEH31" s="160"/>
      <c r="AEI31" s="160"/>
      <c r="AEJ31" s="160"/>
      <c r="AEK31" s="160"/>
      <c r="AEL31" s="160"/>
      <c r="AEM31" s="160"/>
      <c r="AEN31" s="160"/>
      <c r="AEO31" s="160"/>
      <c r="AEP31" s="160"/>
      <c r="AEQ31" s="160"/>
      <c r="AER31" s="160"/>
      <c r="AES31" s="160"/>
      <c r="AET31" s="160"/>
      <c r="AEU31" s="160"/>
      <c r="AEV31" s="160"/>
      <c r="AEW31" s="160"/>
      <c r="AEX31" s="160"/>
      <c r="AEY31" s="160"/>
      <c r="AEZ31" s="160"/>
      <c r="AFA31" s="160"/>
      <c r="AFB31" s="160"/>
      <c r="AFC31" s="160"/>
      <c r="AFD31" s="160"/>
      <c r="AFE31" s="160"/>
      <c r="AFF31" s="160"/>
      <c r="AFG31" s="160"/>
      <c r="AFH31" s="160"/>
      <c r="AFI31" s="160"/>
      <c r="AFJ31" s="160"/>
      <c r="AFK31" s="160"/>
      <c r="AFL31" s="160"/>
      <c r="AFM31" s="160"/>
      <c r="AFN31" s="160"/>
      <c r="AFO31" s="160"/>
      <c r="AFP31" s="160"/>
      <c r="AFQ31" s="160"/>
      <c r="AFR31" s="160"/>
      <c r="AFS31" s="160"/>
      <c r="AFT31" s="160"/>
      <c r="AFU31" s="160"/>
      <c r="AFV31" s="160"/>
      <c r="AFW31" s="160"/>
      <c r="AFX31" s="160"/>
      <c r="AFY31" s="160"/>
      <c r="AFZ31" s="160"/>
      <c r="AGA31" s="160"/>
      <c r="AGB31" s="160"/>
      <c r="AGC31" s="160"/>
      <c r="AGD31" s="160"/>
      <c r="AGE31" s="160"/>
      <c r="AGF31" s="160"/>
      <c r="AGG31" s="160"/>
      <c r="AGH31" s="160"/>
      <c r="AGI31" s="160"/>
      <c r="AGJ31" s="160"/>
      <c r="AGK31" s="160"/>
      <c r="AGL31" s="160"/>
      <c r="AGM31" s="160"/>
      <c r="AGN31" s="160"/>
      <c r="AGO31" s="160"/>
      <c r="AGP31" s="160"/>
      <c r="AGQ31" s="160"/>
      <c r="AGR31" s="160"/>
      <c r="AGS31" s="160"/>
      <c r="AGT31" s="160"/>
      <c r="AGU31" s="160"/>
      <c r="AGV31" s="160"/>
      <c r="AGW31" s="160"/>
      <c r="AGX31" s="160"/>
      <c r="AGY31" s="160"/>
      <c r="AGZ31" s="160"/>
      <c r="AHA31" s="160"/>
      <c r="AHB31" s="160"/>
      <c r="AHC31" s="160"/>
      <c r="AHD31" s="160"/>
      <c r="AHE31" s="160"/>
      <c r="AHF31" s="160"/>
      <c r="AHG31" s="160"/>
      <c r="AHH31" s="160"/>
      <c r="AHI31" s="160"/>
      <c r="AHJ31" s="160"/>
      <c r="AHK31" s="160"/>
      <c r="AHL31" s="160"/>
      <c r="AHM31" s="160"/>
      <c r="AHN31" s="160"/>
      <c r="AHO31" s="160"/>
      <c r="AHP31" s="160"/>
      <c r="AHQ31" s="160"/>
      <c r="AHR31" s="160"/>
      <c r="AHS31" s="160"/>
      <c r="AHT31" s="160"/>
      <c r="AHU31" s="160"/>
      <c r="AHV31" s="160"/>
      <c r="AHW31" s="160"/>
      <c r="AHX31" s="160"/>
      <c r="AHY31" s="160"/>
      <c r="AHZ31" s="160"/>
      <c r="AIA31" s="160"/>
      <c r="AIB31" s="160"/>
      <c r="AIC31" s="160"/>
      <c r="AID31" s="160"/>
      <c r="AIE31" s="160"/>
      <c r="AIF31" s="160"/>
      <c r="AIG31" s="160"/>
      <c r="AIH31" s="160"/>
      <c r="AII31" s="160"/>
      <c r="AIJ31" s="160"/>
      <c r="AIK31" s="160"/>
      <c r="AIL31" s="160"/>
      <c r="AIM31" s="160"/>
      <c r="AIN31" s="160"/>
      <c r="AIO31" s="160"/>
      <c r="AIP31" s="160"/>
      <c r="AIQ31" s="160"/>
      <c r="AIR31" s="160"/>
      <c r="AIS31" s="160"/>
      <c r="AIT31" s="160"/>
      <c r="AIU31" s="160"/>
      <c r="AIV31" s="160"/>
      <c r="AIW31" s="160"/>
      <c r="AIX31" s="160"/>
      <c r="AIY31" s="160"/>
      <c r="AIZ31" s="160"/>
      <c r="AJA31" s="160"/>
      <c r="AJB31" s="160"/>
      <c r="AJC31" s="160"/>
      <c r="AJD31" s="160"/>
      <c r="AJE31" s="160"/>
      <c r="AJF31" s="160"/>
      <c r="AJG31" s="160"/>
      <c r="AJH31" s="160"/>
      <c r="AJI31" s="160"/>
      <c r="AJJ31" s="160"/>
      <c r="AJK31" s="160"/>
      <c r="AJL31" s="160"/>
      <c r="AJM31" s="160"/>
      <c r="AJN31" s="160"/>
      <c r="AJO31" s="160"/>
      <c r="AJP31" s="160"/>
      <c r="AJQ31" s="160"/>
      <c r="AJR31" s="160"/>
      <c r="AJS31" s="160"/>
      <c r="AJT31" s="160"/>
      <c r="AJU31" s="160"/>
      <c r="AJV31" s="160"/>
      <c r="AJW31" s="160"/>
      <c r="AJX31" s="160"/>
      <c r="AJY31" s="160"/>
      <c r="AJZ31" s="160"/>
      <c r="AKA31" s="160"/>
      <c r="AKB31" s="160"/>
      <c r="AKC31" s="160"/>
      <c r="AKD31" s="160"/>
      <c r="AKE31" s="160"/>
      <c r="AKF31" s="160"/>
      <c r="AKG31" s="160"/>
      <c r="AKH31" s="160"/>
      <c r="AKI31" s="160"/>
      <c r="AKJ31" s="160"/>
      <c r="AKK31" s="160"/>
      <c r="AKL31" s="160"/>
      <c r="AKM31" s="160"/>
      <c r="AKN31" s="160"/>
      <c r="AKO31" s="160"/>
      <c r="AKP31" s="160"/>
      <c r="AKQ31" s="160"/>
      <c r="AKR31" s="160"/>
      <c r="AKS31" s="160"/>
      <c r="AKT31" s="160"/>
      <c r="AKU31" s="160"/>
      <c r="AKV31" s="160"/>
      <c r="AKW31" s="160"/>
      <c r="AKX31" s="160"/>
      <c r="AKY31" s="160"/>
      <c r="AKZ31" s="160"/>
      <c r="ALA31" s="160"/>
      <c r="ALB31" s="160"/>
      <c r="ALC31" s="160"/>
      <c r="ALD31" s="160"/>
      <c r="ALE31" s="160"/>
      <c r="ALF31" s="160"/>
      <c r="ALG31" s="160"/>
      <c r="ALH31" s="160"/>
      <c r="ALI31" s="160"/>
      <c r="ALJ31" s="160"/>
      <c r="ALK31" s="160"/>
      <c r="ALL31" s="160"/>
      <c r="ALM31" s="160"/>
      <c r="ALN31" s="160"/>
      <c r="ALO31" s="160"/>
      <c r="ALP31" s="160"/>
      <c r="ALQ31" s="160"/>
      <c r="ALR31" s="160"/>
      <c r="ALS31" s="160"/>
      <c r="ALT31" s="160"/>
      <c r="ALU31" s="160"/>
      <c r="ALV31" s="160"/>
      <c r="ALW31" s="160"/>
      <c r="ALX31" s="160"/>
      <c r="ALY31" s="160"/>
      <c r="ALZ31" s="160"/>
      <c r="AMA31" s="160"/>
      <c r="AMB31" s="160"/>
      <c r="AMC31" s="160"/>
      <c r="AMD31" s="160"/>
      <c r="AME31" s="160"/>
      <c r="AMF31" s="160"/>
      <c r="AMG31" s="160"/>
      <c r="AMH31" s="160"/>
      <c r="AMI31" s="160"/>
      <c r="AMJ31" s="160"/>
      <c r="AMK31" s="160"/>
      <c r="AML31" s="160"/>
      <c r="AMM31" s="160"/>
      <c r="AMN31" s="160"/>
      <c r="AMO31" s="160"/>
      <c r="AMP31" s="160"/>
      <c r="AMQ31" s="160"/>
      <c r="AMR31" s="160"/>
      <c r="AMS31" s="160"/>
      <c r="AMT31" s="160"/>
      <c r="AMU31" s="160"/>
      <c r="AMV31" s="160"/>
      <c r="AMW31" s="160"/>
      <c r="AMX31" s="160"/>
      <c r="AMY31" s="160"/>
      <c r="AMZ31" s="160"/>
      <c r="ANA31" s="160"/>
      <c r="ANB31" s="160"/>
      <c r="ANC31" s="160"/>
      <c r="AND31" s="160"/>
      <c r="ANE31" s="160"/>
      <c r="ANF31" s="160"/>
      <c r="ANG31" s="160"/>
      <c r="ANH31" s="160"/>
      <c r="ANI31" s="160"/>
      <c r="ANJ31" s="160"/>
      <c r="ANK31" s="160"/>
      <c r="ANL31" s="160"/>
      <c r="ANM31" s="160"/>
      <c r="ANN31" s="160"/>
      <c r="ANO31" s="160"/>
      <c r="ANP31" s="160"/>
      <c r="ANQ31" s="160"/>
      <c r="ANR31" s="160"/>
      <c r="ANS31" s="160"/>
      <c r="ANT31" s="160"/>
      <c r="ANU31" s="160"/>
      <c r="ANV31" s="160"/>
      <c r="ANW31" s="160"/>
      <c r="ANX31" s="160"/>
      <c r="ANY31" s="160"/>
      <c r="ANZ31" s="160"/>
      <c r="AOA31" s="160"/>
      <c r="AOB31" s="160"/>
      <c r="AOC31" s="160"/>
      <c r="AOD31" s="160"/>
      <c r="AOE31" s="160"/>
      <c r="AOF31" s="160"/>
      <c r="AOG31" s="160"/>
      <c r="AOH31" s="160"/>
      <c r="AOI31" s="160"/>
      <c r="AOJ31" s="160"/>
      <c r="AOK31" s="160"/>
      <c r="AOL31" s="160"/>
      <c r="AOM31" s="160"/>
      <c r="AON31" s="160"/>
      <c r="AOO31" s="160"/>
      <c r="AOP31" s="160"/>
      <c r="AOQ31" s="160"/>
      <c r="AOR31" s="160"/>
      <c r="AOS31" s="160"/>
      <c r="AOT31" s="160"/>
      <c r="AOU31" s="160"/>
      <c r="AOV31" s="160"/>
      <c r="AOW31" s="160"/>
      <c r="AOX31" s="160"/>
      <c r="AOY31" s="160"/>
      <c r="AOZ31" s="160"/>
      <c r="APA31" s="160"/>
      <c r="APB31" s="160"/>
      <c r="APC31" s="160"/>
      <c r="APD31" s="160"/>
      <c r="APE31" s="160"/>
      <c r="APF31" s="160"/>
      <c r="APG31" s="160"/>
      <c r="APH31" s="160"/>
      <c r="API31" s="160"/>
      <c r="APJ31" s="160"/>
      <c r="APK31" s="160"/>
      <c r="APL31" s="160"/>
      <c r="APM31" s="160"/>
      <c r="APN31" s="160"/>
      <c r="APO31" s="160"/>
      <c r="APP31" s="160"/>
      <c r="APQ31" s="160"/>
      <c r="APR31" s="160"/>
      <c r="APS31" s="160"/>
      <c r="APT31" s="160"/>
      <c r="APU31" s="160"/>
      <c r="APV31" s="160"/>
      <c r="APW31" s="160"/>
      <c r="APX31" s="160"/>
      <c r="APY31" s="160"/>
      <c r="APZ31" s="160"/>
      <c r="AQA31" s="160"/>
      <c r="AQB31" s="160"/>
      <c r="AQC31" s="160"/>
      <c r="AQD31" s="160"/>
      <c r="AQE31" s="160"/>
      <c r="AQF31" s="160"/>
      <c r="AQG31" s="160"/>
      <c r="AQH31" s="160"/>
      <c r="AQI31" s="160"/>
      <c r="AQJ31" s="160"/>
      <c r="AQK31" s="160"/>
      <c r="AQL31" s="160"/>
      <c r="AQM31" s="160"/>
      <c r="AQN31" s="160"/>
      <c r="AQO31" s="160"/>
      <c r="AQP31" s="160"/>
      <c r="AQQ31" s="160"/>
      <c r="AQR31" s="160"/>
      <c r="AQS31" s="160"/>
      <c r="AQT31" s="160"/>
      <c r="AQU31" s="160"/>
      <c r="AQV31" s="160"/>
      <c r="AQW31" s="160"/>
      <c r="AQX31" s="160"/>
      <c r="AQY31" s="160"/>
      <c r="AQZ31" s="160"/>
      <c r="ARA31" s="160"/>
      <c r="ARB31" s="160"/>
      <c r="ARC31" s="160"/>
      <c r="ARD31" s="160"/>
      <c r="ARE31" s="160"/>
      <c r="ARF31" s="160"/>
      <c r="ARG31" s="160"/>
      <c r="ARH31" s="160"/>
      <c r="ARI31" s="160"/>
      <c r="ARJ31" s="160"/>
      <c r="ARK31" s="160"/>
      <c r="ARL31" s="160"/>
      <c r="ARM31" s="160"/>
      <c r="ARN31" s="160"/>
      <c r="ARO31" s="160"/>
      <c r="ARP31" s="160"/>
      <c r="ARQ31" s="160"/>
      <c r="ARR31" s="160"/>
      <c r="ARS31" s="160"/>
      <c r="ART31" s="160"/>
      <c r="ARU31" s="160"/>
      <c r="ARV31" s="160"/>
      <c r="ARW31" s="160"/>
      <c r="ARX31" s="160"/>
      <c r="ARY31" s="160"/>
      <c r="ARZ31" s="160"/>
      <c r="ASA31" s="160"/>
      <c r="ASB31" s="160"/>
      <c r="ASC31" s="160"/>
      <c r="ASD31" s="160"/>
      <c r="ASE31" s="160"/>
      <c r="ASF31" s="160"/>
      <c r="ASG31" s="160"/>
      <c r="ASH31" s="160"/>
      <c r="ASI31" s="160"/>
      <c r="ASJ31" s="160"/>
      <c r="ASK31" s="160"/>
      <c r="ASL31" s="160"/>
      <c r="ASM31" s="160"/>
      <c r="ASN31" s="160"/>
      <c r="ASO31" s="160"/>
      <c r="ASP31" s="160"/>
      <c r="ASQ31" s="160"/>
      <c r="ASR31" s="160"/>
      <c r="ASS31" s="160"/>
      <c r="AST31" s="160"/>
      <c r="ASU31" s="160"/>
      <c r="ASV31" s="160"/>
      <c r="ASW31" s="160"/>
      <c r="ASX31" s="160"/>
      <c r="ASY31" s="160"/>
      <c r="ASZ31" s="160"/>
      <c r="ATA31" s="160"/>
      <c r="ATB31" s="160"/>
      <c r="ATC31" s="160"/>
      <c r="ATD31" s="160"/>
      <c r="ATE31" s="160"/>
      <c r="ATF31" s="160"/>
      <c r="ATG31" s="160"/>
      <c r="ATH31" s="160"/>
      <c r="ATI31" s="160"/>
      <c r="ATJ31" s="160"/>
      <c r="ATK31" s="160"/>
      <c r="ATL31" s="160"/>
      <c r="ATM31" s="160"/>
      <c r="ATN31" s="160"/>
      <c r="ATO31" s="160"/>
      <c r="ATP31" s="160"/>
      <c r="ATQ31" s="160"/>
      <c r="ATR31" s="160"/>
      <c r="ATS31" s="160"/>
      <c r="ATT31" s="160"/>
      <c r="ATU31" s="160"/>
      <c r="ATV31" s="160"/>
      <c r="ATW31" s="160"/>
      <c r="ATX31" s="160"/>
      <c r="ATY31" s="160"/>
      <c r="ATZ31" s="160"/>
      <c r="AUA31" s="160"/>
      <c r="AUB31" s="160"/>
      <c r="AUC31" s="160"/>
      <c r="AUD31" s="160"/>
      <c r="AUE31" s="160"/>
      <c r="AUF31" s="160"/>
      <c r="AUG31" s="160"/>
      <c r="AUH31" s="160"/>
      <c r="AUI31" s="160"/>
      <c r="AUJ31" s="160"/>
      <c r="AUK31" s="160"/>
      <c r="AUL31" s="160"/>
      <c r="AUM31" s="160"/>
      <c r="AUN31" s="160"/>
      <c r="AUO31" s="160"/>
      <c r="AUP31" s="160"/>
      <c r="AUQ31" s="160"/>
      <c r="AUR31" s="160"/>
      <c r="AUS31" s="160"/>
      <c r="AUT31" s="160"/>
      <c r="AUU31" s="160"/>
      <c r="AUV31" s="160"/>
      <c r="AUW31" s="160"/>
      <c r="AUX31" s="160"/>
      <c r="AUY31" s="160"/>
      <c r="AUZ31" s="160"/>
      <c r="AVA31" s="160"/>
      <c r="AVB31" s="160"/>
      <c r="AVC31" s="160"/>
      <c r="AVD31" s="160"/>
      <c r="AVE31" s="160"/>
      <c r="AVF31" s="160"/>
      <c r="AVG31" s="160"/>
      <c r="AVH31" s="160"/>
      <c r="AVI31" s="160"/>
      <c r="AVJ31" s="160"/>
      <c r="AVK31" s="160"/>
      <c r="AVL31" s="160"/>
      <c r="AVM31" s="160"/>
      <c r="AVN31" s="160"/>
      <c r="AVO31" s="160"/>
      <c r="AVP31" s="160"/>
      <c r="AVQ31" s="160"/>
      <c r="AVR31" s="160"/>
      <c r="AVS31" s="160"/>
      <c r="AVT31" s="160"/>
      <c r="AVU31" s="160"/>
      <c r="AVV31" s="160"/>
      <c r="AVW31" s="160"/>
      <c r="AVX31" s="160"/>
      <c r="AVY31" s="160"/>
      <c r="AVZ31" s="160"/>
      <c r="AWA31" s="160"/>
      <c r="AWB31" s="160"/>
      <c r="AWC31" s="160"/>
      <c r="AWD31" s="160"/>
      <c r="AWE31" s="160"/>
      <c r="AWF31" s="160"/>
      <c r="AWG31" s="160"/>
      <c r="AWH31" s="160"/>
      <c r="AWI31" s="160"/>
      <c r="AWJ31" s="160"/>
      <c r="AWK31" s="160"/>
      <c r="AWL31" s="160"/>
      <c r="AWM31" s="160"/>
      <c r="AWN31" s="160"/>
      <c r="AWO31" s="160"/>
      <c r="AWP31" s="160"/>
      <c r="AWQ31" s="160"/>
      <c r="AWR31" s="160"/>
      <c r="AWS31" s="160"/>
      <c r="AWT31" s="160"/>
      <c r="AWU31" s="160"/>
      <c r="AWV31" s="160"/>
      <c r="AWW31" s="160"/>
      <c r="AWX31" s="160"/>
      <c r="AWY31" s="160"/>
      <c r="AWZ31" s="160"/>
      <c r="AXA31" s="160"/>
      <c r="AXB31" s="160"/>
      <c r="AXC31" s="160"/>
      <c r="AXD31" s="160"/>
      <c r="AXE31" s="160"/>
      <c r="AXF31" s="160"/>
      <c r="AXG31" s="160"/>
      <c r="AXH31" s="160"/>
      <c r="AXI31" s="160"/>
      <c r="AXJ31" s="160"/>
      <c r="AXK31" s="160"/>
      <c r="AXL31" s="160"/>
      <c r="AXM31" s="160"/>
      <c r="AXN31" s="160"/>
      <c r="AXO31" s="160"/>
      <c r="AXP31" s="160"/>
      <c r="AXQ31" s="160"/>
      <c r="AXR31" s="160"/>
      <c r="AXS31" s="160"/>
      <c r="AXT31" s="160"/>
      <c r="AXU31" s="160"/>
      <c r="AXV31" s="160"/>
      <c r="AXW31" s="160"/>
      <c r="AXX31" s="160"/>
      <c r="AXY31" s="160"/>
      <c r="AXZ31" s="160"/>
      <c r="AYA31" s="160"/>
      <c r="AYB31" s="160"/>
      <c r="AYC31" s="160"/>
      <c r="AYD31" s="160"/>
      <c r="AYE31" s="160"/>
      <c r="AYF31" s="160"/>
      <c r="AYG31" s="160"/>
      <c r="AYH31" s="160"/>
      <c r="AYI31" s="160"/>
      <c r="AYJ31" s="160"/>
      <c r="AYK31" s="160"/>
      <c r="AYL31" s="160"/>
      <c r="AYM31" s="160"/>
      <c r="AYN31" s="160"/>
      <c r="AYO31" s="160"/>
      <c r="AYP31" s="160"/>
      <c r="AYQ31" s="160"/>
      <c r="AYR31" s="160"/>
      <c r="AYS31" s="160"/>
      <c r="AYT31" s="160"/>
      <c r="AYU31" s="160"/>
      <c r="AYV31" s="160"/>
      <c r="AYW31" s="160"/>
      <c r="AYX31" s="160"/>
      <c r="AYY31" s="160"/>
      <c r="AYZ31" s="160"/>
      <c r="AZA31" s="160"/>
      <c r="AZB31" s="160"/>
      <c r="AZC31" s="160"/>
      <c r="AZD31" s="160"/>
      <c r="AZE31" s="160"/>
      <c r="AZF31" s="160"/>
      <c r="AZG31" s="160"/>
      <c r="AZH31" s="160"/>
      <c r="AZI31" s="160"/>
      <c r="AZJ31" s="160"/>
      <c r="AZK31" s="160"/>
      <c r="AZL31" s="160"/>
      <c r="AZM31" s="160"/>
      <c r="AZN31" s="160"/>
      <c r="AZO31" s="160"/>
      <c r="AZP31" s="160"/>
      <c r="AZQ31" s="160"/>
      <c r="AZR31" s="160"/>
      <c r="AZS31" s="160"/>
      <c r="AZT31" s="160"/>
      <c r="AZU31" s="160"/>
      <c r="AZV31" s="160"/>
      <c r="AZW31" s="160"/>
      <c r="AZX31" s="160"/>
      <c r="AZY31" s="160"/>
      <c r="AZZ31" s="160"/>
      <c r="BAA31" s="160"/>
      <c r="BAB31" s="160"/>
      <c r="BAC31" s="160"/>
      <c r="BAD31" s="160"/>
      <c r="BAE31" s="160"/>
      <c r="BAF31" s="160"/>
      <c r="BAG31" s="160"/>
      <c r="BAH31" s="160"/>
      <c r="BAI31" s="160"/>
      <c r="BAJ31" s="160"/>
      <c r="BAK31" s="160"/>
      <c r="BAL31" s="160"/>
      <c r="BAM31" s="160"/>
      <c r="BAN31" s="160"/>
      <c r="BAO31" s="160"/>
      <c r="BAP31" s="160"/>
      <c r="BAQ31" s="160"/>
      <c r="BAR31" s="160"/>
      <c r="BAS31" s="160"/>
      <c r="BAT31" s="160"/>
      <c r="BAU31" s="160"/>
      <c r="BAV31" s="160"/>
      <c r="BAW31" s="160"/>
      <c r="BAX31" s="160"/>
      <c r="BAY31" s="160"/>
      <c r="BAZ31" s="160"/>
      <c r="BBA31" s="160"/>
      <c r="BBB31" s="160"/>
      <c r="BBC31" s="160"/>
      <c r="BBD31" s="160"/>
      <c r="BBE31" s="160"/>
      <c r="BBF31" s="160"/>
      <c r="BBG31" s="160"/>
      <c r="BBH31" s="160"/>
      <c r="BBI31" s="160"/>
      <c r="BBJ31" s="160"/>
      <c r="BBK31" s="160"/>
      <c r="BBL31" s="160"/>
      <c r="BBM31" s="160"/>
      <c r="BBN31" s="160"/>
      <c r="BBO31" s="160"/>
      <c r="BBP31" s="160"/>
      <c r="BBQ31" s="160"/>
      <c r="BBR31" s="160"/>
      <c r="BBS31" s="160"/>
      <c r="BBT31" s="160"/>
      <c r="BBU31" s="160"/>
      <c r="BBV31" s="160"/>
      <c r="BBW31" s="160"/>
      <c r="BBX31" s="160"/>
      <c r="BBY31" s="160"/>
      <c r="BBZ31" s="160"/>
      <c r="BCA31" s="160"/>
      <c r="BCB31" s="160"/>
      <c r="BCC31" s="160"/>
      <c r="BCD31" s="160"/>
      <c r="BCE31" s="160"/>
      <c r="BCF31" s="160"/>
      <c r="BCG31" s="160"/>
      <c r="BCH31" s="160"/>
      <c r="BCI31" s="160"/>
      <c r="BCJ31" s="160"/>
      <c r="BCK31" s="160"/>
      <c r="BCL31" s="160"/>
      <c r="BCM31" s="160"/>
      <c r="BCN31" s="160"/>
      <c r="BCO31" s="160"/>
      <c r="BCP31" s="160"/>
      <c r="BCQ31" s="160"/>
      <c r="BCR31" s="160"/>
      <c r="BCS31" s="160"/>
      <c r="BCT31" s="160"/>
      <c r="BCU31" s="160"/>
      <c r="BCV31" s="160"/>
      <c r="BCW31" s="160"/>
      <c r="BCX31" s="160"/>
      <c r="BCY31" s="160"/>
      <c r="BCZ31" s="160"/>
      <c r="BDA31" s="160"/>
      <c r="BDB31" s="160"/>
      <c r="BDC31" s="160"/>
      <c r="BDD31" s="160"/>
      <c r="BDE31" s="160"/>
      <c r="BDF31" s="160"/>
      <c r="BDG31" s="160"/>
      <c r="BDH31" s="160"/>
      <c r="BDI31" s="160"/>
      <c r="BDJ31" s="160"/>
      <c r="BDK31" s="160"/>
      <c r="BDL31" s="160"/>
      <c r="BDM31" s="160"/>
      <c r="BDN31" s="160"/>
      <c r="BDO31" s="160"/>
      <c r="BDP31" s="160"/>
      <c r="BDQ31" s="160"/>
      <c r="BDR31" s="160"/>
      <c r="BDS31" s="160"/>
      <c r="BDT31" s="160"/>
      <c r="BDU31" s="160"/>
      <c r="BDV31" s="160"/>
      <c r="BDW31" s="160"/>
      <c r="BDX31" s="160"/>
      <c r="BDY31" s="160"/>
      <c r="BDZ31" s="160"/>
      <c r="BEA31" s="160"/>
      <c r="BEB31" s="160"/>
      <c r="BEC31" s="160"/>
      <c r="BED31" s="160"/>
      <c r="BEE31" s="160"/>
      <c r="BEF31" s="160"/>
      <c r="BEG31" s="160"/>
      <c r="BEH31" s="160"/>
      <c r="BEI31" s="160"/>
      <c r="BEJ31" s="160"/>
      <c r="BEK31" s="160"/>
      <c r="BEL31" s="160"/>
      <c r="BEM31" s="160"/>
      <c r="BEN31" s="160"/>
      <c r="BEO31" s="160"/>
      <c r="BEP31" s="160"/>
      <c r="BEQ31" s="160"/>
      <c r="BER31" s="160"/>
      <c r="BES31" s="160"/>
      <c r="BET31" s="160"/>
      <c r="BEU31" s="160"/>
      <c r="BEV31" s="160"/>
      <c r="BEW31" s="160"/>
      <c r="BEX31" s="160"/>
      <c r="BEY31" s="160"/>
      <c r="BEZ31" s="160"/>
      <c r="BFA31" s="160"/>
      <c r="BFB31" s="160"/>
      <c r="BFC31" s="160"/>
      <c r="BFD31" s="160"/>
      <c r="BFE31" s="160"/>
      <c r="BFF31" s="160"/>
      <c r="BFG31" s="160"/>
      <c r="BFH31" s="160"/>
      <c r="BFI31" s="160"/>
      <c r="BFJ31" s="160"/>
      <c r="BFK31" s="160"/>
      <c r="BFL31" s="160"/>
      <c r="BFM31" s="160"/>
      <c r="BFN31" s="160"/>
      <c r="BFO31" s="160"/>
      <c r="BFP31" s="160"/>
      <c r="BFQ31" s="160"/>
      <c r="BFR31" s="160"/>
      <c r="BFS31" s="160"/>
      <c r="BFT31" s="160"/>
      <c r="BFU31" s="160"/>
      <c r="BFV31" s="160"/>
      <c r="BFW31" s="160"/>
      <c r="BFX31" s="160"/>
      <c r="BFY31" s="160"/>
      <c r="BFZ31" s="160"/>
      <c r="BGA31" s="160"/>
      <c r="BGB31" s="160"/>
      <c r="BGC31" s="160"/>
      <c r="BGD31" s="160"/>
      <c r="BGE31" s="160"/>
      <c r="BGF31" s="160"/>
      <c r="BGG31" s="160"/>
      <c r="BGH31" s="160"/>
      <c r="BGI31" s="160"/>
      <c r="BGJ31" s="160"/>
      <c r="BGK31" s="160"/>
      <c r="BGL31" s="160"/>
      <c r="BGM31" s="160"/>
      <c r="BGN31" s="160"/>
      <c r="BGO31" s="160"/>
      <c r="BGP31" s="160"/>
      <c r="BGQ31" s="160"/>
      <c r="BGR31" s="160"/>
      <c r="BGS31" s="160"/>
      <c r="BGT31" s="160"/>
      <c r="BGU31" s="160"/>
      <c r="BGV31" s="160"/>
      <c r="BGW31" s="160"/>
      <c r="BGX31" s="160"/>
      <c r="BGY31" s="160"/>
      <c r="BGZ31" s="160"/>
      <c r="BHA31" s="160"/>
      <c r="BHB31" s="160"/>
      <c r="BHC31" s="160"/>
      <c r="BHD31" s="160"/>
      <c r="BHE31" s="160"/>
      <c r="BHF31" s="160"/>
      <c r="BHG31" s="160"/>
      <c r="BHH31" s="160"/>
      <c r="BHI31" s="160"/>
      <c r="BHJ31" s="160"/>
      <c r="BHK31" s="160"/>
      <c r="BHL31" s="160"/>
      <c r="BHM31" s="160"/>
      <c r="BHN31" s="160"/>
      <c r="BHO31" s="160"/>
      <c r="BHP31" s="160"/>
      <c r="BHQ31" s="160"/>
      <c r="BHR31" s="160"/>
      <c r="BHS31" s="160"/>
      <c r="BHT31" s="160"/>
      <c r="BHU31" s="160"/>
      <c r="BHV31" s="160"/>
      <c r="BHW31" s="160"/>
      <c r="BHX31" s="160"/>
      <c r="BHY31" s="160"/>
      <c r="BHZ31" s="160"/>
      <c r="BIA31" s="160"/>
      <c r="BIB31" s="160"/>
      <c r="BIC31" s="160"/>
      <c r="BID31" s="160"/>
      <c r="BIE31" s="160"/>
      <c r="BIF31" s="160"/>
      <c r="BIG31" s="160"/>
      <c r="BIH31" s="160"/>
      <c r="BII31" s="160"/>
      <c r="BIJ31" s="160"/>
      <c r="BIK31" s="160"/>
      <c r="BIL31" s="160"/>
      <c r="BIM31" s="160"/>
      <c r="BIN31" s="160"/>
      <c r="BIO31" s="160"/>
      <c r="BIP31" s="160"/>
      <c r="BIQ31" s="160"/>
      <c r="BIR31" s="160"/>
      <c r="BIS31" s="160"/>
      <c r="BIT31" s="160"/>
      <c r="BIU31" s="160"/>
      <c r="BIV31" s="160"/>
      <c r="BIW31" s="160"/>
      <c r="BIX31" s="160"/>
      <c r="BIY31" s="160"/>
      <c r="BIZ31" s="160"/>
      <c r="BJA31" s="160"/>
      <c r="BJB31" s="160"/>
      <c r="BJC31" s="160"/>
      <c r="BJD31" s="160"/>
      <c r="BJE31" s="160"/>
      <c r="BJF31" s="160"/>
      <c r="BJG31" s="160"/>
      <c r="BJH31" s="160"/>
      <c r="BJI31" s="160"/>
      <c r="BJJ31" s="160"/>
      <c r="BJK31" s="160"/>
      <c r="BJL31" s="160"/>
      <c r="BJM31" s="160"/>
      <c r="BJN31" s="160"/>
      <c r="BJO31" s="160"/>
      <c r="BJP31" s="160"/>
      <c r="BJQ31" s="160"/>
      <c r="BJR31" s="160"/>
      <c r="BJS31" s="160"/>
      <c r="BJT31" s="160"/>
      <c r="BJU31" s="160"/>
      <c r="BJV31" s="160"/>
      <c r="BJW31" s="160"/>
      <c r="BJX31" s="160"/>
      <c r="BJY31" s="160"/>
      <c r="BJZ31" s="160"/>
      <c r="BKA31" s="160"/>
      <c r="BKB31" s="160"/>
      <c r="BKC31" s="160"/>
      <c r="BKD31" s="160"/>
      <c r="BKE31" s="160"/>
      <c r="BKF31" s="160"/>
      <c r="BKG31" s="160"/>
      <c r="BKH31" s="160"/>
      <c r="BKI31" s="160"/>
      <c r="BKJ31" s="160"/>
      <c r="BKK31" s="160"/>
      <c r="BKL31" s="160"/>
      <c r="BKM31" s="160"/>
      <c r="BKN31" s="160"/>
      <c r="BKO31" s="160"/>
      <c r="BKP31" s="160"/>
      <c r="BKQ31" s="160"/>
      <c r="BKR31" s="160"/>
      <c r="BKS31" s="160"/>
      <c r="BKT31" s="160"/>
      <c r="BKU31" s="160"/>
      <c r="BKV31" s="160"/>
      <c r="BKW31" s="160"/>
      <c r="BKX31" s="160"/>
      <c r="BKY31" s="160"/>
      <c r="BKZ31" s="160"/>
      <c r="BLA31" s="160"/>
      <c r="BLB31" s="160"/>
      <c r="BLC31" s="160"/>
      <c r="BLD31" s="160"/>
      <c r="BLE31" s="160"/>
      <c r="BLF31" s="160"/>
      <c r="BLG31" s="160"/>
      <c r="BLH31" s="160"/>
      <c r="BLI31" s="160"/>
      <c r="BLJ31" s="160"/>
      <c r="BLK31" s="160"/>
      <c r="BLL31" s="160"/>
      <c r="BLM31" s="160"/>
      <c r="BLN31" s="160"/>
      <c r="BLO31" s="160"/>
      <c r="BLP31" s="160"/>
      <c r="BLQ31" s="160"/>
      <c r="BLR31" s="160"/>
      <c r="BLS31" s="160"/>
      <c r="BLT31" s="160"/>
      <c r="BLU31" s="160"/>
      <c r="BLV31" s="160"/>
      <c r="BLW31" s="160"/>
      <c r="BLX31" s="160"/>
      <c r="BLY31" s="160"/>
      <c r="BLZ31" s="160"/>
      <c r="BMA31" s="160"/>
      <c r="BMB31" s="160"/>
      <c r="BMC31" s="160"/>
      <c r="BMD31" s="160"/>
      <c r="BME31" s="160"/>
      <c r="BMF31" s="160"/>
      <c r="BMG31" s="160"/>
      <c r="BMH31" s="160"/>
      <c r="BMI31" s="160"/>
      <c r="BMJ31" s="160"/>
      <c r="BMK31" s="160"/>
      <c r="BML31" s="160"/>
      <c r="BMM31" s="160"/>
      <c r="BMN31" s="160"/>
      <c r="BMO31" s="160"/>
      <c r="BMP31" s="160"/>
      <c r="BMQ31" s="160"/>
      <c r="BMR31" s="160"/>
      <c r="BMS31" s="160"/>
      <c r="BMT31" s="160"/>
      <c r="BMU31" s="160"/>
      <c r="BMV31" s="160"/>
      <c r="BMW31" s="160"/>
      <c r="BMX31" s="160"/>
      <c r="BMY31" s="160"/>
      <c r="BMZ31" s="160"/>
      <c r="BNA31" s="160"/>
      <c r="BNB31" s="160"/>
      <c r="BNC31" s="160"/>
      <c r="BND31" s="160"/>
      <c r="BNE31" s="160"/>
      <c r="BNF31" s="160"/>
      <c r="BNG31" s="160"/>
      <c r="BNH31" s="160"/>
      <c r="BNI31" s="160"/>
      <c r="BNJ31" s="160"/>
      <c r="BNK31" s="160"/>
      <c r="BNL31" s="160"/>
      <c r="BNM31" s="160"/>
      <c r="BNN31" s="160"/>
      <c r="BNO31" s="160"/>
      <c r="BNP31" s="160"/>
      <c r="BNQ31" s="160"/>
      <c r="BNR31" s="160"/>
      <c r="BNS31" s="160"/>
      <c r="BNT31" s="160"/>
      <c r="BNU31" s="160"/>
      <c r="BNV31" s="160"/>
      <c r="BNW31" s="160"/>
      <c r="BNX31" s="160"/>
      <c r="BNY31" s="160"/>
      <c r="BNZ31" s="160"/>
      <c r="BOA31" s="160"/>
      <c r="BOB31" s="160"/>
      <c r="BOC31" s="160"/>
      <c r="BOD31" s="160"/>
      <c r="BOE31" s="160"/>
      <c r="BOF31" s="160"/>
      <c r="BOG31" s="160"/>
      <c r="BOH31" s="160"/>
      <c r="BOI31" s="160"/>
      <c r="BOJ31" s="160"/>
      <c r="BOK31" s="160"/>
      <c r="BOL31" s="160"/>
      <c r="BOM31" s="160"/>
      <c r="BON31" s="160"/>
      <c r="BOO31" s="160"/>
      <c r="BOP31" s="160"/>
      <c r="BOQ31" s="160"/>
      <c r="BOR31" s="160"/>
      <c r="BOS31" s="160"/>
      <c r="BOT31" s="160"/>
      <c r="BOU31" s="160"/>
      <c r="BOV31" s="160"/>
      <c r="BOW31" s="160"/>
      <c r="BOX31" s="160"/>
      <c r="BOY31" s="160"/>
      <c r="BOZ31" s="160"/>
      <c r="BPA31" s="160"/>
      <c r="BPB31" s="160"/>
      <c r="BPC31" s="160"/>
      <c r="BPD31" s="160"/>
      <c r="BPE31" s="160"/>
      <c r="BPF31" s="160"/>
      <c r="BPG31" s="160"/>
      <c r="BPH31" s="160"/>
      <c r="BPI31" s="160"/>
      <c r="BPJ31" s="160"/>
      <c r="BPK31" s="160"/>
      <c r="BPL31" s="160"/>
      <c r="BPM31" s="160"/>
      <c r="BPN31" s="160"/>
      <c r="BPO31" s="160"/>
      <c r="BPP31" s="160"/>
      <c r="BPQ31" s="160"/>
      <c r="BPR31" s="160"/>
      <c r="BPS31" s="160"/>
      <c r="BPT31" s="160"/>
      <c r="BPU31" s="160"/>
      <c r="BPV31" s="160"/>
      <c r="BPW31" s="160"/>
      <c r="BPX31" s="160"/>
      <c r="BPY31" s="160"/>
      <c r="BPZ31" s="160"/>
      <c r="BQA31" s="160"/>
      <c r="BQB31" s="160"/>
      <c r="BQC31" s="160"/>
      <c r="BQD31" s="160"/>
      <c r="BQE31" s="160"/>
      <c r="BQF31" s="160"/>
      <c r="BQG31" s="160"/>
      <c r="BQH31" s="160"/>
      <c r="BQI31" s="160"/>
      <c r="BQJ31" s="160"/>
      <c r="BQK31" s="160"/>
      <c r="BQL31" s="160"/>
      <c r="BQM31" s="160"/>
      <c r="BQN31" s="160"/>
      <c r="BQO31" s="160"/>
      <c r="BQP31" s="160"/>
      <c r="BQQ31" s="160"/>
      <c r="BQR31" s="160"/>
      <c r="BQS31" s="160"/>
      <c r="BQT31" s="160"/>
      <c r="BQU31" s="160"/>
      <c r="BQV31" s="160"/>
      <c r="BQW31" s="160"/>
      <c r="BQX31" s="160"/>
      <c r="BQY31" s="160"/>
      <c r="BQZ31" s="160"/>
      <c r="BRA31" s="160"/>
      <c r="BRB31" s="160"/>
      <c r="BRC31" s="160"/>
      <c r="BRD31" s="160"/>
      <c r="BRE31" s="160"/>
      <c r="BRF31" s="160"/>
      <c r="BRG31" s="160"/>
      <c r="BRH31" s="160"/>
      <c r="BRI31" s="160"/>
      <c r="BRJ31" s="160"/>
      <c r="BRK31" s="160"/>
      <c r="BRL31" s="160"/>
      <c r="BRM31" s="160"/>
      <c r="BRN31" s="160"/>
      <c r="BRO31" s="160"/>
      <c r="BRP31" s="160"/>
      <c r="BRQ31" s="160"/>
      <c r="BRR31" s="160"/>
      <c r="BRS31" s="160"/>
      <c r="BRT31" s="160"/>
      <c r="BRU31" s="160"/>
      <c r="BRV31" s="160"/>
      <c r="BRW31" s="160"/>
      <c r="BRX31" s="160"/>
      <c r="BRY31" s="160"/>
      <c r="BRZ31" s="160"/>
      <c r="BSA31" s="160"/>
      <c r="BSB31" s="160"/>
      <c r="BSC31" s="160"/>
      <c r="BSD31" s="160"/>
      <c r="BSE31" s="160"/>
      <c r="BSF31" s="160"/>
      <c r="BSG31" s="160"/>
      <c r="BSH31" s="160"/>
      <c r="BSI31" s="160"/>
      <c r="BSJ31" s="160"/>
      <c r="BSK31" s="160"/>
      <c r="BSL31" s="160"/>
      <c r="BSM31" s="160"/>
      <c r="BSN31" s="160"/>
      <c r="BSO31" s="160"/>
      <c r="BSP31" s="160"/>
      <c r="BSQ31" s="160"/>
      <c r="BSR31" s="160"/>
      <c r="BSS31" s="160"/>
      <c r="BST31" s="160"/>
      <c r="BSU31" s="160"/>
      <c r="BSV31" s="160"/>
      <c r="BSW31" s="160"/>
      <c r="BSX31" s="160"/>
      <c r="BSY31" s="160"/>
      <c r="BSZ31" s="160"/>
      <c r="BTA31" s="160"/>
      <c r="BTB31" s="160"/>
      <c r="BTC31" s="160"/>
      <c r="BTD31" s="160"/>
      <c r="BTE31" s="160"/>
      <c r="BTF31" s="160"/>
      <c r="BTG31" s="160"/>
      <c r="BTH31" s="160"/>
      <c r="BTI31" s="160"/>
      <c r="BTJ31" s="160"/>
      <c r="BTK31" s="160"/>
      <c r="BTL31" s="160"/>
      <c r="BTM31" s="160"/>
      <c r="BTN31" s="160"/>
      <c r="BTO31" s="160"/>
      <c r="BTP31" s="160"/>
      <c r="BTQ31" s="160"/>
      <c r="BTR31" s="160"/>
      <c r="BTS31" s="160"/>
      <c r="BTT31" s="160"/>
      <c r="BTU31" s="160"/>
      <c r="BTV31" s="160"/>
      <c r="BTW31" s="160"/>
      <c r="BTX31" s="160"/>
      <c r="BTY31" s="160"/>
      <c r="BTZ31" s="160"/>
      <c r="BUA31" s="160"/>
      <c r="BUB31" s="160"/>
      <c r="BUC31" s="160"/>
      <c r="BUD31" s="160"/>
      <c r="BUE31" s="160"/>
      <c r="BUF31" s="160"/>
      <c r="BUG31" s="160"/>
      <c r="BUH31" s="160"/>
      <c r="BUI31" s="160"/>
      <c r="BUJ31" s="160"/>
      <c r="BUK31" s="160"/>
      <c r="BUL31" s="160"/>
      <c r="BUM31" s="160"/>
      <c r="BUN31" s="160"/>
      <c r="BUO31" s="160"/>
      <c r="BUP31" s="160"/>
      <c r="BUQ31" s="160"/>
      <c r="BUR31" s="160"/>
      <c r="BUS31" s="160"/>
      <c r="BUT31" s="160"/>
      <c r="BUU31" s="160"/>
      <c r="BUV31" s="160"/>
      <c r="BUW31" s="160"/>
      <c r="BUX31" s="160"/>
      <c r="BUY31" s="160"/>
      <c r="BUZ31" s="160"/>
      <c r="BVA31" s="160"/>
      <c r="BVB31" s="160"/>
      <c r="BVC31" s="160"/>
      <c r="BVD31" s="160"/>
      <c r="BVE31" s="160"/>
      <c r="BVF31" s="160"/>
      <c r="BVG31" s="160"/>
      <c r="BVH31" s="160"/>
      <c r="BVI31" s="160"/>
      <c r="BVJ31" s="160"/>
      <c r="BVK31" s="160"/>
      <c r="BVL31" s="160"/>
      <c r="BVM31" s="160"/>
      <c r="BVN31" s="160"/>
      <c r="BVO31" s="160"/>
      <c r="BVP31" s="160"/>
      <c r="BVQ31" s="160"/>
      <c r="BVR31" s="160"/>
      <c r="BVS31" s="160"/>
      <c r="BVT31" s="160"/>
      <c r="BVU31" s="160"/>
      <c r="BVV31" s="160"/>
      <c r="BVW31" s="160"/>
      <c r="BVX31" s="160"/>
      <c r="BVY31" s="160"/>
      <c r="BVZ31" s="160"/>
      <c r="BWA31" s="160"/>
      <c r="BWB31" s="160"/>
      <c r="BWC31" s="160"/>
      <c r="BWD31" s="160"/>
      <c r="BWE31" s="160"/>
      <c r="BWF31" s="160"/>
      <c r="BWG31" s="160"/>
      <c r="BWH31" s="160"/>
      <c r="BWI31" s="160"/>
      <c r="BWJ31" s="160"/>
      <c r="BWK31" s="160"/>
      <c r="BWL31" s="160"/>
      <c r="BWM31" s="160"/>
      <c r="BWN31" s="160"/>
      <c r="BWO31" s="160"/>
      <c r="BWP31" s="160"/>
      <c r="BWQ31" s="160"/>
      <c r="BWR31" s="160"/>
      <c r="BWS31" s="160"/>
      <c r="BWT31" s="160"/>
      <c r="BWU31" s="160"/>
      <c r="BWV31" s="160"/>
      <c r="BWW31" s="160"/>
      <c r="BWX31" s="160"/>
      <c r="BWY31" s="160"/>
      <c r="BWZ31" s="160"/>
      <c r="BXA31" s="160"/>
      <c r="BXB31" s="160"/>
      <c r="BXC31" s="160"/>
      <c r="BXD31" s="160"/>
      <c r="BXE31" s="160"/>
      <c r="BXF31" s="160"/>
      <c r="BXG31" s="160"/>
      <c r="BXH31" s="160"/>
      <c r="BXI31" s="160"/>
      <c r="BXJ31" s="160"/>
      <c r="BXK31" s="160"/>
      <c r="BXL31" s="160"/>
      <c r="BXM31" s="160"/>
      <c r="BXN31" s="160"/>
      <c r="BXO31" s="160"/>
      <c r="BXP31" s="160"/>
      <c r="BXQ31" s="160"/>
      <c r="BXR31" s="160"/>
      <c r="BXS31" s="160"/>
      <c r="BXT31" s="160"/>
      <c r="BXU31" s="160"/>
      <c r="BXV31" s="160"/>
      <c r="BXW31" s="160"/>
      <c r="BXX31" s="160"/>
      <c r="BXY31" s="160"/>
      <c r="BXZ31" s="160"/>
      <c r="BYA31" s="160"/>
      <c r="BYB31" s="160"/>
      <c r="BYC31" s="160"/>
      <c r="BYD31" s="160"/>
      <c r="BYE31" s="160"/>
      <c r="BYF31" s="160"/>
      <c r="BYG31" s="160"/>
      <c r="BYH31" s="160"/>
      <c r="BYI31" s="160"/>
      <c r="BYJ31" s="160"/>
      <c r="BYK31" s="160"/>
      <c r="BYL31" s="160"/>
      <c r="BYM31" s="160"/>
      <c r="BYN31" s="160"/>
      <c r="BYO31" s="160"/>
      <c r="BYP31" s="160"/>
      <c r="BYQ31" s="160"/>
      <c r="BYR31" s="160"/>
      <c r="BYS31" s="160"/>
      <c r="BYT31" s="160"/>
      <c r="BYU31" s="160"/>
      <c r="BYV31" s="160"/>
      <c r="BYW31" s="160"/>
      <c r="BYX31" s="160"/>
      <c r="BYY31" s="160"/>
      <c r="BYZ31" s="160"/>
      <c r="BZA31" s="160"/>
      <c r="BZB31" s="160"/>
      <c r="BZC31" s="160"/>
      <c r="BZD31" s="160"/>
      <c r="BZE31" s="160"/>
      <c r="BZF31" s="160"/>
      <c r="BZG31" s="160"/>
      <c r="BZH31" s="160"/>
      <c r="BZI31" s="160"/>
      <c r="BZJ31" s="160"/>
      <c r="BZK31" s="160"/>
      <c r="BZL31" s="160"/>
      <c r="BZM31" s="160"/>
      <c r="BZN31" s="160"/>
      <c r="BZO31" s="160"/>
      <c r="BZP31" s="160"/>
      <c r="BZQ31" s="160"/>
      <c r="BZR31" s="160"/>
      <c r="BZS31" s="160"/>
      <c r="BZT31" s="160"/>
      <c r="BZU31" s="160"/>
      <c r="BZV31" s="160"/>
      <c r="BZW31" s="160"/>
      <c r="BZX31" s="160"/>
      <c r="BZY31" s="160"/>
      <c r="BZZ31" s="160"/>
      <c r="CAA31" s="160"/>
      <c r="CAB31" s="160"/>
      <c r="CAC31" s="160"/>
      <c r="CAD31" s="160"/>
      <c r="CAE31" s="160"/>
      <c r="CAF31" s="160"/>
      <c r="CAG31" s="160"/>
      <c r="CAH31" s="160"/>
      <c r="CAI31" s="160"/>
      <c r="CAJ31" s="160"/>
      <c r="CAK31" s="160"/>
      <c r="CAL31" s="160"/>
      <c r="CAM31" s="160"/>
      <c r="CAN31" s="160"/>
      <c r="CAO31" s="160"/>
      <c r="CAP31" s="160"/>
      <c r="CAQ31" s="160"/>
      <c r="CAR31" s="160"/>
      <c r="CAS31" s="160"/>
      <c r="CAT31" s="160"/>
      <c r="CAU31" s="160"/>
      <c r="CAV31" s="160"/>
      <c r="CAW31" s="160"/>
      <c r="CAX31" s="160"/>
      <c r="CAY31" s="160"/>
      <c r="CAZ31" s="160"/>
      <c r="CBA31" s="160"/>
      <c r="CBB31" s="160"/>
      <c r="CBC31" s="160"/>
      <c r="CBD31" s="160"/>
      <c r="CBE31" s="160"/>
      <c r="CBF31" s="160"/>
      <c r="CBG31" s="160"/>
      <c r="CBH31" s="160"/>
      <c r="CBI31" s="160"/>
      <c r="CBJ31" s="160"/>
      <c r="CBK31" s="160"/>
      <c r="CBL31" s="160"/>
      <c r="CBM31" s="160"/>
      <c r="CBN31" s="160"/>
      <c r="CBO31" s="160"/>
      <c r="CBP31" s="160"/>
      <c r="CBQ31" s="160"/>
      <c r="CBR31" s="160"/>
      <c r="CBS31" s="160"/>
      <c r="CBT31" s="160"/>
      <c r="CBU31" s="160"/>
      <c r="CBV31" s="160"/>
      <c r="CBW31" s="160"/>
      <c r="CBX31" s="160"/>
      <c r="CBY31" s="160"/>
      <c r="CBZ31" s="160"/>
      <c r="CCA31" s="160"/>
      <c r="CCB31" s="160"/>
      <c r="CCC31" s="160"/>
      <c r="CCD31" s="160"/>
      <c r="CCE31" s="160"/>
      <c r="CCF31" s="160"/>
      <c r="CCG31" s="160"/>
      <c r="CCH31" s="160"/>
      <c r="CCI31" s="160"/>
      <c r="CCJ31" s="160"/>
      <c r="CCK31" s="160"/>
      <c r="CCL31" s="160"/>
      <c r="CCM31" s="160"/>
      <c r="CCN31" s="160"/>
      <c r="CCO31" s="160"/>
      <c r="CCP31" s="160"/>
      <c r="CCQ31" s="160"/>
      <c r="CCR31" s="160"/>
      <c r="CCS31" s="160"/>
      <c r="CCT31" s="160"/>
      <c r="CCU31" s="160"/>
      <c r="CCV31" s="160"/>
      <c r="CCW31" s="160"/>
      <c r="CCX31" s="160"/>
      <c r="CCY31" s="160"/>
      <c r="CCZ31" s="160"/>
      <c r="CDA31" s="160"/>
      <c r="CDB31" s="160"/>
      <c r="CDC31" s="160"/>
      <c r="CDD31" s="160"/>
      <c r="CDE31" s="160"/>
      <c r="CDF31" s="160"/>
      <c r="CDG31" s="160"/>
      <c r="CDH31" s="160"/>
      <c r="CDI31" s="160"/>
      <c r="CDJ31" s="160"/>
      <c r="CDK31" s="160"/>
      <c r="CDL31" s="160"/>
      <c r="CDM31" s="160"/>
      <c r="CDN31" s="160"/>
      <c r="CDO31" s="160"/>
      <c r="CDP31" s="160"/>
      <c r="CDQ31" s="160"/>
      <c r="CDR31" s="160"/>
      <c r="CDS31" s="160"/>
      <c r="CDT31" s="160"/>
      <c r="CDU31" s="160"/>
      <c r="CDV31" s="160"/>
      <c r="CDW31" s="160"/>
      <c r="CDX31" s="160"/>
      <c r="CDY31" s="160"/>
      <c r="CDZ31" s="160"/>
      <c r="CEA31" s="160"/>
      <c r="CEB31" s="160"/>
      <c r="CEC31" s="160"/>
      <c r="CED31" s="160"/>
      <c r="CEE31" s="160"/>
      <c r="CEF31" s="160"/>
      <c r="CEG31" s="160"/>
      <c r="CEH31" s="160"/>
      <c r="CEI31" s="160"/>
      <c r="CEJ31" s="160"/>
      <c r="CEK31" s="160"/>
      <c r="CEL31" s="160"/>
      <c r="CEM31" s="160"/>
      <c r="CEN31" s="160"/>
      <c r="CEO31" s="160"/>
      <c r="CEP31" s="160"/>
      <c r="CEQ31" s="160"/>
      <c r="CER31" s="160"/>
      <c r="CES31" s="160"/>
      <c r="CET31" s="160"/>
      <c r="CEU31" s="160"/>
      <c r="CEV31" s="160"/>
      <c r="CEW31" s="160"/>
      <c r="CEX31" s="160"/>
      <c r="CEY31" s="160"/>
      <c r="CEZ31" s="160"/>
      <c r="CFA31" s="160"/>
      <c r="CFB31" s="160"/>
      <c r="CFC31" s="160"/>
      <c r="CFD31" s="160"/>
      <c r="CFE31" s="160"/>
      <c r="CFF31" s="160"/>
      <c r="CFG31" s="160"/>
      <c r="CFH31" s="160"/>
      <c r="CFI31" s="160"/>
      <c r="CFJ31" s="160"/>
      <c r="CFK31" s="160"/>
      <c r="CFL31" s="160"/>
      <c r="CFM31" s="160"/>
      <c r="CFN31" s="160"/>
      <c r="CFO31" s="160"/>
      <c r="CFP31" s="160"/>
      <c r="CFQ31" s="160"/>
      <c r="CFR31" s="160"/>
      <c r="CFS31" s="160"/>
      <c r="CFT31" s="160"/>
      <c r="CFU31" s="160"/>
      <c r="CFV31" s="160"/>
      <c r="CFW31" s="160"/>
      <c r="CFX31" s="160"/>
      <c r="CFY31" s="160"/>
      <c r="CFZ31" s="160"/>
      <c r="CGA31" s="160"/>
      <c r="CGB31" s="160"/>
      <c r="CGC31" s="160"/>
      <c r="CGD31" s="160"/>
      <c r="CGE31" s="160"/>
      <c r="CGF31" s="160"/>
      <c r="CGG31" s="160"/>
      <c r="CGH31" s="160"/>
      <c r="CGI31" s="160"/>
      <c r="CGJ31" s="160"/>
      <c r="CGK31" s="160"/>
      <c r="CGL31" s="160"/>
      <c r="CGM31" s="160"/>
      <c r="CGN31" s="160"/>
      <c r="CGO31" s="160"/>
      <c r="CGP31" s="160"/>
      <c r="CGQ31" s="160"/>
      <c r="CGR31" s="160"/>
      <c r="CGS31" s="160"/>
      <c r="CGT31" s="160"/>
      <c r="CGU31" s="160"/>
      <c r="CGV31" s="160"/>
      <c r="CGW31" s="160"/>
      <c r="CGX31" s="160"/>
      <c r="CGY31" s="160"/>
      <c r="CGZ31" s="160"/>
      <c r="CHA31" s="160"/>
      <c r="CHB31" s="160"/>
      <c r="CHC31" s="160"/>
      <c r="CHD31" s="160"/>
      <c r="CHE31" s="160"/>
      <c r="CHF31" s="160"/>
      <c r="CHG31" s="160"/>
      <c r="CHH31" s="160"/>
      <c r="CHI31" s="160"/>
      <c r="CHJ31" s="160"/>
      <c r="CHK31" s="160"/>
      <c r="CHL31" s="160"/>
      <c r="CHM31" s="160"/>
      <c r="CHN31" s="160"/>
      <c r="CHO31" s="160"/>
      <c r="CHP31" s="160"/>
      <c r="CHQ31" s="160"/>
      <c r="CHR31" s="160"/>
      <c r="CHS31" s="160"/>
      <c r="CHT31" s="160"/>
      <c r="CHU31" s="160"/>
      <c r="CHV31" s="160"/>
      <c r="CHW31" s="160"/>
      <c r="CHX31" s="160"/>
      <c r="CHY31" s="160"/>
      <c r="CHZ31" s="160"/>
      <c r="CIA31" s="160"/>
      <c r="CIB31" s="160"/>
      <c r="CIC31" s="160"/>
      <c r="CID31" s="160"/>
      <c r="CIE31" s="160"/>
      <c r="CIF31" s="160"/>
      <c r="CIG31" s="160"/>
      <c r="CIH31" s="160"/>
      <c r="CII31" s="160"/>
      <c r="CIJ31" s="160"/>
      <c r="CIK31" s="160"/>
      <c r="CIL31" s="160"/>
      <c r="CIM31" s="160"/>
      <c r="CIN31" s="160"/>
      <c r="CIO31" s="160"/>
      <c r="CIP31" s="160"/>
      <c r="CIQ31" s="160"/>
      <c r="CIR31" s="160"/>
      <c r="CIS31" s="160"/>
      <c r="CIT31" s="160"/>
      <c r="CIU31" s="160"/>
      <c r="CIV31" s="160"/>
      <c r="CIW31" s="160"/>
      <c r="CIX31" s="160"/>
      <c r="CIY31" s="160"/>
      <c r="CIZ31" s="160"/>
      <c r="CJA31" s="160"/>
      <c r="CJB31" s="160"/>
      <c r="CJC31" s="160"/>
      <c r="CJD31" s="160"/>
      <c r="CJE31" s="160"/>
      <c r="CJF31" s="160"/>
      <c r="CJG31" s="160"/>
      <c r="CJH31" s="160"/>
      <c r="CJI31" s="160"/>
      <c r="CJJ31" s="160"/>
      <c r="CJK31" s="160"/>
      <c r="CJL31" s="160"/>
      <c r="CJM31" s="160"/>
      <c r="CJN31" s="160"/>
      <c r="CJO31" s="160"/>
      <c r="CJP31" s="160"/>
      <c r="CJQ31" s="160"/>
      <c r="CJR31" s="160"/>
      <c r="CJS31" s="160"/>
      <c r="CJT31" s="160"/>
      <c r="CJU31" s="160"/>
      <c r="CJV31" s="160"/>
      <c r="CJW31" s="160"/>
      <c r="CJX31" s="160"/>
      <c r="CJY31" s="160"/>
      <c r="CJZ31" s="160"/>
      <c r="CKA31" s="160"/>
      <c r="CKB31" s="160"/>
      <c r="CKC31" s="160"/>
      <c r="CKD31" s="160"/>
      <c r="CKE31" s="160"/>
      <c r="CKF31" s="160"/>
      <c r="CKG31" s="160"/>
      <c r="CKH31" s="160"/>
      <c r="CKI31" s="160"/>
      <c r="CKJ31" s="160"/>
      <c r="CKK31" s="160"/>
      <c r="CKL31" s="160"/>
      <c r="CKM31" s="160"/>
      <c r="CKN31" s="160"/>
      <c r="CKO31" s="160"/>
      <c r="CKP31" s="160"/>
      <c r="CKQ31" s="160"/>
      <c r="CKR31" s="160"/>
      <c r="CKS31" s="160"/>
      <c r="CKT31" s="160"/>
      <c r="CKU31" s="160"/>
      <c r="CKV31" s="160"/>
      <c r="CKW31" s="160"/>
      <c r="CKX31" s="160"/>
      <c r="CKY31" s="160"/>
      <c r="CKZ31" s="160"/>
      <c r="CLA31" s="160"/>
      <c r="CLB31" s="160"/>
      <c r="CLC31" s="160"/>
      <c r="CLD31" s="160"/>
      <c r="CLE31" s="160"/>
      <c r="CLF31" s="160"/>
      <c r="CLG31" s="160"/>
      <c r="CLH31" s="160"/>
      <c r="CLI31" s="160"/>
      <c r="CLJ31" s="160"/>
      <c r="CLK31" s="160"/>
      <c r="CLL31" s="160"/>
      <c r="CLM31" s="160"/>
      <c r="CLN31" s="160"/>
      <c r="CLO31" s="160"/>
      <c r="CLP31" s="160"/>
      <c r="CLQ31" s="160"/>
      <c r="CLR31" s="160"/>
      <c r="CLS31" s="160"/>
      <c r="CLT31" s="160"/>
      <c r="CLU31" s="160"/>
      <c r="CLV31" s="160"/>
      <c r="CLW31" s="160"/>
      <c r="CLX31" s="160"/>
      <c r="CLY31" s="160"/>
      <c r="CLZ31" s="160"/>
      <c r="CMA31" s="160"/>
      <c r="CMB31" s="160"/>
      <c r="CMC31" s="160"/>
      <c r="CMD31" s="160"/>
      <c r="CME31" s="160"/>
      <c r="CMF31" s="160"/>
      <c r="CMG31" s="160"/>
      <c r="CMH31" s="160"/>
      <c r="CMI31" s="160"/>
      <c r="CMJ31" s="160"/>
      <c r="CMK31" s="160"/>
      <c r="CML31" s="160"/>
      <c r="CMM31" s="160"/>
      <c r="CMN31" s="160"/>
      <c r="CMO31" s="160"/>
      <c r="CMP31" s="160"/>
      <c r="CMQ31" s="160"/>
      <c r="CMR31" s="160"/>
      <c r="CMS31" s="160"/>
      <c r="CMT31" s="160"/>
      <c r="CMU31" s="160"/>
      <c r="CMV31" s="160"/>
      <c r="CMW31" s="160"/>
      <c r="CMX31" s="160"/>
      <c r="CMY31" s="160"/>
      <c r="CMZ31" s="160"/>
      <c r="CNA31" s="160"/>
      <c r="CNB31" s="160"/>
      <c r="CNC31" s="160"/>
      <c r="CND31" s="160"/>
      <c r="CNE31" s="160"/>
      <c r="CNF31" s="160"/>
      <c r="CNG31" s="160"/>
      <c r="CNH31" s="160"/>
      <c r="CNI31" s="160"/>
      <c r="CNJ31" s="160"/>
      <c r="CNK31" s="160"/>
      <c r="CNL31" s="160"/>
      <c r="CNM31" s="160"/>
      <c r="CNN31" s="160"/>
      <c r="CNO31" s="160"/>
      <c r="CNP31" s="160"/>
      <c r="CNQ31" s="160"/>
      <c r="CNR31" s="160"/>
      <c r="CNS31" s="160"/>
      <c r="CNT31" s="160"/>
      <c r="CNU31" s="160"/>
      <c r="CNV31" s="160"/>
      <c r="CNW31" s="160"/>
      <c r="CNX31" s="160"/>
      <c r="CNY31" s="160"/>
      <c r="CNZ31" s="160"/>
      <c r="COA31" s="160"/>
      <c r="COB31" s="160"/>
      <c r="COC31" s="160"/>
      <c r="COD31" s="160"/>
      <c r="COE31" s="160"/>
      <c r="COF31" s="160"/>
      <c r="COG31" s="160"/>
      <c r="COH31" s="160"/>
      <c r="COI31" s="160"/>
      <c r="COJ31" s="160"/>
      <c r="COK31" s="160"/>
      <c r="COL31" s="160"/>
      <c r="COM31" s="160"/>
      <c r="CON31" s="160"/>
      <c r="COO31" s="160"/>
      <c r="COP31" s="160"/>
      <c r="COQ31" s="160"/>
      <c r="COR31" s="160"/>
      <c r="COS31" s="160"/>
      <c r="COT31" s="160"/>
      <c r="COU31" s="160"/>
      <c r="COV31" s="160"/>
      <c r="COW31" s="160"/>
      <c r="COX31" s="160"/>
      <c r="COY31" s="160"/>
      <c r="COZ31" s="160"/>
      <c r="CPA31" s="160"/>
      <c r="CPB31" s="160"/>
      <c r="CPC31" s="160"/>
      <c r="CPD31" s="160"/>
      <c r="CPE31" s="160"/>
      <c r="CPF31" s="160"/>
      <c r="CPG31" s="160"/>
      <c r="CPH31" s="160"/>
      <c r="CPI31" s="160"/>
      <c r="CPJ31" s="160"/>
      <c r="CPK31" s="160"/>
      <c r="CPL31" s="160"/>
      <c r="CPM31" s="160"/>
      <c r="CPN31" s="160"/>
      <c r="CPO31" s="160"/>
      <c r="CPP31" s="160"/>
      <c r="CPQ31" s="160"/>
      <c r="CPR31" s="160"/>
      <c r="CPS31" s="160"/>
      <c r="CPT31" s="160"/>
      <c r="CPU31" s="160"/>
      <c r="CPV31" s="160"/>
      <c r="CPW31" s="160"/>
      <c r="CPX31" s="160"/>
      <c r="CPY31" s="160"/>
      <c r="CPZ31" s="160"/>
      <c r="CQA31" s="160"/>
      <c r="CQB31" s="160"/>
      <c r="CQC31" s="160"/>
      <c r="CQD31" s="160"/>
      <c r="CQE31" s="160"/>
      <c r="CQF31" s="160"/>
      <c r="CQG31" s="160"/>
      <c r="CQH31" s="160"/>
      <c r="CQI31" s="160"/>
      <c r="CQJ31" s="160"/>
      <c r="CQK31" s="160"/>
      <c r="CQL31" s="160"/>
      <c r="CQM31" s="160"/>
      <c r="CQN31" s="160"/>
      <c r="CQO31" s="160"/>
      <c r="CQP31" s="160"/>
      <c r="CQQ31" s="160"/>
      <c r="CQR31" s="160"/>
      <c r="CQS31" s="160"/>
      <c r="CQT31" s="160"/>
      <c r="CQU31" s="160"/>
      <c r="CQV31" s="160"/>
      <c r="CQW31" s="160"/>
      <c r="CQX31" s="160"/>
      <c r="CQY31" s="160"/>
      <c r="CQZ31" s="160"/>
      <c r="CRA31" s="160"/>
      <c r="CRB31" s="160"/>
      <c r="CRC31" s="160"/>
      <c r="CRD31" s="160"/>
      <c r="CRE31" s="160"/>
      <c r="CRF31" s="160"/>
      <c r="CRG31" s="160"/>
      <c r="CRH31" s="160"/>
      <c r="CRI31" s="160"/>
      <c r="CRJ31" s="160"/>
      <c r="CRK31" s="160"/>
      <c r="CRL31" s="160"/>
      <c r="CRM31" s="160"/>
      <c r="CRN31" s="160"/>
      <c r="CRO31" s="160"/>
      <c r="CRP31" s="160"/>
      <c r="CRQ31" s="160"/>
      <c r="CRR31" s="160"/>
      <c r="CRS31" s="160"/>
      <c r="CRT31" s="160"/>
      <c r="CRU31" s="160"/>
      <c r="CRV31" s="160"/>
      <c r="CRW31" s="160"/>
      <c r="CRX31" s="160"/>
      <c r="CRY31" s="160"/>
      <c r="CRZ31" s="160"/>
      <c r="CSA31" s="160"/>
      <c r="CSB31" s="160"/>
      <c r="CSC31" s="160"/>
      <c r="CSD31" s="160"/>
      <c r="CSE31" s="160"/>
      <c r="CSF31" s="160"/>
      <c r="CSG31" s="160"/>
      <c r="CSH31" s="160"/>
      <c r="CSI31" s="160"/>
      <c r="CSJ31" s="160"/>
      <c r="CSK31" s="160"/>
      <c r="CSL31" s="160"/>
      <c r="CSM31" s="160"/>
      <c r="CSN31" s="160"/>
      <c r="CSO31" s="160"/>
      <c r="CSP31" s="160"/>
      <c r="CSQ31" s="160"/>
      <c r="CSR31" s="160"/>
      <c r="CSS31" s="160"/>
      <c r="CST31" s="160"/>
      <c r="CSU31" s="160"/>
      <c r="CSV31" s="160"/>
      <c r="CSW31" s="160"/>
      <c r="CSX31" s="160"/>
      <c r="CSY31" s="160"/>
      <c r="CSZ31" s="160"/>
      <c r="CTA31" s="160"/>
      <c r="CTB31" s="160"/>
      <c r="CTC31" s="160"/>
      <c r="CTD31" s="160"/>
      <c r="CTE31" s="160"/>
      <c r="CTF31" s="160"/>
      <c r="CTG31" s="160"/>
      <c r="CTH31" s="160"/>
      <c r="CTI31" s="160"/>
      <c r="CTJ31" s="160"/>
      <c r="CTK31" s="160"/>
      <c r="CTL31" s="160"/>
      <c r="CTM31" s="160"/>
      <c r="CTN31" s="160"/>
      <c r="CTO31" s="160"/>
      <c r="CTP31" s="160"/>
      <c r="CTQ31" s="160"/>
      <c r="CTR31" s="160"/>
      <c r="CTS31" s="160"/>
      <c r="CTT31" s="160"/>
      <c r="CTU31" s="160"/>
      <c r="CTV31" s="160"/>
      <c r="CTW31" s="160"/>
      <c r="CTX31" s="160"/>
      <c r="CTY31" s="160"/>
      <c r="CTZ31" s="160"/>
      <c r="CUA31" s="160"/>
      <c r="CUB31" s="160"/>
      <c r="CUC31" s="160"/>
      <c r="CUD31" s="160"/>
      <c r="CUE31" s="160"/>
      <c r="CUF31" s="160"/>
      <c r="CUG31" s="160"/>
      <c r="CUH31" s="160"/>
      <c r="CUI31" s="160"/>
      <c r="CUJ31" s="160"/>
      <c r="CUK31" s="160"/>
      <c r="CUL31" s="160"/>
      <c r="CUM31" s="160"/>
      <c r="CUN31" s="160"/>
      <c r="CUO31" s="160"/>
      <c r="CUP31" s="160"/>
      <c r="CUQ31" s="160"/>
      <c r="CUR31" s="160"/>
      <c r="CUS31" s="160"/>
      <c r="CUT31" s="160"/>
      <c r="CUU31" s="160"/>
      <c r="CUV31" s="160"/>
      <c r="CUW31" s="160"/>
      <c r="CUX31" s="160"/>
      <c r="CUY31" s="160"/>
      <c r="CUZ31" s="160"/>
      <c r="CVA31" s="160"/>
      <c r="CVB31" s="160"/>
      <c r="CVC31" s="160"/>
      <c r="CVD31" s="160"/>
      <c r="CVE31" s="160"/>
      <c r="CVF31" s="160"/>
      <c r="CVG31" s="160"/>
      <c r="CVH31" s="160"/>
      <c r="CVI31" s="160"/>
      <c r="CVJ31" s="160"/>
      <c r="CVK31" s="160"/>
      <c r="CVL31" s="160"/>
      <c r="CVM31" s="160"/>
      <c r="CVN31" s="160"/>
      <c r="CVO31" s="160"/>
      <c r="CVP31" s="160"/>
      <c r="CVQ31" s="160"/>
      <c r="CVR31" s="160"/>
      <c r="CVS31" s="160"/>
      <c r="CVT31" s="160"/>
      <c r="CVU31" s="160"/>
      <c r="CVV31" s="160"/>
      <c r="CVW31" s="160"/>
      <c r="CVX31" s="160"/>
      <c r="CVY31" s="160"/>
      <c r="CVZ31" s="160"/>
      <c r="CWA31" s="160"/>
      <c r="CWB31" s="160"/>
      <c r="CWC31" s="160"/>
      <c r="CWD31" s="160"/>
      <c r="CWE31" s="160"/>
      <c r="CWF31" s="160"/>
      <c r="CWG31" s="160"/>
      <c r="CWH31" s="160"/>
      <c r="CWI31" s="160"/>
      <c r="CWJ31" s="160"/>
      <c r="CWK31" s="160"/>
      <c r="CWL31" s="160"/>
      <c r="CWM31" s="160"/>
      <c r="CWN31" s="160"/>
      <c r="CWO31" s="160"/>
      <c r="CWP31" s="160"/>
      <c r="CWQ31" s="160"/>
      <c r="CWR31" s="160"/>
      <c r="CWS31" s="160"/>
      <c r="CWT31" s="160"/>
      <c r="CWU31" s="160"/>
      <c r="CWV31" s="160"/>
      <c r="CWW31" s="160"/>
      <c r="CWX31" s="160"/>
      <c r="CWY31" s="160"/>
      <c r="CWZ31" s="160"/>
      <c r="CXA31" s="160"/>
      <c r="CXB31" s="160"/>
      <c r="CXC31" s="160"/>
      <c r="CXD31" s="160"/>
      <c r="CXE31" s="160"/>
      <c r="CXF31" s="160"/>
      <c r="CXG31" s="160"/>
      <c r="CXH31" s="160"/>
      <c r="CXI31" s="160"/>
      <c r="CXJ31" s="160"/>
      <c r="CXK31" s="160"/>
      <c r="CXL31" s="160"/>
      <c r="CXM31" s="160"/>
      <c r="CXN31" s="160"/>
      <c r="CXO31" s="160"/>
      <c r="CXP31" s="160"/>
      <c r="CXQ31" s="160"/>
      <c r="CXR31" s="160"/>
      <c r="CXS31" s="160"/>
      <c r="CXT31" s="160"/>
      <c r="CXU31" s="160"/>
      <c r="CXV31" s="160"/>
      <c r="CXW31" s="160"/>
      <c r="CXX31" s="160"/>
      <c r="CXY31" s="160"/>
      <c r="CXZ31" s="160"/>
      <c r="CYA31" s="160"/>
      <c r="CYB31" s="160"/>
      <c r="CYC31" s="160"/>
      <c r="CYD31" s="160"/>
      <c r="CYE31" s="160"/>
      <c r="CYF31" s="160"/>
      <c r="CYG31" s="160"/>
      <c r="CYH31" s="160"/>
      <c r="CYI31" s="160"/>
      <c r="CYJ31" s="160"/>
      <c r="CYK31" s="160"/>
      <c r="CYL31" s="160"/>
      <c r="CYM31" s="160"/>
      <c r="CYN31" s="160"/>
      <c r="CYO31" s="160"/>
      <c r="CYP31" s="160"/>
      <c r="CYQ31" s="160"/>
      <c r="CYR31" s="160"/>
      <c r="CYS31" s="160"/>
      <c r="CYT31" s="160"/>
      <c r="CYU31" s="160"/>
      <c r="CYV31" s="160"/>
      <c r="CYW31" s="160"/>
      <c r="CYX31" s="160"/>
      <c r="CYY31" s="160"/>
      <c r="CYZ31" s="160"/>
      <c r="CZA31" s="160"/>
      <c r="CZB31" s="160"/>
      <c r="CZC31" s="160"/>
      <c r="CZD31" s="160"/>
      <c r="CZE31" s="160"/>
      <c r="CZF31" s="160"/>
      <c r="CZG31" s="160"/>
      <c r="CZH31" s="160"/>
      <c r="CZI31" s="160"/>
      <c r="CZJ31" s="160"/>
      <c r="CZK31" s="160"/>
      <c r="CZL31" s="160"/>
      <c r="CZM31" s="160"/>
      <c r="CZN31" s="160"/>
      <c r="CZO31" s="160"/>
      <c r="CZP31" s="160"/>
      <c r="CZQ31" s="160"/>
      <c r="CZR31" s="160"/>
      <c r="CZS31" s="160"/>
      <c r="CZT31" s="160"/>
      <c r="CZU31" s="160"/>
      <c r="CZV31" s="160"/>
      <c r="CZW31" s="160"/>
      <c r="CZX31" s="160"/>
      <c r="CZY31" s="160"/>
      <c r="CZZ31" s="160"/>
      <c r="DAA31" s="160"/>
      <c r="DAB31" s="160"/>
      <c r="DAC31" s="160"/>
      <c r="DAD31" s="160"/>
      <c r="DAE31" s="160"/>
      <c r="DAF31" s="160"/>
      <c r="DAG31" s="160"/>
      <c r="DAH31" s="160"/>
      <c r="DAI31" s="160"/>
      <c r="DAJ31" s="160"/>
      <c r="DAK31" s="160"/>
      <c r="DAL31" s="160"/>
      <c r="DAM31" s="160"/>
      <c r="DAN31" s="160"/>
      <c r="DAO31" s="160"/>
      <c r="DAP31" s="160"/>
      <c r="DAQ31" s="160"/>
      <c r="DAR31" s="160"/>
      <c r="DAS31" s="160"/>
      <c r="DAT31" s="160"/>
      <c r="DAU31" s="160"/>
      <c r="DAV31" s="160"/>
      <c r="DAW31" s="160"/>
      <c r="DAX31" s="160"/>
      <c r="DAY31" s="160"/>
      <c r="DAZ31" s="160"/>
      <c r="DBA31" s="160"/>
      <c r="DBB31" s="160"/>
      <c r="DBC31" s="160"/>
      <c r="DBD31" s="160"/>
      <c r="DBE31" s="160"/>
      <c r="DBF31" s="160"/>
      <c r="DBG31" s="160"/>
      <c r="DBH31" s="160"/>
      <c r="DBI31" s="160"/>
      <c r="DBJ31" s="160"/>
      <c r="DBK31" s="160"/>
      <c r="DBL31" s="160"/>
      <c r="DBM31" s="160"/>
      <c r="DBN31" s="160"/>
      <c r="DBO31" s="160"/>
      <c r="DBP31" s="160"/>
      <c r="DBQ31" s="160"/>
      <c r="DBR31" s="160"/>
      <c r="DBS31" s="160"/>
      <c r="DBT31" s="160"/>
      <c r="DBU31" s="160"/>
      <c r="DBV31" s="160"/>
      <c r="DBW31" s="160"/>
      <c r="DBX31" s="160"/>
      <c r="DBY31" s="160"/>
      <c r="DBZ31" s="160"/>
      <c r="DCA31" s="160"/>
      <c r="DCB31" s="160"/>
      <c r="DCC31" s="160"/>
      <c r="DCD31" s="160"/>
      <c r="DCE31" s="160"/>
      <c r="DCF31" s="160"/>
      <c r="DCG31" s="160"/>
      <c r="DCH31" s="160"/>
      <c r="DCI31" s="160"/>
      <c r="DCJ31" s="160"/>
      <c r="DCK31" s="160"/>
      <c r="DCL31" s="160"/>
      <c r="DCM31" s="160"/>
      <c r="DCN31" s="160"/>
      <c r="DCO31" s="160"/>
      <c r="DCP31" s="160"/>
      <c r="DCQ31" s="160"/>
      <c r="DCR31" s="160"/>
      <c r="DCS31" s="160"/>
      <c r="DCT31" s="160"/>
      <c r="DCU31" s="160"/>
      <c r="DCV31" s="160"/>
      <c r="DCW31" s="160"/>
      <c r="DCX31" s="160"/>
      <c r="DCY31" s="160"/>
      <c r="DCZ31" s="160"/>
      <c r="DDA31" s="160"/>
      <c r="DDB31" s="160"/>
      <c r="DDC31" s="160"/>
      <c r="DDD31" s="160"/>
      <c r="DDE31" s="160"/>
      <c r="DDF31" s="160"/>
      <c r="DDG31" s="160"/>
      <c r="DDH31" s="160"/>
      <c r="DDI31" s="160"/>
      <c r="DDJ31" s="160"/>
      <c r="DDK31" s="160"/>
      <c r="DDL31" s="160"/>
      <c r="DDM31" s="160"/>
      <c r="DDN31" s="160"/>
      <c r="DDO31" s="160"/>
      <c r="DDP31" s="160"/>
      <c r="DDQ31" s="160"/>
      <c r="DDR31" s="160"/>
      <c r="DDS31" s="160"/>
      <c r="DDT31" s="160"/>
      <c r="DDU31" s="160"/>
      <c r="DDV31" s="160"/>
      <c r="DDW31" s="160"/>
      <c r="DDX31" s="160"/>
      <c r="DDY31" s="160"/>
      <c r="DDZ31" s="160"/>
      <c r="DEA31" s="160"/>
      <c r="DEB31" s="160"/>
      <c r="DEC31" s="160"/>
      <c r="DED31" s="160"/>
      <c r="DEE31" s="160"/>
      <c r="DEF31" s="160"/>
      <c r="DEG31" s="160"/>
      <c r="DEH31" s="160"/>
      <c r="DEI31" s="160"/>
      <c r="DEJ31" s="160"/>
      <c r="DEK31" s="160"/>
      <c r="DEL31" s="160"/>
      <c r="DEM31" s="160"/>
      <c r="DEN31" s="160"/>
      <c r="DEO31" s="160"/>
      <c r="DEP31" s="160"/>
      <c r="DEQ31" s="160"/>
      <c r="DER31" s="160"/>
      <c r="DES31" s="160"/>
      <c r="DET31" s="160"/>
      <c r="DEU31" s="160"/>
      <c r="DEV31" s="160"/>
      <c r="DEW31" s="160"/>
      <c r="DEX31" s="160"/>
      <c r="DEY31" s="160"/>
      <c r="DEZ31" s="160"/>
      <c r="DFA31" s="160"/>
      <c r="DFB31" s="160"/>
      <c r="DFC31" s="160"/>
      <c r="DFD31" s="160"/>
      <c r="DFE31" s="160"/>
      <c r="DFF31" s="160"/>
      <c r="DFG31" s="160"/>
      <c r="DFH31" s="160"/>
      <c r="DFI31" s="160"/>
      <c r="DFJ31" s="160"/>
      <c r="DFK31" s="160"/>
      <c r="DFL31" s="160"/>
      <c r="DFM31" s="160"/>
      <c r="DFN31" s="160"/>
      <c r="DFO31" s="160"/>
      <c r="DFP31" s="160"/>
      <c r="DFQ31" s="160"/>
      <c r="DFR31" s="160"/>
      <c r="DFS31" s="160"/>
      <c r="DFT31" s="160"/>
      <c r="DFU31" s="160"/>
      <c r="DFV31" s="160"/>
      <c r="DFW31" s="160"/>
      <c r="DFX31" s="160"/>
      <c r="DFY31" s="160"/>
      <c r="DFZ31" s="160"/>
      <c r="DGA31" s="160"/>
      <c r="DGB31" s="160"/>
      <c r="DGC31" s="160"/>
      <c r="DGD31" s="160"/>
      <c r="DGE31" s="160"/>
      <c r="DGF31" s="160"/>
      <c r="DGG31" s="160"/>
      <c r="DGH31" s="160"/>
      <c r="DGI31" s="160"/>
      <c r="DGJ31" s="160"/>
      <c r="DGK31" s="160"/>
      <c r="DGL31" s="160"/>
      <c r="DGM31" s="160"/>
      <c r="DGN31" s="160"/>
      <c r="DGO31" s="160"/>
      <c r="DGP31" s="160"/>
      <c r="DGQ31" s="160"/>
      <c r="DGR31" s="160"/>
      <c r="DGS31" s="160"/>
      <c r="DGT31" s="160"/>
      <c r="DGU31" s="160"/>
      <c r="DGV31" s="160"/>
      <c r="DGW31" s="160"/>
      <c r="DGX31" s="160"/>
      <c r="DGY31" s="160"/>
      <c r="DGZ31" s="160"/>
      <c r="DHA31" s="160"/>
      <c r="DHB31" s="160"/>
      <c r="DHC31" s="160"/>
      <c r="DHD31" s="160"/>
      <c r="DHE31" s="160"/>
      <c r="DHF31" s="160"/>
      <c r="DHG31" s="160"/>
      <c r="DHH31" s="160"/>
      <c r="DHI31" s="160"/>
      <c r="DHJ31" s="160"/>
      <c r="DHK31" s="160"/>
      <c r="DHL31" s="160"/>
      <c r="DHM31" s="160"/>
      <c r="DHN31" s="160"/>
      <c r="DHO31" s="160"/>
      <c r="DHP31" s="160"/>
      <c r="DHQ31" s="160"/>
      <c r="DHR31" s="160"/>
      <c r="DHS31" s="160"/>
      <c r="DHT31" s="160"/>
      <c r="DHU31" s="160"/>
      <c r="DHV31" s="160"/>
      <c r="DHW31" s="160"/>
      <c r="DHX31" s="160"/>
      <c r="DHY31" s="160"/>
      <c r="DHZ31" s="160"/>
      <c r="DIA31" s="160"/>
      <c r="DIB31" s="160"/>
      <c r="DIC31" s="160"/>
      <c r="DID31" s="160"/>
      <c r="DIE31" s="160"/>
      <c r="DIF31" s="160"/>
      <c r="DIG31" s="160"/>
      <c r="DIH31" s="160"/>
      <c r="DII31" s="160"/>
      <c r="DIJ31" s="160"/>
      <c r="DIK31" s="160"/>
      <c r="DIL31" s="160"/>
      <c r="DIM31" s="160"/>
      <c r="DIN31" s="160"/>
      <c r="DIO31" s="160"/>
      <c r="DIP31" s="160"/>
      <c r="DIQ31" s="160"/>
      <c r="DIR31" s="160"/>
      <c r="DIS31" s="160"/>
      <c r="DIT31" s="160"/>
      <c r="DIU31" s="160"/>
      <c r="DIV31" s="160"/>
      <c r="DIW31" s="160"/>
      <c r="DIX31" s="160"/>
      <c r="DIY31" s="160"/>
      <c r="DIZ31" s="160"/>
      <c r="DJA31" s="160"/>
      <c r="DJB31" s="160"/>
      <c r="DJC31" s="160"/>
      <c r="DJD31" s="160"/>
      <c r="DJE31" s="160"/>
      <c r="DJF31" s="160"/>
      <c r="DJG31" s="160"/>
      <c r="DJH31" s="160"/>
      <c r="DJI31" s="160"/>
      <c r="DJJ31" s="160"/>
      <c r="DJK31" s="160"/>
      <c r="DJL31" s="160"/>
      <c r="DJM31" s="160"/>
      <c r="DJN31" s="160"/>
      <c r="DJO31" s="160"/>
      <c r="DJP31" s="160"/>
      <c r="DJQ31" s="160"/>
      <c r="DJR31" s="160"/>
      <c r="DJS31" s="160"/>
      <c r="DJT31" s="160"/>
      <c r="DJU31" s="160"/>
      <c r="DJV31" s="160"/>
      <c r="DJW31" s="160"/>
      <c r="DJX31" s="160"/>
      <c r="DJY31" s="160"/>
      <c r="DJZ31" s="160"/>
      <c r="DKA31" s="160"/>
      <c r="DKB31" s="160"/>
      <c r="DKC31" s="160"/>
      <c r="DKD31" s="160"/>
      <c r="DKE31" s="160"/>
      <c r="DKF31" s="160"/>
      <c r="DKG31" s="160"/>
      <c r="DKH31" s="160"/>
      <c r="DKI31" s="160"/>
      <c r="DKJ31" s="160"/>
      <c r="DKK31" s="160"/>
      <c r="DKL31" s="160"/>
      <c r="DKM31" s="160"/>
      <c r="DKN31" s="160"/>
      <c r="DKO31" s="160"/>
      <c r="DKP31" s="160"/>
      <c r="DKQ31" s="160"/>
      <c r="DKR31" s="160"/>
      <c r="DKS31" s="160"/>
      <c r="DKT31" s="160"/>
      <c r="DKU31" s="160"/>
      <c r="DKV31" s="160"/>
      <c r="DKW31" s="160"/>
      <c r="DKX31" s="160"/>
      <c r="DKY31" s="160"/>
      <c r="DKZ31" s="160"/>
      <c r="DLA31" s="160"/>
      <c r="DLB31" s="160"/>
      <c r="DLC31" s="160"/>
      <c r="DLD31" s="160"/>
      <c r="DLE31" s="160"/>
      <c r="DLF31" s="160"/>
      <c r="DLG31" s="160"/>
      <c r="DLH31" s="160"/>
      <c r="DLI31" s="160"/>
      <c r="DLJ31" s="160"/>
      <c r="DLK31" s="160"/>
      <c r="DLL31" s="160"/>
      <c r="DLM31" s="160"/>
      <c r="DLN31" s="160"/>
      <c r="DLO31" s="160"/>
      <c r="DLP31" s="160"/>
      <c r="DLQ31" s="160"/>
      <c r="DLR31" s="160"/>
      <c r="DLS31" s="160"/>
      <c r="DLT31" s="160"/>
      <c r="DLU31" s="160"/>
      <c r="DLV31" s="160"/>
      <c r="DLW31" s="160"/>
      <c r="DLX31" s="160"/>
      <c r="DLY31" s="160"/>
      <c r="DLZ31" s="160"/>
      <c r="DMA31" s="160"/>
      <c r="DMB31" s="160"/>
      <c r="DMC31" s="160"/>
      <c r="DMD31" s="160"/>
      <c r="DME31" s="160"/>
      <c r="DMF31" s="160"/>
      <c r="DMG31" s="160"/>
      <c r="DMH31" s="160"/>
      <c r="DMI31" s="160"/>
      <c r="DMJ31" s="160"/>
      <c r="DMK31" s="160"/>
      <c r="DML31" s="160"/>
      <c r="DMM31" s="160"/>
      <c r="DMN31" s="160"/>
      <c r="DMO31" s="160"/>
      <c r="DMP31" s="160"/>
      <c r="DMQ31" s="160"/>
      <c r="DMR31" s="160"/>
      <c r="DMS31" s="160"/>
      <c r="DMT31" s="160"/>
      <c r="DMU31" s="160"/>
      <c r="DMV31" s="160"/>
      <c r="DMW31" s="160"/>
      <c r="DMX31" s="160"/>
      <c r="DMY31" s="160"/>
      <c r="DMZ31" s="160"/>
      <c r="DNA31" s="160"/>
      <c r="DNB31" s="160"/>
      <c r="DNC31" s="160"/>
      <c r="DND31" s="160"/>
      <c r="DNE31" s="160"/>
      <c r="DNF31" s="160"/>
      <c r="DNG31" s="160"/>
      <c r="DNH31" s="160"/>
      <c r="DNI31" s="160"/>
      <c r="DNJ31" s="160"/>
      <c r="DNK31" s="160"/>
      <c r="DNL31" s="160"/>
      <c r="DNM31" s="160"/>
      <c r="DNN31" s="160"/>
      <c r="DNO31" s="160"/>
      <c r="DNP31" s="160"/>
      <c r="DNQ31" s="160"/>
      <c r="DNR31" s="160"/>
      <c r="DNS31" s="160"/>
      <c r="DNT31" s="160"/>
      <c r="DNU31" s="160"/>
      <c r="DNV31" s="160"/>
      <c r="DNW31" s="160"/>
      <c r="DNX31" s="160"/>
      <c r="DNY31" s="160"/>
      <c r="DNZ31" s="160"/>
      <c r="DOA31" s="160"/>
      <c r="DOB31" s="160"/>
      <c r="DOC31" s="160"/>
      <c r="DOD31" s="160"/>
      <c r="DOE31" s="160"/>
      <c r="DOF31" s="160"/>
      <c r="DOG31" s="160"/>
      <c r="DOH31" s="160"/>
      <c r="DOI31" s="160"/>
      <c r="DOJ31" s="160"/>
      <c r="DOK31" s="160"/>
      <c r="DOL31" s="160"/>
      <c r="DOM31" s="160"/>
      <c r="DON31" s="160"/>
      <c r="DOO31" s="160"/>
      <c r="DOP31" s="160"/>
      <c r="DOQ31" s="160"/>
      <c r="DOR31" s="160"/>
      <c r="DOS31" s="160"/>
      <c r="DOT31" s="160"/>
      <c r="DOU31" s="160"/>
      <c r="DOV31" s="160"/>
      <c r="DOW31" s="160"/>
      <c r="DOX31" s="160"/>
      <c r="DOY31" s="160"/>
      <c r="DOZ31" s="160"/>
      <c r="DPA31" s="160"/>
      <c r="DPB31" s="160"/>
      <c r="DPC31" s="160"/>
      <c r="DPD31" s="160"/>
      <c r="DPE31" s="160"/>
      <c r="DPF31" s="160"/>
      <c r="DPG31" s="160"/>
      <c r="DPH31" s="160"/>
      <c r="DPI31" s="160"/>
      <c r="DPJ31" s="160"/>
      <c r="DPK31" s="160"/>
      <c r="DPL31" s="160"/>
      <c r="DPM31" s="160"/>
      <c r="DPN31" s="160"/>
      <c r="DPO31" s="160"/>
      <c r="DPP31" s="160"/>
      <c r="DPQ31" s="160"/>
      <c r="DPR31" s="160"/>
      <c r="DPS31" s="160"/>
      <c r="DPT31" s="160"/>
      <c r="DPU31" s="160"/>
      <c r="DPV31" s="160"/>
      <c r="DPW31" s="160"/>
      <c r="DPX31" s="160"/>
      <c r="DPY31" s="160"/>
      <c r="DPZ31" s="160"/>
      <c r="DQA31" s="160"/>
      <c r="DQB31" s="160"/>
      <c r="DQC31" s="160"/>
      <c r="DQD31" s="160"/>
      <c r="DQE31" s="160"/>
      <c r="DQF31" s="160"/>
      <c r="DQG31" s="160"/>
      <c r="DQH31" s="160"/>
      <c r="DQI31" s="160"/>
      <c r="DQJ31" s="160"/>
      <c r="DQK31" s="160"/>
      <c r="DQL31" s="160"/>
      <c r="DQM31" s="160"/>
      <c r="DQN31" s="160"/>
      <c r="DQO31" s="160"/>
      <c r="DQP31" s="160"/>
      <c r="DQQ31" s="160"/>
      <c r="DQR31" s="160"/>
      <c r="DQS31" s="160"/>
      <c r="DQT31" s="160"/>
      <c r="DQU31" s="160"/>
      <c r="DQV31" s="160"/>
      <c r="DQW31" s="160"/>
      <c r="DQX31" s="160"/>
      <c r="DQY31" s="160"/>
      <c r="DQZ31" s="160"/>
      <c r="DRA31" s="160"/>
      <c r="DRB31" s="160"/>
      <c r="DRC31" s="160"/>
      <c r="DRD31" s="160"/>
      <c r="DRE31" s="160"/>
      <c r="DRF31" s="160"/>
      <c r="DRG31" s="160"/>
      <c r="DRH31" s="160"/>
      <c r="DRI31" s="160"/>
      <c r="DRJ31" s="160"/>
      <c r="DRK31" s="160"/>
      <c r="DRL31" s="160"/>
      <c r="DRM31" s="160"/>
      <c r="DRN31" s="160"/>
      <c r="DRO31" s="160"/>
      <c r="DRP31" s="160"/>
      <c r="DRQ31" s="160"/>
      <c r="DRR31" s="160"/>
      <c r="DRS31" s="160"/>
      <c r="DRT31" s="160"/>
      <c r="DRU31" s="160"/>
      <c r="DRV31" s="160"/>
      <c r="DRW31" s="160"/>
      <c r="DRX31" s="160"/>
      <c r="DRY31" s="160"/>
      <c r="DRZ31" s="160"/>
      <c r="DSA31" s="160"/>
      <c r="DSB31" s="160"/>
      <c r="DSC31" s="160"/>
      <c r="DSD31" s="160"/>
      <c r="DSE31" s="160"/>
      <c r="DSF31" s="160"/>
      <c r="DSG31" s="160"/>
      <c r="DSH31" s="160"/>
      <c r="DSI31" s="160"/>
      <c r="DSJ31" s="160"/>
      <c r="DSK31" s="160"/>
      <c r="DSL31" s="160"/>
      <c r="DSM31" s="160"/>
      <c r="DSN31" s="160"/>
      <c r="DSO31" s="160"/>
      <c r="DSP31" s="160"/>
      <c r="DSQ31" s="160"/>
      <c r="DSR31" s="160"/>
      <c r="DSS31" s="160"/>
      <c r="DST31" s="160"/>
      <c r="DSU31" s="160"/>
      <c r="DSV31" s="160"/>
      <c r="DSW31" s="160"/>
      <c r="DSX31" s="160"/>
      <c r="DSY31" s="160"/>
      <c r="DSZ31" s="160"/>
      <c r="DTA31" s="160"/>
      <c r="DTB31" s="160"/>
      <c r="DTC31" s="160"/>
      <c r="DTD31" s="160"/>
      <c r="DTE31" s="160"/>
      <c r="DTF31" s="160"/>
      <c r="DTG31" s="160"/>
      <c r="DTH31" s="160"/>
      <c r="DTI31" s="160"/>
      <c r="DTJ31" s="160"/>
      <c r="DTK31" s="160"/>
      <c r="DTL31" s="160"/>
      <c r="DTM31" s="160"/>
      <c r="DTN31" s="160"/>
      <c r="DTO31" s="160"/>
      <c r="DTP31" s="160"/>
      <c r="DTQ31" s="160"/>
      <c r="DTR31" s="160"/>
      <c r="DTS31" s="160"/>
      <c r="DTT31" s="160"/>
      <c r="DTU31" s="160"/>
      <c r="DTV31" s="160"/>
      <c r="DTW31" s="160"/>
      <c r="DTX31" s="160"/>
      <c r="DTY31" s="160"/>
      <c r="DTZ31" s="160"/>
      <c r="DUA31" s="160"/>
      <c r="DUB31" s="160"/>
      <c r="DUC31" s="160"/>
      <c r="DUD31" s="160"/>
      <c r="DUE31" s="160"/>
      <c r="DUF31" s="160"/>
      <c r="DUG31" s="160"/>
      <c r="DUH31" s="160"/>
      <c r="DUI31" s="160"/>
      <c r="DUJ31" s="160"/>
      <c r="DUK31" s="160"/>
      <c r="DUL31" s="160"/>
      <c r="DUM31" s="160"/>
      <c r="DUN31" s="160"/>
      <c r="DUO31" s="160"/>
      <c r="DUP31" s="160"/>
      <c r="DUQ31" s="160"/>
      <c r="DUR31" s="160"/>
      <c r="DUS31" s="160"/>
      <c r="DUT31" s="160"/>
      <c r="DUU31" s="160"/>
      <c r="DUV31" s="160"/>
      <c r="DUW31" s="160"/>
      <c r="DUX31" s="160"/>
      <c r="DUY31" s="160"/>
      <c r="DUZ31" s="160"/>
      <c r="DVA31" s="160"/>
      <c r="DVB31" s="160"/>
      <c r="DVC31" s="160"/>
      <c r="DVD31" s="160"/>
      <c r="DVE31" s="160"/>
      <c r="DVF31" s="160"/>
      <c r="DVG31" s="160"/>
      <c r="DVH31" s="160"/>
      <c r="DVI31" s="160"/>
      <c r="DVJ31" s="160"/>
      <c r="DVK31" s="160"/>
      <c r="DVL31" s="160"/>
      <c r="DVM31" s="160"/>
      <c r="DVN31" s="160"/>
      <c r="DVO31" s="160"/>
      <c r="DVP31" s="160"/>
      <c r="DVQ31" s="160"/>
      <c r="DVR31" s="160"/>
      <c r="DVS31" s="160"/>
      <c r="DVT31" s="160"/>
      <c r="DVU31" s="160"/>
      <c r="DVV31" s="160"/>
      <c r="DVW31" s="160"/>
      <c r="DVX31" s="160"/>
      <c r="DVY31" s="160"/>
      <c r="DVZ31" s="160"/>
      <c r="DWA31" s="160"/>
      <c r="DWB31" s="160"/>
      <c r="DWC31" s="160"/>
      <c r="DWD31" s="160"/>
      <c r="DWE31" s="160"/>
      <c r="DWF31" s="160"/>
      <c r="DWG31" s="160"/>
      <c r="DWH31" s="160"/>
      <c r="DWI31" s="160"/>
      <c r="DWJ31" s="160"/>
      <c r="DWK31" s="160"/>
      <c r="DWL31" s="160"/>
      <c r="DWM31" s="160"/>
      <c r="DWN31" s="160"/>
      <c r="DWO31" s="160"/>
      <c r="DWP31" s="160"/>
      <c r="DWQ31" s="160"/>
      <c r="DWR31" s="160"/>
      <c r="DWS31" s="160"/>
      <c r="DWT31" s="160"/>
      <c r="DWU31" s="160"/>
      <c r="DWV31" s="160"/>
      <c r="DWW31" s="160"/>
      <c r="DWX31" s="160"/>
      <c r="DWY31" s="160"/>
      <c r="DWZ31" s="160"/>
      <c r="DXA31" s="160"/>
      <c r="DXB31" s="160"/>
      <c r="DXC31" s="160"/>
      <c r="DXD31" s="160"/>
      <c r="DXE31" s="160"/>
      <c r="DXF31" s="160"/>
      <c r="DXG31" s="160"/>
      <c r="DXH31" s="160"/>
      <c r="DXI31" s="160"/>
      <c r="DXJ31" s="160"/>
      <c r="DXK31" s="160"/>
      <c r="DXL31" s="160"/>
      <c r="DXM31" s="160"/>
      <c r="DXN31" s="160"/>
      <c r="DXO31" s="160"/>
      <c r="DXP31" s="160"/>
      <c r="DXQ31" s="160"/>
      <c r="DXR31" s="160"/>
      <c r="DXS31" s="160"/>
      <c r="DXT31" s="160"/>
      <c r="DXU31" s="160"/>
      <c r="DXV31" s="160"/>
      <c r="DXW31" s="160"/>
      <c r="DXX31" s="160"/>
      <c r="DXY31" s="160"/>
      <c r="DXZ31" s="160"/>
      <c r="DYA31" s="160"/>
      <c r="DYB31" s="160"/>
      <c r="DYC31" s="160"/>
      <c r="DYD31" s="160"/>
      <c r="DYE31" s="160"/>
      <c r="DYF31" s="160"/>
      <c r="DYG31" s="160"/>
      <c r="DYH31" s="160"/>
      <c r="DYI31" s="160"/>
      <c r="DYJ31" s="160"/>
      <c r="DYK31" s="160"/>
      <c r="DYL31" s="160"/>
      <c r="DYM31" s="160"/>
      <c r="DYN31" s="160"/>
      <c r="DYO31" s="160"/>
      <c r="DYP31" s="160"/>
      <c r="DYQ31" s="160"/>
      <c r="DYR31" s="160"/>
      <c r="DYS31" s="160"/>
      <c r="DYT31" s="160"/>
      <c r="DYU31" s="160"/>
      <c r="DYV31" s="160"/>
      <c r="DYW31" s="160"/>
      <c r="DYX31" s="160"/>
      <c r="DYY31" s="160"/>
      <c r="DYZ31" s="160"/>
      <c r="DZA31" s="160"/>
      <c r="DZB31" s="160"/>
      <c r="DZC31" s="160"/>
      <c r="DZD31" s="160"/>
      <c r="DZE31" s="160"/>
      <c r="DZF31" s="160"/>
      <c r="DZG31" s="160"/>
      <c r="DZH31" s="160"/>
      <c r="DZI31" s="160"/>
      <c r="DZJ31" s="160"/>
      <c r="DZK31" s="160"/>
      <c r="DZL31" s="160"/>
      <c r="DZM31" s="160"/>
      <c r="DZN31" s="160"/>
      <c r="DZO31" s="160"/>
      <c r="DZP31" s="160"/>
      <c r="DZQ31" s="160"/>
      <c r="DZR31" s="160"/>
      <c r="DZS31" s="160"/>
      <c r="DZT31" s="160"/>
      <c r="DZU31" s="160"/>
      <c r="DZV31" s="160"/>
      <c r="DZW31" s="160"/>
      <c r="DZX31" s="160"/>
      <c r="DZY31" s="160"/>
      <c r="DZZ31" s="160"/>
      <c r="EAA31" s="160"/>
      <c r="EAB31" s="160"/>
      <c r="EAC31" s="160"/>
      <c r="EAD31" s="160"/>
      <c r="EAE31" s="160"/>
      <c r="EAF31" s="160"/>
      <c r="EAG31" s="160"/>
      <c r="EAH31" s="160"/>
      <c r="EAI31" s="160"/>
      <c r="EAJ31" s="160"/>
      <c r="EAK31" s="160"/>
      <c r="EAL31" s="160"/>
      <c r="EAM31" s="160"/>
      <c r="EAN31" s="160"/>
      <c r="EAO31" s="160"/>
      <c r="EAP31" s="160"/>
      <c r="EAQ31" s="160"/>
      <c r="EAR31" s="160"/>
      <c r="EAS31" s="160"/>
      <c r="EAT31" s="160"/>
      <c r="EAU31" s="160"/>
      <c r="EAV31" s="160"/>
      <c r="EAW31" s="160"/>
      <c r="EAX31" s="160"/>
      <c r="EAY31" s="160"/>
      <c r="EAZ31" s="160"/>
      <c r="EBA31" s="160"/>
      <c r="EBB31" s="160"/>
      <c r="EBC31" s="160"/>
      <c r="EBD31" s="160"/>
      <c r="EBE31" s="160"/>
      <c r="EBF31" s="160"/>
      <c r="EBG31" s="160"/>
      <c r="EBH31" s="160"/>
      <c r="EBI31" s="160"/>
      <c r="EBJ31" s="160"/>
      <c r="EBK31" s="160"/>
      <c r="EBL31" s="160"/>
      <c r="EBM31" s="160"/>
      <c r="EBN31" s="160"/>
      <c r="EBO31" s="160"/>
      <c r="EBP31" s="160"/>
      <c r="EBQ31" s="160"/>
      <c r="EBR31" s="160"/>
      <c r="EBS31" s="160"/>
      <c r="EBT31" s="160"/>
      <c r="EBU31" s="160"/>
      <c r="EBV31" s="160"/>
      <c r="EBW31" s="160"/>
      <c r="EBX31" s="160"/>
      <c r="EBY31" s="160"/>
      <c r="EBZ31" s="160"/>
      <c r="ECA31" s="160"/>
      <c r="ECB31" s="160"/>
      <c r="ECC31" s="160"/>
      <c r="ECD31" s="160"/>
      <c r="ECE31" s="160"/>
      <c r="ECF31" s="160"/>
      <c r="ECG31" s="160"/>
      <c r="ECH31" s="160"/>
      <c r="ECI31" s="160"/>
      <c r="ECJ31" s="160"/>
      <c r="ECK31" s="160"/>
      <c r="ECL31" s="160"/>
      <c r="ECM31" s="160"/>
      <c r="ECN31" s="160"/>
      <c r="ECO31" s="160"/>
      <c r="ECP31" s="160"/>
      <c r="ECQ31" s="160"/>
      <c r="ECR31" s="160"/>
      <c r="ECS31" s="160"/>
      <c r="ECT31" s="160"/>
      <c r="ECU31" s="160"/>
      <c r="ECV31" s="160"/>
      <c r="ECW31" s="160"/>
      <c r="ECX31" s="160"/>
      <c r="ECY31" s="160"/>
      <c r="ECZ31" s="160"/>
      <c r="EDA31" s="160"/>
      <c r="EDB31" s="160"/>
      <c r="EDC31" s="160"/>
      <c r="EDD31" s="160"/>
      <c r="EDE31" s="160"/>
      <c r="EDF31" s="160"/>
      <c r="EDG31" s="160"/>
      <c r="EDH31" s="160"/>
      <c r="EDI31" s="160"/>
      <c r="EDJ31" s="160"/>
      <c r="EDK31" s="160"/>
      <c r="EDL31" s="160"/>
      <c r="EDM31" s="160"/>
      <c r="EDN31" s="160"/>
      <c r="EDO31" s="160"/>
      <c r="EDP31" s="160"/>
      <c r="EDQ31" s="160"/>
      <c r="EDR31" s="160"/>
      <c r="EDS31" s="160"/>
      <c r="EDT31" s="160"/>
      <c r="EDU31" s="160"/>
      <c r="EDV31" s="160"/>
      <c r="EDW31" s="160"/>
      <c r="EDX31" s="160"/>
      <c r="EDY31" s="160"/>
      <c r="EDZ31" s="160"/>
      <c r="EEA31" s="160"/>
      <c r="EEB31" s="160"/>
      <c r="EEC31" s="160"/>
      <c r="EED31" s="160"/>
      <c r="EEE31" s="160"/>
      <c r="EEF31" s="160"/>
      <c r="EEG31" s="160"/>
      <c r="EEH31" s="160"/>
      <c r="EEI31" s="160"/>
      <c r="EEJ31" s="160"/>
      <c r="EEK31" s="160"/>
      <c r="EEL31" s="160"/>
      <c r="EEM31" s="160"/>
      <c r="EEN31" s="160"/>
      <c r="EEO31" s="160"/>
      <c r="EEP31" s="160"/>
      <c r="EEQ31" s="160"/>
      <c r="EER31" s="160"/>
      <c r="EES31" s="160"/>
      <c r="EET31" s="160"/>
      <c r="EEU31" s="160"/>
      <c r="EEV31" s="160"/>
      <c r="EEW31" s="160"/>
      <c r="EEX31" s="160"/>
      <c r="EEY31" s="160"/>
      <c r="EEZ31" s="160"/>
      <c r="EFA31" s="160"/>
      <c r="EFB31" s="160"/>
      <c r="EFC31" s="160"/>
      <c r="EFD31" s="160"/>
      <c r="EFE31" s="160"/>
      <c r="EFF31" s="160"/>
      <c r="EFG31" s="160"/>
      <c r="EFH31" s="160"/>
      <c r="EFI31" s="160"/>
      <c r="EFJ31" s="160"/>
      <c r="EFK31" s="160"/>
      <c r="EFL31" s="160"/>
      <c r="EFM31" s="160"/>
      <c r="EFN31" s="160"/>
      <c r="EFO31" s="160"/>
      <c r="EFP31" s="160"/>
      <c r="EFQ31" s="160"/>
      <c r="EFR31" s="160"/>
      <c r="EFS31" s="160"/>
      <c r="EFT31" s="160"/>
      <c r="EFU31" s="160"/>
      <c r="EFV31" s="160"/>
      <c r="EFW31" s="160"/>
      <c r="EFX31" s="160"/>
      <c r="EFY31" s="160"/>
      <c r="EFZ31" s="160"/>
      <c r="EGA31" s="160"/>
      <c r="EGB31" s="160"/>
      <c r="EGC31" s="160"/>
      <c r="EGD31" s="160"/>
      <c r="EGE31" s="160"/>
      <c r="EGF31" s="160"/>
      <c r="EGG31" s="160"/>
      <c r="EGH31" s="160"/>
      <c r="EGI31" s="160"/>
      <c r="EGJ31" s="160"/>
      <c r="EGK31" s="160"/>
      <c r="EGL31" s="160"/>
      <c r="EGM31" s="160"/>
      <c r="EGN31" s="160"/>
      <c r="EGO31" s="160"/>
      <c r="EGP31" s="160"/>
      <c r="EGQ31" s="160"/>
      <c r="EGR31" s="160"/>
      <c r="EGS31" s="160"/>
      <c r="EGT31" s="160"/>
      <c r="EGU31" s="160"/>
      <c r="EGV31" s="160"/>
      <c r="EGW31" s="160"/>
      <c r="EGX31" s="160"/>
      <c r="EGY31" s="160"/>
      <c r="EGZ31" s="160"/>
      <c r="EHA31" s="160"/>
      <c r="EHB31" s="160"/>
      <c r="EHC31" s="160"/>
      <c r="EHD31" s="160"/>
      <c r="EHE31" s="160"/>
      <c r="EHF31" s="160"/>
      <c r="EHG31" s="160"/>
      <c r="EHH31" s="160"/>
      <c r="EHI31" s="160"/>
      <c r="EHJ31" s="160"/>
      <c r="EHK31" s="160"/>
      <c r="EHL31" s="160"/>
      <c r="EHM31" s="160"/>
      <c r="EHN31" s="160"/>
      <c r="EHO31" s="160"/>
      <c r="EHP31" s="160"/>
      <c r="EHQ31" s="160"/>
      <c r="EHR31" s="160"/>
      <c r="EHS31" s="160"/>
      <c r="EHT31" s="160"/>
      <c r="EHU31" s="160"/>
      <c r="EHV31" s="160"/>
      <c r="EHW31" s="160"/>
      <c r="EHX31" s="160"/>
      <c r="EHY31" s="160"/>
      <c r="EHZ31" s="160"/>
      <c r="EIA31" s="160"/>
      <c r="EIB31" s="160"/>
      <c r="EIC31" s="160"/>
      <c r="EID31" s="160"/>
      <c r="EIE31" s="160"/>
      <c r="EIF31" s="160"/>
      <c r="EIG31" s="160"/>
      <c r="EIH31" s="160"/>
      <c r="EII31" s="160"/>
      <c r="EIJ31" s="160"/>
      <c r="EIK31" s="160"/>
      <c r="EIL31" s="160"/>
      <c r="EIM31" s="160"/>
      <c r="EIN31" s="160"/>
      <c r="EIO31" s="160"/>
      <c r="EIP31" s="160"/>
      <c r="EIQ31" s="160"/>
      <c r="EIR31" s="160"/>
      <c r="EIS31" s="160"/>
      <c r="EIT31" s="160"/>
      <c r="EIU31" s="160"/>
      <c r="EIV31" s="160"/>
      <c r="EIW31" s="160"/>
      <c r="EIX31" s="160"/>
      <c r="EIY31" s="160"/>
      <c r="EIZ31" s="160"/>
      <c r="EJA31" s="160"/>
      <c r="EJB31" s="160"/>
      <c r="EJC31" s="160"/>
      <c r="EJD31" s="160"/>
      <c r="EJE31" s="160"/>
      <c r="EJF31" s="160"/>
      <c r="EJG31" s="160"/>
      <c r="EJH31" s="160"/>
      <c r="EJI31" s="160"/>
      <c r="EJJ31" s="160"/>
      <c r="EJK31" s="160"/>
      <c r="EJL31" s="160"/>
      <c r="EJM31" s="160"/>
      <c r="EJN31" s="160"/>
      <c r="EJO31" s="160"/>
      <c r="EJP31" s="160"/>
      <c r="EJQ31" s="160"/>
      <c r="EJR31" s="160"/>
      <c r="EJS31" s="160"/>
      <c r="EJT31" s="160"/>
      <c r="EJU31" s="160"/>
      <c r="EJV31" s="160"/>
      <c r="EJW31" s="160"/>
      <c r="EJX31" s="160"/>
      <c r="EJY31" s="160"/>
      <c r="EJZ31" s="160"/>
      <c r="EKA31" s="160"/>
      <c r="EKB31" s="160"/>
      <c r="EKC31" s="160"/>
      <c r="EKD31" s="160"/>
      <c r="EKE31" s="160"/>
      <c r="EKF31" s="160"/>
      <c r="EKG31" s="160"/>
      <c r="EKH31" s="160"/>
      <c r="EKI31" s="160"/>
      <c r="EKJ31" s="160"/>
      <c r="EKK31" s="160"/>
      <c r="EKL31" s="160"/>
      <c r="EKM31" s="160"/>
      <c r="EKN31" s="160"/>
      <c r="EKO31" s="160"/>
      <c r="EKP31" s="160"/>
      <c r="EKQ31" s="160"/>
      <c r="EKR31" s="160"/>
      <c r="EKS31" s="160"/>
      <c r="EKT31" s="160"/>
      <c r="EKU31" s="160"/>
      <c r="EKV31" s="160"/>
      <c r="EKW31" s="160"/>
      <c r="EKX31" s="160"/>
      <c r="EKY31" s="160"/>
      <c r="EKZ31" s="160"/>
      <c r="ELA31" s="160"/>
      <c r="ELB31" s="160"/>
      <c r="ELC31" s="160"/>
      <c r="ELD31" s="160"/>
      <c r="ELE31" s="160"/>
      <c r="ELF31" s="160"/>
      <c r="ELG31" s="160"/>
      <c r="ELH31" s="160"/>
      <c r="ELI31" s="160"/>
      <c r="ELJ31" s="160"/>
      <c r="ELK31" s="160"/>
      <c r="ELL31" s="160"/>
      <c r="ELM31" s="160"/>
      <c r="ELN31" s="160"/>
      <c r="ELO31" s="160"/>
      <c r="ELP31" s="160"/>
      <c r="ELQ31" s="160"/>
      <c r="ELR31" s="160"/>
      <c r="ELS31" s="160"/>
      <c r="ELT31" s="160"/>
      <c r="ELU31" s="160"/>
      <c r="ELV31" s="160"/>
      <c r="ELW31" s="160"/>
      <c r="ELX31" s="160"/>
      <c r="ELY31" s="160"/>
      <c r="ELZ31" s="160"/>
      <c r="EMA31" s="160"/>
      <c r="EMB31" s="160"/>
      <c r="EMC31" s="160"/>
      <c r="EMD31" s="160"/>
      <c r="EME31" s="160"/>
      <c r="EMF31" s="160"/>
      <c r="EMG31" s="160"/>
      <c r="EMH31" s="160"/>
      <c r="EMI31" s="160"/>
      <c r="EMJ31" s="160"/>
      <c r="EMK31" s="160"/>
      <c r="EML31" s="160"/>
      <c r="EMM31" s="160"/>
      <c r="EMN31" s="160"/>
      <c r="EMO31" s="160"/>
      <c r="EMP31" s="160"/>
      <c r="EMQ31" s="160"/>
      <c r="EMR31" s="160"/>
      <c r="EMS31" s="160"/>
      <c r="EMT31" s="160"/>
      <c r="EMU31" s="160"/>
      <c r="EMV31" s="160"/>
      <c r="EMW31" s="160"/>
      <c r="EMX31" s="160"/>
      <c r="EMY31" s="160"/>
      <c r="EMZ31" s="160"/>
      <c r="ENA31" s="160"/>
      <c r="ENB31" s="160"/>
      <c r="ENC31" s="160"/>
      <c r="END31" s="160"/>
      <c r="ENE31" s="160"/>
      <c r="ENF31" s="160"/>
      <c r="ENG31" s="160"/>
      <c r="ENH31" s="160"/>
      <c r="ENI31" s="160"/>
      <c r="ENJ31" s="160"/>
      <c r="ENK31" s="160"/>
      <c r="ENL31" s="160"/>
      <c r="ENM31" s="160"/>
      <c r="ENN31" s="160"/>
      <c r="ENO31" s="160"/>
      <c r="ENP31" s="160"/>
      <c r="ENQ31" s="160"/>
      <c r="ENR31" s="160"/>
      <c r="ENS31" s="160"/>
      <c r="ENT31" s="160"/>
      <c r="ENU31" s="160"/>
      <c r="ENV31" s="160"/>
      <c r="ENW31" s="160"/>
      <c r="ENX31" s="160"/>
      <c r="ENY31" s="160"/>
      <c r="ENZ31" s="160"/>
      <c r="EOA31" s="160"/>
      <c r="EOB31" s="160"/>
      <c r="EOC31" s="160"/>
      <c r="EOD31" s="160"/>
      <c r="EOE31" s="160"/>
      <c r="EOF31" s="160"/>
      <c r="EOG31" s="160"/>
      <c r="EOH31" s="160"/>
      <c r="EOI31" s="160"/>
      <c r="EOJ31" s="160"/>
      <c r="EOK31" s="160"/>
      <c r="EOL31" s="160"/>
      <c r="EOM31" s="160"/>
      <c r="EON31" s="160"/>
      <c r="EOO31" s="160"/>
      <c r="EOP31" s="160"/>
      <c r="EOQ31" s="160"/>
      <c r="EOR31" s="160"/>
      <c r="EOS31" s="160"/>
      <c r="EOT31" s="160"/>
      <c r="EOU31" s="160"/>
      <c r="EOV31" s="160"/>
      <c r="EOW31" s="160"/>
      <c r="EOX31" s="160"/>
      <c r="EOY31" s="160"/>
      <c r="EOZ31" s="160"/>
      <c r="EPA31" s="160"/>
      <c r="EPB31" s="160"/>
      <c r="EPC31" s="160"/>
      <c r="EPD31" s="160"/>
      <c r="EPE31" s="160"/>
      <c r="EPF31" s="160"/>
      <c r="EPG31" s="160"/>
      <c r="EPH31" s="160"/>
      <c r="EPI31" s="160"/>
      <c r="EPJ31" s="160"/>
      <c r="EPK31" s="160"/>
      <c r="EPL31" s="160"/>
      <c r="EPM31" s="160"/>
      <c r="EPN31" s="160"/>
      <c r="EPO31" s="160"/>
      <c r="EPP31" s="160"/>
      <c r="EPQ31" s="160"/>
      <c r="EPR31" s="160"/>
      <c r="EPS31" s="160"/>
      <c r="EPT31" s="160"/>
      <c r="EPU31" s="160"/>
      <c r="EPV31" s="160"/>
      <c r="EPW31" s="160"/>
      <c r="EPX31" s="160"/>
      <c r="EPY31" s="160"/>
      <c r="EPZ31" s="160"/>
      <c r="EQA31" s="160"/>
      <c r="EQB31" s="160"/>
      <c r="EQC31" s="160"/>
      <c r="EQD31" s="160"/>
      <c r="EQE31" s="160"/>
      <c r="EQF31" s="160"/>
      <c r="EQG31" s="160"/>
      <c r="EQH31" s="160"/>
      <c r="EQI31" s="160"/>
      <c r="EQJ31" s="160"/>
      <c r="EQK31" s="160"/>
      <c r="EQL31" s="160"/>
      <c r="EQM31" s="160"/>
      <c r="EQN31" s="160"/>
      <c r="EQO31" s="160"/>
      <c r="EQP31" s="160"/>
      <c r="EQQ31" s="160"/>
      <c r="EQR31" s="160"/>
      <c r="EQS31" s="160"/>
      <c r="EQT31" s="160"/>
      <c r="EQU31" s="160"/>
      <c r="EQV31" s="160"/>
      <c r="EQW31" s="160"/>
      <c r="EQX31" s="160"/>
      <c r="EQY31" s="160"/>
      <c r="EQZ31" s="160"/>
      <c r="ERA31" s="160"/>
      <c r="ERB31" s="160"/>
      <c r="ERC31" s="160"/>
      <c r="ERD31" s="160"/>
      <c r="ERE31" s="160"/>
      <c r="ERF31" s="160"/>
      <c r="ERG31" s="160"/>
      <c r="ERH31" s="160"/>
      <c r="ERI31" s="160"/>
      <c r="ERJ31" s="160"/>
      <c r="ERK31" s="160"/>
      <c r="ERL31" s="160"/>
      <c r="ERM31" s="160"/>
      <c r="ERN31" s="160"/>
      <c r="ERO31" s="160"/>
      <c r="ERP31" s="160"/>
      <c r="ERQ31" s="160"/>
      <c r="ERR31" s="160"/>
      <c r="ERS31" s="160"/>
      <c r="ERT31" s="160"/>
      <c r="ERU31" s="160"/>
      <c r="ERV31" s="160"/>
      <c r="ERW31" s="160"/>
      <c r="ERX31" s="160"/>
      <c r="ERY31" s="160"/>
      <c r="ERZ31" s="160"/>
      <c r="ESA31" s="160"/>
      <c r="ESB31" s="160"/>
      <c r="ESC31" s="160"/>
      <c r="ESD31" s="160"/>
      <c r="ESE31" s="160"/>
      <c r="ESF31" s="160"/>
      <c r="ESG31" s="160"/>
      <c r="ESH31" s="160"/>
      <c r="ESI31" s="160"/>
      <c r="ESJ31" s="160"/>
      <c r="ESK31" s="160"/>
      <c r="ESL31" s="160"/>
      <c r="ESM31" s="160"/>
      <c r="ESN31" s="160"/>
      <c r="ESO31" s="160"/>
      <c r="ESP31" s="160"/>
      <c r="ESQ31" s="160"/>
      <c r="ESR31" s="160"/>
      <c r="ESS31" s="160"/>
      <c r="EST31" s="160"/>
      <c r="ESU31" s="160"/>
      <c r="ESV31" s="160"/>
      <c r="ESW31" s="160"/>
      <c r="ESX31" s="160"/>
      <c r="ESY31" s="160"/>
      <c r="ESZ31" s="160"/>
      <c r="ETA31" s="160"/>
      <c r="ETB31" s="160"/>
      <c r="ETC31" s="160"/>
      <c r="ETD31" s="160"/>
      <c r="ETE31" s="160"/>
      <c r="ETF31" s="160"/>
      <c r="ETG31" s="160"/>
      <c r="ETH31" s="160"/>
      <c r="ETI31" s="160"/>
      <c r="ETJ31" s="160"/>
      <c r="ETK31" s="160"/>
      <c r="ETL31" s="160"/>
      <c r="ETM31" s="160"/>
      <c r="ETN31" s="160"/>
      <c r="ETO31" s="160"/>
      <c r="ETP31" s="160"/>
      <c r="ETQ31" s="160"/>
      <c r="ETR31" s="160"/>
      <c r="ETS31" s="160"/>
      <c r="ETT31" s="160"/>
      <c r="ETU31" s="160"/>
      <c r="ETV31" s="160"/>
      <c r="ETW31" s="160"/>
      <c r="ETX31" s="160"/>
      <c r="ETY31" s="160"/>
      <c r="ETZ31" s="160"/>
      <c r="EUA31" s="160"/>
      <c r="EUB31" s="160"/>
      <c r="EUC31" s="160"/>
      <c r="EUD31" s="160"/>
      <c r="EUE31" s="160"/>
      <c r="EUF31" s="160"/>
      <c r="EUG31" s="160"/>
      <c r="EUH31" s="160"/>
      <c r="EUI31" s="160"/>
      <c r="EUJ31" s="160"/>
      <c r="EUK31" s="160"/>
      <c r="EUL31" s="160"/>
      <c r="EUM31" s="160"/>
      <c r="EUN31" s="160"/>
      <c r="EUO31" s="160"/>
      <c r="EUP31" s="160"/>
      <c r="EUQ31" s="160"/>
      <c r="EUR31" s="160"/>
      <c r="EUS31" s="160"/>
      <c r="EUT31" s="160"/>
      <c r="EUU31" s="160"/>
      <c r="EUV31" s="160"/>
      <c r="EUW31" s="160"/>
      <c r="EUX31" s="160"/>
      <c r="EUY31" s="160"/>
      <c r="EUZ31" s="160"/>
      <c r="EVA31" s="160"/>
      <c r="EVB31" s="160"/>
      <c r="EVC31" s="160"/>
      <c r="EVD31" s="160"/>
      <c r="EVE31" s="160"/>
      <c r="EVF31" s="160"/>
      <c r="EVG31" s="160"/>
      <c r="EVH31" s="160"/>
      <c r="EVI31" s="160"/>
      <c r="EVJ31" s="160"/>
      <c r="EVK31" s="160"/>
      <c r="EVL31" s="160"/>
      <c r="EVM31" s="160"/>
      <c r="EVN31" s="160"/>
      <c r="EVO31" s="160"/>
      <c r="EVP31" s="160"/>
      <c r="EVQ31" s="160"/>
      <c r="EVR31" s="160"/>
      <c r="EVS31" s="160"/>
      <c r="EVT31" s="160"/>
      <c r="EVU31" s="160"/>
      <c r="EVV31" s="160"/>
      <c r="EVW31" s="160"/>
      <c r="EVX31" s="160"/>
      <c r="EVY31" s="160"/>
      <c r="EVZ31" s="160"/>
      <c r="EWA31" s="160"/>
      <c r="EWB31" s="160"/>
      <c r="EWC31" s="160"/>
      <c r="EWD31" s="160"/>
      <c r="EWE31" s="160"/>
      <c r="EWF31" s="160"/>
      <c r="EWG31" s="160"/>
      <c r="EWH31" s="160"/>
      <c r="EWI31" s="160"/>
      <c r="EWJ31" s="160"/>
      <c r="EWK31" s="160"/>
      <c r="EWL31" s="160"/>
      <c r="EWM31" s="160"/>
      <c r="EWN31" s="160"/>
      <c r="EWO31" s="160"/>
      <c r="EWP31" s="160"/>
      <c r="EWQ31" s="160"/>
      <c r="EWR31" s="160"/>
      <c r="EWS31" s="160"/>
      <c r="EWT31" s="160"/>
      <c r="EWU31" s="160"/>
      <c r="EWV31" s="160"/>
      <c r="EWW31" s="160"/>
      <c r="EWX31" s="160"/>
      <c r="EWY31" s="160"/>
      <c r="EWZ31" s="160"/>
      <c r="EXA31" s="160"/>
      <c r="EXB31" s="160"/>
      <c r="EXC31" s="160"/>
      <c r="EXD31" s="160"/>
      <c r="EXE31" s="160"/>
      <c r="EXF31" s="160"/>
      <c r="EXG31" s="160"/>
      <c r="EXH31" s="160"/>
      <c r="EXI31" s="160"/>
      <c r="EXJ31" s="160"/>
      <c r="EXK31" s="160"/>
      <c r="EXL31" s="160"/>
      <c r="EXM31" s="160"/>
      <c r="EXN31" s="160"/>
      <c r="EXO31" s="160"/>
      <c r="EXP31" s="160"/>
      <c r="EXQ31" s="160"/>
      <c r="EXR31" s="160"/>
      <c r="EXS31" s="160"/>
      <c r="EXT31" s="160"/>
      <c r="EXU31" s="160"/>
      <c r="EXV31" s="160"/>
      <c r="EXW31" s="160"/>
      <c r="EXX31" s="160"/>
      <c r="EXY31" s="160"/>
      <c r="EXZ31" s="160"/>
      <c r="EYA31" s="160"/>
      <c r="EYB31" s="160"/>
      <c r="EYC31" s="160"/>
      <c r="EYD31" s="160"/>
      <c r="EYE31" s="160"/>
      <c r="EYF31" s="160"/>
      <c r="EYG31" s="160"/>
      <c r="EYH31" s="160"/>
      <c r="EYI31" s="160"/>
      <c r="EYJ31" s="160"/>
      <c r="EYK31" s="160"/>
      <c r="EYL31" s="160"/>
      <c r="EYM31" s="160"/>
      <c r="EYN31" s="160"/>
      <c r="EYO31" s="160"/>
      <c r="EYP31" s="160"/>
      <c r="EYQ31" s="160"/>
      <c r="EYR31" s="160"/>
      <c r="EYS31" s="160"/>
      <c r="EYT31" s="160"/>
      <c r="EYU31" s="160"/>
      <c r="EYV31" s="160"/>
      <c r="EYW31" s="160"/>
      <c r="EYX31" s="160"/>
      <c r="EYY31" s="160"/>
      <c r="EYZ31" s="160"/>
      <c r="EZA31" s="160"/>
      <c r="EZB31" s="160"/>
      <c r="EZC31" s="160"/>
      <c r="EZD31" s="160"/>
      <c r="EZE31" s="160"/>
      <c r="EZF31" s="160"/>
      <c r="EZG31" s="160"/>
      <c r="EZH31" s="160"/>
      <c r="EZI31" s="160"/>
      <c r="EZJ31" s="160"/>
      <c r="EZK31" s="160"/>
      <c r="EZL31" s="160"/>
      <c r="EZM31" s="160"/>
      <c r="EZN31" s="160"/>
      <c r="EZO31" s="160"/>
      <c r="EZP31" s="160"/>
      <c r="EZQ31" s="160"/>
      <c r="EZR31" s="160"/>
      <c r="EZS31" s="160"/>
      <c r="EZT31" s="160"/>
      <c r="EZU31" s="160"/>
      <c r="EZV31" s="160"/>
      <c r="EZW31" s="160"/>
      <c r="EZX31" s="160"/>
      <c r="EZY31" s="160"/>
      <c r="EZZ31" s="160"/>
      <c r="FAA31" s="160"/>
      <c r="FAB31" s="160"/>
      <c r="FAC31" s="160"/>
      <c r="FAD31" s="160"/>
      <c r="FAE31" s="160"/>
      <c r="FAF31" s="160"/>
      <c r="FAG31" s="160"/>
      <c r="FAH31" s="160"/>
      <c r="FAI31" s="160"/>
      <c r="FAJ31" s="160"/>
      <c r="FAK31" s="160"/>
      <c r="FAL31" s="160"/>
      <c r="FAM31" s="160"/>
      <c r="FAN31" s="160"/>
      <c r="FAO31" s="160"/>
      <c r="FAP31" s="160"/>
      <c r="FAQ31" s="160"/>
      <c r="FAR31" s="160"/>
      <c r="FAS31" s="160"/>
      <c r="FAT31" s="160"/>
      <c r="FAU31" s="160"/>
      <c r="FAV31" s="160"/>
      <c r="FAW31" s="160"/>
      <c r="FAX31" s="160"/>
      <c r="FAY31" s="160"/>
      <c r="FAZ31" s="160"/>
      <c r="FBA31" s="160"/>
      <c r="FBB31" s="160"/>
      <c r="FBC31" s="160"/>
      <c r="FBD31" s="160"/>
      <c r="FBE31" s="160"/>
      <c r="FBF31" s="160"/>
      <c r="FBG31" s="160"/>
      <c r="FBH31" s="160"/>
      <c r="FBI31" s="160"/>
      <c r="FBJ31" s="160"/>
      <c r="FBK31" s="160"/>
      <c r="FBL31" s="160"/>
      <c r="FBM31" s="160"/>
      <c r="FBN31" s="160"/>
      <c r="FBO31" s="160"/>
      <c r="FBP31" s="160"/>
      <c r="FBQ31" s="160"/>
      <c r="FBR31" s="160"/>
      <c r="FBS31" s="160"/>
      <c r="FBT31" s="160"/>
      <c r="FBU31" s="160"/>
      <c r="FBV31" s="160"/>
      <c r="FBW31" s="160"/>
      <c r="FBX31" s="160"/>
      <c r="FBY31" s="160"/>
      <c r="FBZ31" s="160"/>
      <c r="FCA31" s="160"/>
      <c r="FCB31" s="160"/>
      <c r="FCC31" s="160"/>
      <c r="FCD31" s="160"/>
      <c r="FCE31" s="160"/>
      <c r="FCF31" s="160"/>
      <c r="FCG31" s="160"/>
      <c r="FCH31" s="160"/>
      <c r="FCI31" s="160"/>
      <c r="FCJ31" s="160"/>
      <c r="FCK31" s="160"/>
      <c r="FCL31" s="160"/>
      <c r="FCM31" s="160"/>
      <c r="FCN31" s="160"/>
      <c r="FCO31" s="160"/>
      <c r="FCP31" s="160"/>
      <c r="FCQ31" s="160"/>
      <c r="FCR31" s="160"/>
      <c r="FCS31" s="160"/>
      <c r="FCT31" s="160"/>
      <c r="FCU31" s="160"/>
      <c r="FCV31" s="160"/>
      <c r="FCW31" s="160"/>
      <c r="FCX31" s="160"/>
      <c r="FCY31" s="160"/>
      <c r="FCZ31" s="160"/>
      <c r="FDA31" s="160"/>
      <c r="FDB31" s="160"/>
      <c r="FDC31" s="160"/>
      <c r="FDD31" s="160"/>
      <c r="FDE31" s="160"/>
      <c r="FDF31" s="160"/>
      <c r="FDG31" s="160"/>
      <c r="FDH31" s="160"/>
      <c r="FDI31" s="160"/>
      <c r="FDJ31" s="160"/>
      <c r="FDK31" s="160"/>
      <c r="FDL31" s="160"/>
      <c r="FDM31" s="160"/>
      <c r="FDN31" s="160"/>
      <c r="FDO31" s="160"/>
      <c r="FDP31" s="160"/>
      <c r="FDQ31" s="160"/>
      <c r="FDR31" s="160"/>
      <c r="FDS31" s="160"/>
      <c r="FDT31" s="160"/>
      <c r="FDU31" s="160"/>
      <c r="FDV31" s="160"/>
      <c r="FDW31" s="160"/>
      <c r="FDX31" s="160"/>
      <c r="FDY31" s="160"/>
      <c r="FDZ31" s="160"/>
      <c r="FEA31" s="160"/>
      <c r="FEB31" s="160"/>
      <c r="FEC31" s="160"/>
      <c r="FED31" s="160"/>
      <c r="FEE31" s="160"/>
      <c r="FEF31" s="160"/>
      <c r="FEG31" s="160"/>
      <c r="FEH31" s="160"/>
      <c r="FEI31" s="160"/>
      <c r="FEJ31" s="160"/>
      <c r="FEK31" s="160"/>
      <c r="FEL31" s="160"/>
      <c r="FEM31" s="160"/>
      <c r="FEN31" s="160"/>
      <c r="FEO31" s="160"/>
      <c r="FEP31" s="160"/>
      <c r="FEQ31" s="160"/>
      <c r="FER31" s="160"/>
      <c r="FES31" s="160"/>
      <c r="FET31" s="160"/>
      <c r="FEU31" s="160"/>
      <c r="FEV31" s="160"/>
      <c r="FEW31" s="160"/>
      <c r="FEX31" s="160"/>
      <c r="FEY31" s="160"/>
      <c r="FEZ31" s="160"/>
      <c r="FFA31" s="160"/>
      <c r="FFB31" s="160"/>
      <c r="FFC31" s="160"/>
      <c r="FFD31" s="160"/>
      <c r="FFE31" s="160"/>
      <c r="FFF31" s="160"/>
      <c r="FFG31" s="160"/>
      <c r="FFH31" s="160"/>
      <c r="FFI31" s="160"/>
      <c r="FFJ31" s="160"/>
      <c r="FFK31" s="160"/>
      <c r="FFL31" s="160"/>
      <c r="FFM31" s="160"/>
      <c r="FFN31" s="160"/>
      <c r="FFO31" s="160"/>
      <c r="FFP31" s="160"/>
      <c r="FFQ31" s="160"/>
      <c r="FFR31" s="160"/>
      <c r="FFS31" s="160"/>
      <c r="FFT31" s="160"/>
      <c r="FFU31" s="160"/>
      <c r="FFV31" s="160"/>
      <c r="FFW31" s="160"/>
      <c r="FFX31" s="160"/>
      <c r="FFY31" s="160"/>
      <c r="FFZ31" s="160"/>
      <c r="FGA31" s="160"/>
      <c r="FGB31" s="160"/>
      <c r="FGC31" s="160"/>
      <c r="FGD31" s="160"/>
      <c r="FGE31" s="160"/>
      <c r="FGF31" s="160"/>
      <c r="FGG31" s="160"/>
      <c r="FGH31" s="160"/>
      <c r="FGI31" s="160"/>
      <c r="FGJ31" s="160"/>
      <c r="FGK31" s="160"/>
      <c r="FGL31" s="160"/>
      <c r="FGM31" s="160"/>
      <c r="FGN31" s="160"/>
      <c r="FGO31" s="160"/>
      <c r="FGP31" s="160"/>
      <c r="FGQ31" s="160"/>
      <c r="FGR31" s="160"/>
      <c r="FGS31" s="160"/>
      <c r="FGT31" s="160"/>
      <c r="FGU31" s="160"/>
      <c r="FGV31" s="160"/>
      <c r="FGW31" s="160"/>
      <c r="FGX31" s="160"/>
      <c r="FGY31" s="160"/>
      <c r="FGZ31" s="160"/>
      <c r="FHA31" s="160"/>
      <c r="FHB31" s="160"/>
      <c r="FHC31" s="160"/>
      <c r="FHD31" s="160"/>
      <c r="FHE31" s="160"/>
      <c r="FHF31" s="160"/>
      <c r="FHG31" s="160"/>
      <c r="FHH31" s="160"/>
      <c r="FHI31" s="160"/>
      <c r="FHJ31" s="160"/>
      <c r="FHK31" s="160"/>
      <c r="FHL31" s="160"/>
      <c r="FHM31" s="160"/>
      <c r="FHN31" s="160"/>
      <c r="FHO31" s="160"/>
      <c r="FHP31" s="160"/>
      <c r="FHQ31" s="160"/>
      <c r="FHR31" s="160"/>
      <c r="FHS31" s="160"/>
      <c r="FHT31" s="160"/>
      <c r="FHU31" s="160"/>
      <c r="FHV31" s="160"/>
      <c r="FHW31" s="160"/>
      <c r="FHX31" s="160"/>
      <c r="FHY31" s="160"/>
      <c r="FHZ31" s="160"/>
      <c r="FIA31" s="160"/>
      <c r="FIB31" s="160"/>
      <c r="FIC31" s="160"/>
      <c r="FID31" s="160"/>
      <c r="FIE31" s="160"/>
      <c r="FIF31" s="160"/>
      <c r="FIG31" s="160"/>
      <c r="FIH31" s="160"/>
      <c r="FII31" s="160"/>
      <c r="FIJ31" s="160"/>
      <c r="FIK31" s="160"/>
      <c r="FIL31" s="160"/>
      <c r="FIM31" s="160"/>
      <c r="FIN31" s="160"/>
      <c r="FIO31" s="160"/>
      <c r="FIP31" s="160"/>
      <c r="FIQ31" s="160"/>
      <c r="FIR31" s="160"/>
      <c r="FIS31" s="160"/>
      <c r="FIT31" s="160"/>
      <c r="FIU31" s="160"/>
      <c r="FIV31" s="160"/>
      <c r="FIW31" s="160"/>
      <c r="FIX31" s="160"/>
      <c r="FIY31" s="160"/>
      <c r="FIZ31" s="160"/>
      <c r="FJA31" s="160"/>
      <c r="FJB31" s="160"/>
      <c r="FJC31" s="160"/>
      <c r="FJD31" s="160"/>
      <c r="FJE31" s="160"/>
      <c r="FJF31" s="160"/>
      <c r="FJG31" s="160"/>
      <c r="FJH31" s="160"/>
      <c r="FJI31" s="160"/>
      <c r="FJJ31" s="160"/>
      <c r="FJK31" s="160"/>
      <c r="FJL31" s="160"/>
      <c r="FJM31" s="160"/>
      <c r="FJN31" s="160"/>
      <c r="FJO31" s="160"/>
      <c r="FJP31" s="160"/>
      <c r="FJQ31" s="160"/>
      <c r="FJR31" s="160"/>
      <c r="FJS31" s="160"/>
      <c r="FJT31" s="160"/>
      <c r="FJU31" s="160"/>
      <c r="FJV31" s="160"/>
      <c r="FJW31" s="160"/>
      <c r="FJX31" s="160"/>
      <c r="FJY31" s="160"/>
      <c r="FJZ31" s="160"/>
      <c r="FKA31" s="160"/>
      <c r="FKB31" s="160"/>
      <c r="FKC31" s="160"/>
      <c r="FKD31" s="160"/>
      <c r="FKE31" s="160"/>
      <c r="FKF31" s="160"/>
      <c r="FKG31" s="160"/>
      <c r="FKH31" s="160"/>
      <c r="FKI31" s="160"/>
      <c r="FKJ31" s="160"/>
      <c r="FKK31" s="160"/>
      <c r="FKL31" s="160"/>
      <c r="FKM31" s="160"/>
      <c r="FKN31" s="160"/>
      <c r="FKO31" s="160"/>
      <c r="FKP31" s="160"/>
      <c r="FKQ31" s="160"/>
      <c r="FKR31" s="160"/>
      <c r="FKS31" s="160"/>
      <c r="FKT31" s="160"/>
      <c r="FKU31" s="160"/>
      <c r="FKV31" s="160"/>
      <c r="FKW31" s="160"/>
      <c r="FKX31" s="160"/>
      <c r="FKY31" s="160"/>
      <c r="FKZ31" s="160"/>
      <c r="FLA31" s="160"/>
      <c r="FLB31" s="160"/>
      <c r="FLC31" s="160"/>
      <c r="FLD31" s="160"/>
      <c r="FLE31" s="160"/>
      <c r="FLF31" s="160"/>
      <c r="FLG31" s="160"/>
      <c r="FLH31" s="160"/>
      <c r="FLI31" s="160"/>
      <c r="FLJ31" s="160"/>
      <c r="FLK31" s="160"/>
      <c r="FLL31" s="160"/>
      <c r="FLM31" s="160"/>
      <c r="FLN31" s="160"/>
      <c r="FLO31" s="160"/>
      <c r="FLP31" s="160"/>
      <c r="FLQ31" s="160"/>
      <c r="FLR31" s="160"/>
      <c r="FLS31" s="160"/>
      <c r="FLT31" s="160"/>
      <c r="FLU31" s="160"/>
      <c r="FLV31" s="160"/>
      <c r="FLW31" s="160"/>
      <c r="FLX31" s="160"/>
      <c r="FLY31" s="160"/>
      <c r="FLZ31" s="160"/>
      <c r="FMA31" s="160"/>
      <c r="FMB31" s="160"/>
      <c r="FMC31" s="160"/>
      <c r="FMD31" s="160"/>
      <c r="FME31" s="160"/>
      <c r="FMF31" s="160"/>
      <c r="FMG31" s="160"/>
      <c r="FMH31" s="160"/>
      <c r="FMI31" s="160"/>
      <c r="FMJ31" s="160"/>
      <c r="FMK31" s="160"/>
      <c r="FML31" s="160"/>
      <c r="FMM31" s="160"/>
      <c r="FMN31" s="160"/>
      <c r="FMO31" s="160"/>
      <c r="FMP31" s="160"/>
      <c r="FMQ31" s="160"/>
      <c r="FMR31" s="160"/>
      <c r="FMS31" s="160"/>
      <c r="FMT31" s="160"/>
      <c r="FMU31" s="160"/>
      <c r="FMV31" s="160"/>
      <c r="FMW31" s="160"/>
      <c r="FMX31" s="160"/>
      <c r="FMY31" s="160"/>
      <c r="FMZ31" s="160"/>
      <c r="FNA31" s="160"/>
      <c r="FNB31" s="160"/>
      <c r="FNC31" s="160"/>
      <c r="FND31" s="160"/>
      <c r="FNE31" s="160"/>
      <c r="FNF31" s="160"/>
      <c r="FNG31" s="160"/>
      <c r="FNH31" s="160"/>
      <c r="FNI31" s="160"/>
      <c r="FNJ31" s="160"/>
      <c r="FNK31" s="160"/>
      <c r="FNL31" s="160"/>
      <c r="FNM31" s="160"/>
      <c r="FNN31" s="160"/>
      <c r="FNO31" s="160"/>
      <c r="FNP31" s="160"/>
      <c r="FNQ31" s="160"/>
      <c r="FNR31" s="160"/>
      <c r="FNS31" s="160"/>
      <c r="FNT31" s="160"/>
      <c r="FNU31" s="160"/>
      <c r="FNV31" s="160"/>
      <c r="FNW31" s="160"/>
      <c r="FNX31" s="160"/>
      <c r="FNY31" s="160"/>
      <c r="FNZ31" s="160"/>
      <c r="FOA31" s="160"/>
      <c r="FOB31" s="160"/>
      <c r="FOC31" s="160"/>
      <c r="FOD31" s="160"/>
      <c r="FOE31" s="160"/>
      <c r="FOF31" s="160"/>
      <c r="FOG31" s="160"/>
      <c r="FOH31" s="160"/>
      <c r="FOI31" s="160"/>
      <c r="FOJ31" s="160"/>
      <c r="FOK31" s="160"/>
      <c r="FOL31" s="160"/>
      <c r="FOM31" s="160"/>
      <c r="FON31" s="160"/>
      <c r="FOO31" s="160"/>
      <c r="FOP31" s="160"/>
      <c r="FOQ31" s="160"/>
      <c r="FOR31" s="160"/>
      <c r="FOS31" s="160"/>
      <c r="FOT31" s="160"/>
      <c r="FOU31" s="160"/>
      <c r="FOV31" s="160"/>
      <c r="FOW31" s="160"/>
      <c r="FOX31" s="160"/>
      <c r="FOY31" s="160"/>
      <c r="FOZ31" s="160"/>
      <c r="FPA31" s="160"/>
      <c r="FPB31" s="160"/>
      <c r="FPC31" s="160"/>
      <c r="FPD31" s="160"/>
      <c r="FPE31" s="160"/>
      <c r="FPF31" s="160"/>
      <c r="FPG31" s="160"/>
      <c r="FPH31" s="160"/>
      <c r="FPI31" s="160"/>
      <c r="FPJ31" s="160"/>
      <c r="FPK31" s="160"/>
      <c r="FPL31" s="160"/>
      <c r="FPM31" s="160"/>
      <c r="FPN31" s="160"/>
      <c r="FPO31" s="160"/>
      <c r="FPP31" s="160"/>
      <c r="FPQ31" s="160"/>
      <c r="FPR31" s="160"/>
      <c r="FPS31" s="160"/>
      <c r="FPT31" s="160"/>
      <c r="FPU31" s="160"/>
      <c r="FPV31" s="160"/>
      <c r="FPW31" s="160"/>
      <c r="FPX31" s="160"/>
      <c r="FPY31" s="160"/>
      <c r="FPZ31" s="160"/>
      <c r="FQA31" s="160"/>
      <c r="FQB31" s="160"/>
      <c r="FQC31" s="160"/>
      <c r="FQD31" s="160"/>
      <c r="FQE31" s="160"/>
      <c r="FQF31" s="160"/>
      <c r="FQG31" s="160"/>
      <c r="FQH31" s="160"/>
      <c r="FQI31" s="160"/>
      <c r="FQJ31" s="160"/>
      <c r="FQK31" s="160"/>
      <c r="FQL31" s="160"/>
      <c r="FQM31" s="160"/>
      <c r="FQN31" s="160"/>
      <c r="FQO31" s="160"/>
      <c r="FQP31" s="160"/>
      <c r="FQQ31" s="160"/>
      <c r="FQR31" s="160"/>
      <c r="FQS31" s="160"/>
      <c r="FQT31" s="160"/>
      <c r="FQU31" s="160"/>
      <c r="FQV31" s="160"/>
      <c r="FQW31" s="160"/>
      <c r="FQX31" s="160"/>
      <c r="FQY31" s="160"/>
      <c r="FQZ31" s="160"/>
      <c r="FRA31" s="160"/>
      <c r="FRB31" s="160"/>
      <c r="FRC31" s="160"/>
      <c r="FRD31" s="160"/>
      <c r="FRE31" s="160"/>
      <c r="FRF31" s="160"/>
      <c r="FRG31" s="160"/>
      <c r="FRH31" s="160"/>
      <c r="FRI31" s="160"/>
      <c r="FRJ31" s="160"/>
      <c r="FRK31" s="160"/>
      <c r="FRL31" s="160"/>
      <c r="FRM31" s="160"/>
      <c r="FRN31" s="160"/>
      <c r="FRO31" s="160"/>
      <c r="FRP31" s="160"/>
      <c r="FRQ31" s="160"/>
      <c r="FRR31" s="160"/>
      <c r="FRS31" s="160"/>
      <c r="FRT31" s="160"/>
      <c r="FRU31" s="160"/>
      <c r="FRV31" s="160"/>
      <c r="FRW31" s="160"/>
      <c r="FRX31" s="160"/>
      <c r="FRY31" s="160"/>
      <c r="FRZ31" s="160"/>
      <c r="FSA31" s="160"/>
      <c r="FSB31" s="160"/>
      <c r="FSC31" s="160"/>
      <c r="FSD31" s="160"/>
      <c r="FSE31" s="160"/>
      <c r="FSF31" s="160"/>
      <c r="FSG31" s="160"/>
      <c r="FSH31" s="160"/>
      <c r="FSI31" s="160"/>
      <c r="FSJ31" s="160"/>
      <c r="FSK31" s="160"/>
      <c r="FSL31" s="160"/>
      <c r="FSM31" s="160"/>
      <c r="FSN31" s="160"/>
      <c r="FSO31" s="160"/>
      <c r="FSP31" s="160"/>
      <c r="FSQ31" s="160"/>
      <c r="FSR31" s="160"/>
      <c r="FSS31" s="160"/>
      <c r="FST31" s="160"/>
      <c r="FSU31" s="160"/>
      <c r="FSV31" s="160"/>
      <c r="FSW31" s="160"/>
      <c r="FSX31" s="160"/>
      <c r="FSY31" s="160"/>
      <c r="FSZ31" s="160"/>
      <c r="FTA31" s="160"/>
      <c r="FTB31" s="160"/>
      <c r="FTC31" s="160"/>
      <c r="FTD31" s="160"/>
      <c r="FTE31" s="160"/>
      <c r="FTF31" s="160"/>
      <c r="FTG31" s="160"/>
      <c r="FTH31" s="160"/>
      <c r="FTI31" s="160"/>
      <c r="FTJ31" s="160"/>
      <c r="FTK31" s="160"/>
      <c r="FTL31" s="160"/>
      <c r="FTM31" s="160"/>
      <c r="FTN31" s="160"/>
      <c r="FTO31" s="160"/>
      <c r="FTP31" s="160"/>
      <c r="FTQ31" s="160"/>
      <c r="FTR31" s="160"/>
      <c r="FTS31" s="160"/>
      <c r="FTT31" s="160"/>
      <c r="FTU31" s="160"/>
      <c r="FTV31" s="160"/>
      <c r="FTW31" s="160"/>
      <c r="FTX31" s="160"/>
      <c r="FTY31" s="160"/>
      <c r="FTZ31" s="160"/>
      <c r="FUA31" s="160"/>
      <c r="FUB31" s="160"/>
      <c r="FUC31" s="160"/>
      <c r="FUD31" s="160"/>
      <c r="FUE31" s="160"/>
      <c r="FUF31" s="160"/>
      <c r="FUG31" s="160"/>
      <c r="FUH31" s="160"/>
      <c r="FUI31" s="160"/>
      <c r="FUJ31" s="160"/>
      <c r="FUK31" s="160"/>
      <c r="FUL31" s="160"/>
      <c r="FUM31" s="160"/>
      <c r="FUN31" s="160"/>
      <c r="FUO31" s="160"/>
      <c r="FUP31" s="160"/>
      <c r="FUQ31" s="160"/>
      <c r="FUR31" s="160"/>
      <c r="FUS31" s="160"/>
      <c r="FUT31" s="160"/>
      <c r="FUU31" s="160"/>
      <c r="FUV31" s="160"/>
      <c r="FUW31" s="160"/>
      <c r="FUX31" s="160"/>
      <c r="FUY31" s="160"/>
      <c r="FUZ31" s="160"/>
      <c r="FVA31" s="160"/>
      <c r="FVB31" s="160"/>
      <c r="FVC31" s="160"/>
      <c r="FVD31" s="160"/>
      <c r="FVE31" s="160"/>
      <c r="FVF31" s="160"/>
      <c r="FVG31" s="160"/>
      <c r="FVH31" s="160"/>
      <c r="FVI31" s="160"/>
      <c r="FVJ31" s="160"/>
      <c r="FVK31" s="160"/>
      <c r="FVL31" s="160"/>
      <c r="FVM31" s="160"/>
      <c r="FVN31" s="160"/>
      <c r="FVO31" s="160"/>
      <c r="FVP31" s="160"/>
      <c r="FVQ31" s="160"/>
      <c r="FVR31" s="160"/>
      <c r="FVS31" s="160"/>
      <c r="FVT31" s="160"/>
      <c r="FVU31" s="160"/>
      <c r="FVV31" s="160"/>
      <c r="FVW31" s="160"/>
      <c r="FVX31" s="160"/>
      <c r="FVY31" s="160"/>
      <c r="FVZ31" s="160"/>
      <c r="FWA31" s="160"/>
      <c r="FWB31" s="160"/>
      <c r="FWC31" s="160"/>
      <c r="FWD31" s="160"/>
      <c r="FWE31" s="160"/>
      <c r="FWF31" s="160"/>
      <c r="FWG31" s="160"/>
      <c r="FWH31" s="160"/>
      <c r="FWI31" s="160"/>
      <c r="FWJ31" s="160"/>
      <c r="FWK31" s="160"/>
      <c r="FWL31" s="160"/>
      <c r="FWM31" s="160"/>
      <c r="FWN31" s="160"/>
      <c r="FWO31" s="160"/>
      <c r="FWP31" s="160"/>
      <c r="FWQ31" s="160"/>
      <c r="FWR31" s="160"/>
      <c r="FWS31" s="160"/>
      <c r="FWT31" s="160"/>
      <c r="FWU31" s="160"/>
      <c r="FWV31" s="160"/>
      <c r="FWW31" s="160"/>
      <c r="FWX31" s="160"/>
      <c r="FWY31" s="160"/>
      <c r="FWZ31" s="160"/>
      <c r="FXA31" s="160"/>
      <c r="FXB31" s="160"/>
      <c r="FXC31" s="160"/>
      <c r="FXD31" s="160"/>
      <c r="FXE31" s="160"/>
      <c r="FXF31" s="160"/>
      <c r="FXG31" s="160"/>
      <c r="FXH31" s="160"/>
      <c r="FXI31" s="160"/>
      <c r="FXJ31" s="160"/>
      <c r="FXK31" s="160"/>
      <c r="FXL31" s="160"/>
      <c r="FXM31" s="160"/>
      <c r="FXN31" s="160"/>
      <c r="FXO31" s="160"/>
      <c r="FXP31" s="160"/>
      <c r="FXQ31" s="160"/>
      <c r="FXR31" s="160"/>
      <c r="FXS31" s="160"/>
      <c r="FXT31" s="160"/>
      <c r="FXU31" s="160"/>
      <c r="FXV31" s="160"/>
      <c r="FXW31" s="160"/>
      <c r="FXX31" s="160"/>
      <c r="FXY31" s="160"/>
      <c r="FXZ31" s="160"/>
      <c r="FYA31" s="160"/>
      <c r="FYB31" s="160"/>
      <c r="FYC31" s="160"/>
      <c r="FYD31" s="160"/>
      <c r="FYE31" s="160"/>
      <c r="FYF31" s="160"/>
      <c r="FYG31" s="160"/>
      <c r="FYH31" s="160"/>
      <c r="FYI31" s="160"/>
      <c r="FYJ31" s="160"/>
      <c r="FYK31" s="160"/>
      <c r="FYL31" s="160"/>
      <c r="FYM31" s="160"/>
      <c r="FYN31" s="160"/>
      <c r="FYO31" s="160"/>
      <c r="FYP31" s="160"/>
      <c r="FYQ31" s="160"/>
      <c r="FYR31" s="160"/>
      <c r="FYS31" s="160"/>
      <c r="FYT31" s="160"/>
      <c r="FYU31" s="160"/>
      <c r="FYV31" s="160"/>
      <c r="FYW31" s="160"/>
      <c r="FYX31" s="160"/>
      <c r="FYY31" s="160"/>
      <c r="FYZ31" s="160"/>
      <c r="FZA31" s="160"/>
      <c r="FZB31" s="160"/>
      <c r="FZC31" s="160"/>
      <c r="FZD31" s="160"/>
      <c r="FZE31" s="160"/>
      <c r="FZF31" s="160"/>
      <c r="FZG31" s="160"/>
      <c r="FZH31" s="160"/>
      <c r="FZI31" s="160"/>
      <c r="FZJ31" s="160"/>
      <c r="FZK31" s="160"/>
      <c r="FZL31" s="160"/>
      <c r="FZM31" s="160"/>
      <c r="FZN31" s="160"/>
      <c r="FZO31" s="160"/>
      <c r="FZP31" s="160"/>
      <c r="FZQ31" s="160"/>
      <c r="FZR31" s="160"/>
      <c r="FZS31" s="160"/>
      <c r="FZT31" s="160"/>
      <c r="FZU31" s="160"/>
      <c r="FZV31" s="160"/>
      <c r="FZW31" s="160"/>
      <c r="FZX31" s="160"/>
      <c r="FZY31" s="160"/>
      <c r="FZZ31" s="160"/>
      <c r="GAA31" s="160"/>
      <c r="GAB31" s="160"/>
      <c r="GAC31" s="160"/>
      <c r="GAD31" s="160"/>
      <c r="GAE31" s="160"/>
      <c r="GAF31" s="160"/>
      <c r="GAG31" s="160"/>
      <c r="GAH31" s="160"/>
      <c r="GAI31" s="160"/>
      <c r="GAJ31" s="160"/>
      <c r="GAK31" s="160"/>
      <c r="GAL31" s="160"/>
      <c r="GAM31" s="160"/>
      <c r="GAN31" s="160"/>
      <c r="GAO31" s="160"/>
      <c r="GAP31" s="160"/>
      <c r="GAQ31" s="160"/>
      <c r="GAR31" s="160"/>
      <c r="GAS31" s="160"/>
      <c r="GAT31" s="160"/>
      <c r="GAU31" s="160"/>
      <c r="GAV31" s="160"/>
      <c r="GAW31" s="160"/>
      <c r="GAX31" s="160"/>
      <c r="GAY31" s="160"/>
      <c r="GAZ31" s="160"/>
      <c r="GBA31" s="160"/>
      <c r="GBB31" s="160"/>
      <c r="GBC31" s="160"/>
      <c r="GBD31" s="160"/>
      <c r="GBE31" s="160"/>
      <c r="GBF31" s="160"/>
      <c r="GBG31" s="160"/>
      <c r="GBH31" s="160"/>
      <c r="GBI31" s="160"/>
      <c r="GBJ31" s="160"/>
      <c r="GBK31" s="160"/>
      <c r="GBL31" s="160"/>
      <c r="GBM31" s="160"/>
      <c r="GBN31" s="160"/>
      <c r="GBO31" s="160"/>
      <c r="GBP31" s="160"/>
      <c r="GBQ31" s="160"/>
      <c r="GBR31" s="160"/>
      <c r="GBS31" s="160"/>
      <c r="GBT31" s="160"/>
      <c r="GBU31" s="160"/>
      <c r="GBV31" s="160"/>
      <c r="GBW31" s="160"/>
      <c r="GBX31" s="160"/>
      <c r="GBY31" s="160"/>
      <c r="GBZ31" s="160"/>
      <c r="GCA31" s="160"/>
      <c r="GCB31" s="160"/>
      <c r="GCC31" s="160"/>
      <c r="GCD31" s="160"/>
      <c r="GCE31" s="160"/>
      <c r="GCF31" s="160"/>
      <c r="GCG31" s="160"/>
      <c r="GCH31" s="160"/>
      <c r="GCI31" s="160"/>
      <c r="GCJ31" s="160"/>
      <c r="GCK31" s="160"/>
      <c r="GCL31" s="160"/>
      <c r="GCM31" s="160"/>
      <c r="GCN31" s="160"/>
      <c r="GCO31" s="160"/>
      <c r="GCP31" s="160"/>
      <c r="GCQ31" s="160"/>
      <c r="GCR31" s="160"/>
      <c r="GCS31" s="160"/>
      <c r="GCT31" s="160"/>
      <c r="GCU31" s="160"/>
      <c r="GCV31" s="160"/>
      <c r="GCW31" s="160"/>
      <c r="GCX31" s="160"/>
      <c r="GCY31" s="160"/>
      <c r="GCZ31" s="160"/>
      <c r="GDA31" s="160"/>
      <c r="GDB31" s="160"/>
      <c r="GDC31" s="160"/>
      <c r="GDD31" s="160"/>
      <c r="GDE31" s="160"/>
      <c r="GDF31" s="160"/>
      <c r="GDG31" s="160"/>
      <c r="GDH31" s="160"/>
      <c r="GDI31" s="160"/>
      <c r="GDJ31" s="160"/>
      <c r="GDK31" s="160"/>
      <c r="GDL31" s="160"/>
      <c r="GDM31" s="160"/>
      <c r="GDN31" s="160"/>
      <c r="GDO31" s="160"/>
      <c r="GDP31" s="160"/>
      <c r="GDQ31" s="160"/>
      <c r="GDR31" s="160"/>
      <c r="GDS31" s="160"/>
      <c r="GDT31" s="160"/>
      <c r="GDU31" s="160"/>
      <c r="GDV31" s="160"/>
      <c r="GDW31" s="160"/>
      <c r="GDX31" s="160"/>
      <c r="GDY31" s="160"/>
      <c r="GDZ31" s="160"/>
      <c r="GEA31" s="160"/>
      <c r="GEB31" s="160"/>
      <c r="GEC31" s="160"/>
      <c r="GED31" s="160"/>
      <c r="GEE31" s="160"/>
      <c r="GEF31" s="160"/>
      <c r="GEG31" s="160"/>
      <c r="GEH31" s="160"/>
      <c r="GEI31" s="160"/>
      <c r="GEJ31" s="160"/>
      <c r="GEK31" s="160"/>
      <c r="GEL31" s="160"/>
      <c r="GEM31" s="160"/>
      <c r="GEN31" s="160"/>
      <c r="GEO31" s="160"/>
      <c r="GEP31" s="160"/>
      <c r="GEQ31" s="160"/>
      <c r="GER31" s="160"/>
      <c r="GES31" s="160"/>
      <c r="GET31" s="160"/>
      <c r="GEU31" s="160"/>
      <c r="GEV31" s="160"/>
      <c r="GEW31" s="160"/>
      <c r="GEX31" s="160"/>
      <c r="GEY31" s="160"/>
      <c r="GEZ31" s="160"/>
      <c r="GFA31" s="160"/>
      <c r="GFB31" s="160"/>
      <c r="GFC31" s="160"/>
      <c r="GFD31" s="160"/>
      <c r="GFE31" s="160"/>
      <c r="GFF31" s="160"/>
      <c r="GFG31" s="160"/>
      <c r="GFH31" s="160"/>
      <c r="GFI31" s="160"/>
      <c r="GFJ31" s="160"/>
      <c r="GFK31" s="160"/>
      <c r="GFL31" s="160"/>
      <c r="GFM31" s="160"/>
      <c r="GFN31" s="160"/>
      <c r="GFO31" s="160"/>
      <c r="GFP31" s="160"/>
      <c r="GFQ31" s="160"/>
      <c r="GFR31" s="160"/>
      <c r="GFS31" s="160"/>
      <c r="GFT31" s="160"/>
      <c r="GFU31" s="160"/>
      <c r="GFV31" s="160"/>
      <c r="GFW31" s="160"/>
      <c r="GFX31" s="160"/>
      <c r="GFY31" s="160"/>
      <c r="GFZ31" s="160"/>
      <c r="GGA31" s="160"/>
      <c r="GGB31" s="160"/>
      <c r="GGC31" s="160"/>
      <c r="GGD31" s="160"/>
      <c r="GGE31" s="160"/>
      <c r="GGF31" s="160"/>
      <c r="GGG31" s="160"/>
      <c r="GGH31" s="160"/>
      <c r="GGI31" s="160"/>
      <c r="GGJ31" s="160"/>
      <c r="GGK31" s="160"/>
      <c r="GGL31" s="160"/>
      <c r="GGM31" s="160"/>
      <c r="GGN31" s="160"/>
      <c r="GGO31" s="160"/>
      <c r="GGP31" s="160"/>
      <c r="GGQ31" s="160"/>
      <c r="GGR31" s="160"/>
      <c r="GGS31" s="160"/>
      <c r="GGT31" s="160"/>
      <c r="GGU31" s="160"/>
      <c r="GGV31" s="160"/>
      <c r="GGW31" s="160"/>
      <c r="GGX31" s="160"/>
      <c r="GGY31" s="160"/>
      <c r="GGZ31" s="160"/>
      <c r="GHA31" s="160"/>
      <c r="GHB31" s="160"/>
      <c r="GHC31" s="160"/>
      <c r="GHD31" s="160"/>
      <c r="GHE31" s="160"/>
      <c r="GHF31" s="160"/>
      <c r="GHG31" s="160"/>
      <c r="GHH31" s="160"/>
      <c r="GHI31" s="160"/>
      <c r="GHJ31" s="160"/>
      <c r="GHK31" s="160"/>
      <c r="GHL31" s="160"/>
      <c r="GHM31" s="160"/>
      <c r="GHN31" s="160"/>
      <c r="GHO31" s="160"/>
      <c r="GHP31" s="160"/>
      <c r="GHQ31" s="160"/>
      <c r="GHR31" s="160"/>
      <c r="GHS31" s="160"/>
      <c r="GHT31" s="160"/>
      <c r="GHU31" s="160"/>
      <c r="GHV31" s="160"/>
      <c r="GHW31" s="160"/>
      <c r="GHX31" s="160"/>
      <c r="GHY31" s="160"/>
      <c r="GHZ31" s="160"/>
      <c r="GIA31" s="160"/>
      <c r="GIB31" s="160"/>
      <c r="GIC31" s="160"/>
      <c r="GID31" s="160"/>
      <c r="GIE31" s="160"/>
      <c r="GIF31" s="160"/>
      <c r="GIG31" s="160"/>
      <c r="GIH31" s="160"/>
      <c r="GII31" s="160"/>
      <c r="GIJ31" s="160"/>
      <c r="GIK31" s="160"/>
      <c r="GIL31" s="160"/>
      <c r="GIM31" s="160"/>
      <c r="GIN31" s="160"/>
      <c r="GIO31" s="160"/>
      <c r="GIP31" s="160"/>
      <c r="GIQ31" s="160"/>
      <c r="GIR31" s="160"/>
      <c r="GIS31" s="160"/>
      <c r="GIT31" s="160"/>
      <c r="GIU31" s="160"/>
      <c r="GIV31" s="160"/>
      <c r="GIW31" s="160"/>
      <c r="GIX31" s="160"/>
      <c r="GIY31" s="160"/>
      <c r="GIZ31" s="160"/>
      <c r="GJA31" s="160"/>
      <c r="GJB31" s="160"/>
      <c r="GJC31" s="160"/>
      <c r="GJD31" s="160"/>
      <c r="GJE31" s="160"/>
      <c r="GJF31" s="160"/>
      <c r="GJG31" s="160"/>
      <c r="GJH31" s="160"/>
      <c r="GJI31" s="160"/>
      <c r="GJJ31" s="160"/>
      <c r="GJK31" s="160"/>
      <c r="GJL31" s="160"/>
      <c r="GJM31" s="160"/>
      <c r="GJN31" s="160"/>
      <c r="GJO31" s="160"/>
      <c r="GJP31" s="160"/>
      <c r="GJQ31" s="160"/>
      <c r="GJR31" s="160"/>
      <c r="GJS31" s="160"/>
      <c r="GJT31" s="160"/>
      <c r="GJU31" s="160"/>
      <c r="GJV31" s="160"/>
      <c r="GJW31" s="160"/>
      <c r="GJX31" s="160"/>
      <c r="GJY31" s="160"/>
      <c r="GJZ31" s="160"/>
      <c r="GKA31" s="160"/>
      <c r="GKB31" s="160"/>
      <c r="GKC31" s="160"/>
      <c r="GKD31" s="160"/>
      <c r="GKE31" s="160"/>
      <c r="GKF31" s="160"/>
      <c r="GKG31" s="160"/>
      <c r="GKH31" s="160"/>
      <c r="GKI31" s="160"/>
      <c r="GKJ31" s="160"/>
      <c r="GKK31" s="160"/>
      <c r="GKL31" s="160"/>
      <c r="GKM31" s="160"/>
      <c r="GKN31" s="160"/>
      <c r="GKO31" s="160"/>
      <c r="GKP31" s="160"/>
      <c r="GKQ31" s="160"/>
      <c r="GKR31" s="160"/>
      <c r="GKS31" s="160"/>
      <c r="GKT31" s="160"/>
      <c r="GKU31" s="160"/>
      <c r="GKV31" s="160"/>
      <c r="GKW31" s="160"/>
      <c r="GKX31" s="160"/>
      <c r="GKY31" s="160"/>
      <c r="GKZ31" s="160"/>
      <c r="GLA31" s="160"/>
      <c r="GLB31" s="160"/>
      <c r="GLC31" s="160"/>
      <c r="GLD31" s="160"/>
      <c r="GLE31" s="160"/>
      <c r="GLF31" s="160"/>
      <c r="GLG31" s="160"/>
      <c r="GLH31" s="160"/>
      <c r="GLI31" s="160"/>
      <c r="GLJ31" s="160"/>
      <c r="GLK31" s="160"/>
      <c r="GLL31" s="160"/>
      <c r="GLM31" s="160"/>
      <c r="GLN31" s="160"/>
      <c r="GLO31" s="160"/>
      <c r="GLP31" s="160"/>
      <c r="GLQ31" s="160"/>
      <c r="GLR31" s="160"/>
      <c r="GLS31" s="160"/>
      <c r="GLT31" s="160"/>
      <c r="GLU31" s="160"/>
      <c r="GLV31" s="160"/>
      <c r="GLW31" s="160"/>
      <c r="GLX31" s="160"/>
      <c r="GLY31" s="160"/>
      <c r="GLZ31" s="160"/>
      <c r="GMA31" s="160"/>
      <c r="GMB31" s="160"/>
      <c r="GMC31" s="160"/>
      <c r="GMD31" s="160"/>
      <c r="GME31" s="160"/>
      <c r="GMF31" s="160"/>
      <c r="GMG31" s="160"/>
      <c r="GMH31" s="160"/>
      <c r="GMI31" s="160"/>
      <c r="GMJ31" s="160"/>
      <c r="GMK31" s="160"/>
      <c r="GML31" s="160"/>
      <c r="GMM31" s="160"/>
      <c r="GMN31" s="160"/>
      <c r="GMO31" s="160"/>
      <c r="GMP31" s="160"/>
      <c r="GMQ31" s="160"/>
      <c r="GMR31" s="160"/>
      <c r="GMS31" s="160"/>
      <c r="GMT31" s="160"/>
      <c r="GMU31" s="160"/>
      <c r="GMV31" s="160"/>
      <c r="GMW31" s="160"/>
      <c r="GMX31" s="160"/>
      <c r="GMY31" s="160"/>
      <c r="GMZ31" s="160"/>
      <c r="GNA31" s="160"/>
      <c r="GNB31" s="160"/>
      <c r="GNC31" s="160"/>
      <c r="GND31" s="160"/>
      <c r="GNE31" s="160"/>
      <c r="GNF31" s="160"/>
      <c r="GNG31" s="160"/>
      <c r="GNH31" s="160"/>
      <c r="GNI31" s="160"/>
      <c r="GNJ31" s="160"/>
      <c r="GNK31" s="160"/>
      <c r="GNL31" s="160"/>
      <c r="GNM31" s="160"/>
      <c r="GNN31" s="160"/>
      <c r="GNO31" s="160"/>
      <c r="GNP31" s="160"/>
      <c r="GNQ31" s="160"/>
      <c r="GNR31" s="160"/>
      <c r="GNS31" s="160"/>
      <c r="GNT31" s="160"/>
      <c r="GNU31" s="160"/>
      <c r="GNV31" s="160"/>
      <c r="GNW31" s="160"/>
      <c r="GNX31" s="160"/>
      <c r="GNY31" s="160"/>
      <c r="GNZ31" s="160"/>
      <c r="GOA31" s="160"/>
      <c r="GOB31" s="160"/>
      <c r="GOC31" s="160"/>
      <c r="GOD31" s="160"/>
      <c r="GOE31" s="160"/>
      <c r="GOF31" s="160"/>
      <c r="GOG31" s="160"/>
      <c r="GOH31" s="160"/>
      <c r="GOI31" s="160"/>
      <c r="GOJ31" s="160"/>
      <c r="GOK31" s="160"/>
      <c r="GOL31" s="160"/>
      <c r="GOM31" s="160"/>
      <c r="GON31" s="160"/>
      <c r="GOO31" s="160"/>
      <c r="GOP31" s="160"/>
      <c r="GOQ31" s="160"/>
      <c r="GOR31" s="160"/>
      <c r="GOS31" s="160"/>
      <c r="GOT31" s="160"/>
      <c r="GOU31" s="160"/>
      <c r="GOV31" s="160"/>
      <c r="GOW31" s="160"/>
      <c r="GOX31" s="160"/>
      <c r="GOY31" s="160"/>
      <c r="GOZ31" s="160"/>
      <c r="GPA31" s="160"/>
      <c r="GPB31" s="160"/>
      <c r="GPC31" s="160"/>
      <c r="GPD31" s="160"/>
      <c r="GPE31" s="160"/>
      <c r="GPF31" s="160"/>
      <c r="GPG31" s="160"/>
      <c r="GPH31" s="160"/>
      <c r="GPI31" s="160"/>
      <c r="GPJ31" s="160"/>
      <c r="GPK31" s="160"/>
      <c r="GPL31" s="160"/>
      <c r="GPM31" s="160"/>
      <c r="GPN31" s="160"/>
      <c r="GPO31" s="160"/>
      <c r="GPP31" s="160"/>
      <c r="GPQ31" s="160"/>
      <c r="GPR31" s="160"/>
      <c r="GPS31" s="160"/>
      <c r="GPT31" s="160"/>
      <c r="GPU31" s="160"/>
      <c r="GPV31" s="160"/>
      <c r="GPW31" s="160"/>
      <c r="GPX31" s="160"/>
      <c r="GPY31" s="160"/>
      <c r="GPZ31" s="160"/>
      <c r="GQA31" s="160"/>
      <c r="GQB31" s="160"/>
      <c r="GQC31" s="160"/>
      <c r="GQD31" s="160"/>
      <c r="GQE31" s="160"/>
      <c r="GQF31" s="160"/>
      <c r="GQG31" s="160"/>
      <c r="GQH31" s="160"/>
      <c r="GQI31" s="160"/>
      <c r="GQJ31" s="160"/>
      <c r="GQK31" s="160"/>
      <c r="GQL31" s="160"/>
      <c r="GQM31" s="160"/>
      <c r="GQN31" s="160"/>
      <c r="GQO31" s="160"/>
      <c r="GQP31" s="160"/>
      <c r="GQQ31" s="160"/>
      <c r="GQR31" s="160"/>
      <c r="GQS31" s="160"/>
      <c r="GQT31" s="160"/>
      <c r="GQU31" s="160"/>
      <c r="GQV31" s="160"/>
      <c r="GQW31" s="160"/>
      <c r="GQX31" s="160"/>
      <c r="GQY31" s="160"/>
      <c r="GQZ31" s="160"/>
      <c r="GRA31" s="160"/>
      <c r="GRB31" s="160"/>
      <c r="GRC31" s="160"/>
      <c r="GRD31" s="160"/>
      <c r="GRE31" s="160"/>
      <c r="GRF31" s="160"/>
      <c r="GRG31" s="160"/>
      <c r="GRH31" s="160"/>
      <c r="GRI31" s="160"/>
      <c r="GRJ31" s="160"/>
      <c r="GRK31" s="160"/>
      <c r="GRL31" s="160"/>
      <c r="GRM31" s="160"/>
      <c r="GRN31" s="160"/>
      <c r="GRO31" s="160"/>
      <c r="GRP31" s="160"/>
      <c r="GRQ31" s="160"/>
      <c r="GRR31" s="160"/>
      <c r="GRS31" s="160"/>
      <c r="GRT31" s="160"/>
      <c r="GRU31" s="160"/>
      <c r="GRV31" s="160"/>
      <c r="GRW31" s="160"/>
      <c r="GRX31" s="160"/>
      <c r="GRY31" s="160"/>
      <c r="GRZ31" s="160"/>
      <c r="GSA31" s="160"/>
      <c r="GSB31" s="160"/>
      <c r="GSC31" s="160"/>
      <c r="GSD31" s="160"/>
      <c r="GSE31" s="160"/>
      <c r="GSF31" s="160"/>
      <c r="GSG31" s="160"/>
      <c r="GSH31" s="160"/>
      <c r="GSI31" s="160"/>
      <c r="GSJ31" s="160"/>
      <c r="GSK31" s="160"/>
      <c r="GSL31" s="160"/>
      <c r="GSM31" s="160"/>
      <c r="GSN31" s="160"/>
      <c r="GSO31" s="160"/>
      <c r="GSP31" s="160"/>
      <c r="GSQ31" s="160"/>
      <c r="GSR31" s="160"/>
      <c r="GSS31" s="160"/>
      <c r="GST31" s="160"/>
      <c r="GSU31" s="160"/>
      <c r="GSV31" s="160"/>
      <c r="GSW31" s="160"/>
      <c r="GSX31" s="160"/>
      <c r="GSY31" s="160"/>
      <c r="GSZ31" s="160"/>
      <c r="GTA31" s="160"/>
      <c r="GTB31" s="160"/>
      <c r="GTC31" s="160"/>
      <c r="GTD31" s="160"/>
      <c r="GTE31" s="160"/>
      <c r="GTF31" s="160"/>
      <c r="GTG31" s="160"/>
      <c r="GTH31" s="160"/>
      <c r="GTI31" s="160"/>
      <c r="GTJ31" s="160"/>
      <c r="GTK31" s="160"/>
      <c r="GTL31" s="160"/>
      <c r="GTM31" s="160"/>
      <c r="GTN31" s="160"/>
      <c r="GTO31" s="160"/>
      <c r="GTP31" s="160"/>
      <c r="GTQ31" s="160"/>
      <c r="GTR31" s="160"/>
      <c r="GTS31" s="160"/>
      <c r="GTT31" s="160"/>
      <c r="GTU31" s="160"/>
      <c r="GTV31" s="160"/>
      <c r="GTW31" s="160"/>
      <c r="GTX31" s="160"/>
      <c r="GTY31" s="160"/>
      <c r="GTZ31" s="160"/>
      <c r="GUA31" s="160"/>
      <c r="GUB31" s="160"/>
      <c r="GUC31" s="160"/>
      <c r="GUD31" s="160"/>
      <c r="GUE31" s="160"/>
      <c r="GUF31" s="160"/>
      <c r="GUG31" s="160"/>
      <c r="GUH31" s="160"/>
      <c r="GUI31" s="160"/>
      <c r="GUJ31" s="160"/>
      <c r="GUK31" s="160"/>
      <c r="GUL31" s="160"/>
      <c r="GUM31" s="160"/>
      <c r="GUN31" s="160"/>
      <c r="GUO31" s="160"/>
      <c r="GUP31" s="160"/>
      <c r="GUQ31" s="160"/>
      <c r="GUR31" s="160"/>
      <c r="GUS31" s="160"/>
      <c r="GUT31" s="160"/>
      <c r="GUU31" s="160"/>
      <c r="GUV31" s="160"/>
      <c r="GUW31" s="160"/>
      <c r="GUX31" s="160"/>
      <c r="GUY31" s="160"/>
      <c r="GUZ31" s="160"/>
      <c r="GVA31" s="160"/>
      <c r="GVB31" s="160"/>
      <c r="GVC31" s="160"/>
      <c r="GVD31" s="160"/>
      <c r="GVE31" s="160"/>
      <c r="GVF31" s="160"/>
      <c r="GVG31" s="160"/>
      <c r="GVH31" s="160"/>
      <c r="GVI31" s="160"/>
      <c r="GVJ31" s="160"/>
      <c r="GVK31" s="160"/>
      <c r="GVL31" s="160"/>
      <c r="GVM31" s="160"/>
      <c r="GVN31" s="160"/>
      <c r="GVO31" s="160"/>
      <c r="GVP31" s="160"/>
      <c r="GVQ31" s="160"/>
      <c r="GVR31" s="160"/>
      <c r="GVS31" s="160"/>
      <c r="GVT31" s="160"/>
      <c r="GVU31" s="160"/>
      <c r="GVV31" s="160"/>
      <c r="GVW31" s="160"/>
      <c r="GVX31" s="160"/>
      <c r="GVY31" s="160"/>
      <c r="GVZ31" s="160"/>
      <c r="GWA31" s="160"/>
      <c r="GWB31" s="160"/>
      <c r="GWC31" s="160"/>
      <c r="GWD31" s="160"/>
      <c r="GWE31" s="160"/>
      <c r="GWF31" s="160"/>
      <c r="GWG31" s="160"/>
      <c r="GWH31" s="160"/>
      <c r="GWI31" s="160"/>
      <c r="GWJ31" s="160"/>
      <c r="GWK31" s="160"/>
      <c r="GWL31" s="160"/>
      <c r="GWM31" s="160"/>
      <c r="GWN31" s="160"/>
      <c r="GWO31" s="160"/>
      <c r="GWP31" s="160"/>
      <c r="GWQ31" s="160"/>
      <c r="GWR31" s="160"/>
      <c r="GWS31" s="160"/>
      <c r="GWT31" s="160"/>
      <c r="GWU31" s="160"/>
      <c r="GWV31" s="160"/>
      <c r="GWW31" s="160"/>
      <c r="GWX31" s="160"/>
      <c r="GWY31" s="160"/>
      <c r="GWZ31" s="160"/>
      <c r="GXA31" s="160"/>
      <c r="GXB31" s="160"/>
      <c r="GXC31" s="160"/>
      <c r="GXD31" s="160"/>
      <c r="GXE31" s="160"/>
      <c r="GXF31" s="160"/>
      <c r="GXG31" s="160"/>
      <c r="GXH31" s="160"/>
      <c r="GXI31" s="160"/>
      <c r="GXJ31" s="160"/>
      <c r="GXK31" s="160"/>
      <c r="GXL31" s="160"/>
      <c r="GXM31" s="160"/>
      <c r="GXN31" s="160"/>
      <c r="GXO31" s="160"/>
      <c r="GXP31" s="160"/>
      <c r="GXQ31" s="160"/>
      <c r="GXR31" s="160"/>
      <c r="GXS31" s="160"/>
      <c r="GXT31" s="160"/>
      <c r="GXU31" s="160"/>
      <c r="GXV31" s="160"/>
      <c r="GXW31" s="160"/>
      <c r="GXX31" s="160"/>
      <c r="GXY31" s="160"/>
      <c r="GXZ31" s="160"/>
      <c r="GYA31" s="160"/>
      <c r="GYB31" s="160"/>
      <c r="GYC31" s="160"/>
      <c r="GYD31" s="160"/>
      <c r="GYE31" s="160"/>
      <c r="GYF31" s="160"/>
      <c r="GYG31" s="160"/>
      <c r="GYH31" s="160"/>
      <c r="GYI31" s="160"/>
      <c r="GYJ31" s="160"/>
      <c r="GYK31" s="160"/>
      <c r="GYL31" s="160"/>
      <c r="GYM31" s="160"/>
      <c r="GYN31" s="160"/>
      <c r="GYO31" s="160"/>
      <c r="GYP31" s="160"/>
      <c r="GYQ31" s="160"/>
      <c r="GYR31" s="160"/>
      <c r="GYS31" s="160"/>
      <c r="GYT31" s="160"/>
      <c r="GYU31" s="160"/>
      <c r="GYV31" s="160"/>
      <c r="GYW31" s="160"/>
      <c r="GYX31" s="160"/>
      <c r="GYY31" s="160"/>
      <c r="GYZ31" s="160"/>
      <c r="GZA31" s="160"/>
      <c r="GZB31" s="160"/>
      <c r="GZC31" s="160"/>
      <c r="GZD31" s="160"/>
      <c r="GZE31" s="160"/>
      <c r="GZF31" s="160"/>
      <c r="GZG31" s="160"/>
      <c r="GZH31" s="160"/>
      <c r="GZI31" s="160"/>
      <c r="GZJ31" s="160"/>
      <c r="GZK31" s="160"/>
      <c r="GZL31" s="160"/>
      <c r="GZM31" s="160"/>
      <c r="GZN31" s="160"/>
      <c r="GZO31" s="160"/>
      <c r="GZP31" s="160"/>
      <c r="GZQ31" s="160"/>
      <c r="GZR31" s="160"/>
      <c r="GZS31" s="160"/>
      <c r="GZT31" s="160"/>
      <c r="GZU31" s="160"/>
      <c r="GZV31" s="160"/>
      <c r="GZW31" s="160"/>
      <c r="GZX31" s="160"/>
      <c r="GZY31" s="160"/>
      <c r="GZZ31" s="160"/>
      <c r="HAA31" s="160"/>
      <c r="HAB31" s="160"/>
      <c r="HAC31" s="160"/>
      <c r="HAD31" s="160"/>
      <c r="HAE31" s="160"/>
      <c r="HAF31" s="160"/>
      <c r="HAG31" s="160"/>
      <c r="HAH31" s="160"/>
      <c r="HAI31" s="160"/>
      <c r="HAJ31" s="160"/>
      <c r="HAK31" s="160"/>
      <c r="HAL31" s="160"/>
      <c r="HAM31" s="160"/>
      <c r="HAN31" s="160"/>
      <c r="HAO31" s="160"/>
      <c r="HAP31" s="160"/>
      <c r="HAQ31" s="160"/>
      <c r="HAR31" s="160"/>
      <c r="HAS31" s="160"/>
      <c r="HAT31" s="160"/>
      <c r="HAU31" s="160"/>
      <c r="HAV31" s="160"/>
      <c r="HAW31" s="160"/>
      <c r="HAX31" s="160"/>
      <c r="HAY31" s="160"/>
      <c r="HAZ31" s="160"/>
      <c r="HBA31" s="160"/>
      <c r="HBB31" s="160"/>
      <c r="HBC31" s="160"/>
      <c r="HBD31" s="160"/>
      <c r="HBE31" s="160"/>
      <c r="HBF31" s="160"/>
      <c r="HBG31" s="160"/>
      <c r="HBH31" s="160"/>
      <c r="HBI31" s="160"/>
      <c r="HBJ31" s="160"/>
      <c r="HBK31" s="160"/>
      <c r="HBL31" s="160"/>
      <c r="HBM31" s="160"/>
      <c r="HBN31" s="160"/>
      <c r="HBO31" s="160"/>
      <c r="HBP31" s="160"/>
      <c r="HBQ31" s="160"/>
      <c r="HBR31" s="160"/>
      <c r="HBS31" s="160"/>
      <c r="HBT31" s="160"/>
      <c r="HBU31" s="160"/>
      <c r="HBV31" s="160"/>
      <c r="HBW31" s="160"/>
      <c r="HBX31" s="160"/>
      <c r="HBY31" s="160"/>
      <c r="HBZ31" s="160"/>
      <c r="HCA31" s="160"/>
      <c r="HCB31" s="160"/>
      <c r="HCC31" s="160"/>
      <c r="HCD31" s="160"/>
      <c r="HCE31" s="160"/>
      <c r="HCF31" s="160"/>
      <c r="HCG31" s="160"/>
      <c r="HCH31" s="160"/>
      <c r="HCI31" s="160"/>
      <c r="HCJ31" s="160"/>
      <c r="HCK31" s="160"/>
      <c r="HCL31" s="160"/>
      <c r="HCM31" s="160"/>
      <c r="HCN31" s="160"/>
      <c r="HCO31" s="160"/>
      <c r="HCP31" s="160"/>
      <c r="HCQ31" s="160"/>
      <c r="HCR31" s="160"/>
      <c r="HCS31" s="160"/>
      <c r="HCT31" s="160"/>
      <c r="HCU31" s="160"/>
      <c r="HCV31" s="160"/>
      <c r="HCW31" s="160"/>
      <c r="HCX31" s="160"/>
      <c r="HCY31" s="160"/>
      <c r="HCZ31" s="160"/>
      <c r="HDA31" s="160"/>
      <c r="HDB31" s="160"/>
      <c r="HDC31" s="160"/>
      <c r="HDD31" s="160"/>
      <c r="HDE31" s="160"/>
      <c r="HDF31" s="160"/>
      <c r="HDG31" s="160"/>
      <c r="HDH31" s="160"/>
      <c r="HDI31" s="160"/>
      <c r="HDJ31" s="160"/>
      <c r="HDK31" s="160"/>
      <c r="HDL31" s="160"/>
      <c r="HDM31" s="160"/>
      <c r="HDN31" s="160"/>
      <c r="HDO31" s="160"/>
      <c r="HDP31" s="160"/>
      <c r="HDQ31" s="160"/>
      <c r="HDR31" s="160"/>
      <c r="HDS31" s="160"/>
      <c r="HDT31" s="160"/>
      <c r="HDU31" s="160"/>
      <c r="HDV31" s="160"/>
      <c r="HDW31" s="160"/>
      <c r="HDX31" s="160"/>
      <c r="HDY31" s="160"/>
      <c r="HDZ31" s="160"/>
      <c r="HEA31" s="160"/>
      <c r="HEB31" s="160"/>
      <c r="HEC31" s="160"/>
      <c r="HED31" s="160"/>
      <c r="HEE31" s="160"/>
      <c r="HEF31" s="160"/>
      <c r="HEG31" s="160"/>
      <c r="HEH31" s="160"/>
      <c r="HEI31" s="160"/>
      <c r="HEJ31" s="160"/>
      <c r="HEK31" s="160"/>
      <c r="HEL31" s="160"/>
      <c r="HEM31" s="160"/>
      <c r="HEN31" s="160"/>
      <c r="HEO31" s="160"/>
      <c r="HEP31" s="160"/>
      <c r="HEQ31" s="160"/>
      <c r="HER31" s="160"/>
      <c r="HES31" s="160"/>
      <c r="HET31" s="160"/>
      <c r="HEU31" s="160"/>
      <c r="HEV31" s="160"/>
      <c r="HEW31" s="160"/>
      <c r="HEX31" s="160"/>
      <c r="HEY31" s="160"/>
      <c r="HEZ31" s="160"/>
      <c r="HFA31" s="160"/>
      <c r="HFB31" s="160"/>
      <c r="HFC31" s="160"/>
      <c r="HFD31" s="160"/>
      <c r="HFE31" s="160"/>
      <c r="HFF31" s="160"/>
      <c r="HFG31" s="160"/>
      <c r="HFH31" s="160"/>
      <c r="HFI31" s="160"/>
      <c r="HFJ31" s="160"/>
      <c r="HFK31" s="160"/>
      <c r="HFL31" s="160"/>
      <c r="HFM31" s="160"/>
      <c r="HFN31" s="160"/>
      <c r="HFO31" s="160"/>
      <c r="HFP31" s="160"/>
      <c r="HFQ31" s="160"/>
      <c r="HFR31" s="160"/>
      <c r="HFS31" s="160"/>
      <c r="HFT31" s="160"/>
      <c r="HFU31" s="160"/>
      <c r="HFV31" s="160"/>
      <c r="HFW31" s="160"/>
      <c r="HFX31" s="160"/>
      <c r="HFY31" s="160"/>
      <c r="HFZ31" s="160"/>
      <c r="HGA31" s="160"/>
      <c r="HGB31" s="160"/>
      <c r="HGC31" s="160"/>
      <c r="HGD31" s="160"/>
      <c r="HGE31" s="160"/>
      <c r="HGF31" s="160"/>
      <c r="HGG31" s="160"/>
      <c r="HGH31" s="160"/>
      <c r="HGI31" s="160"/>
      <c r="HGJ31" s="160"/>
      <c r="HGK31" s="160"/>
      <c r="HGL31" s="160"/>
      <c r="HGM31" s="160"/>
      <c r="HGN31" s="160"/>
      <c r="HGO31" s="160"/>
      <c r="HGP31" s="160"/>
      <c r="HGQ31" s="160"/>
      <c r="HGR31" s="160"/>
      <c r="HGS31" s="160"/>
      <c r="HGT31" s="160"/>
      <c r="HGU31" s="160"/>
      <c r="HGV31" s="160"/>
      <c r="HGW31" s="160"/>
      <c r="HGX31" s="160"/>
      <c r="HGY31" s="160"/>
      <c r="HGZ31" s="160"/>
      <c r="HHA31" s="160"/>
      <c r="HHB31" s="160"/>
      <c r="HHC31" s="160"/>
      <c r="HHD31" s="160"/>
      <c r="HHE31" s="160"/>
      <c r="HHF31" s="160"/>
      <c r="HHG31" s="160"/>
      <c r="HHH31" s="160"/>
      <c r="HHI31" s="160"/>
      <c r="HHJ31" s="160"/>
      <c r="HHK31" s="160"/>
      <c r="HHL31" s="160"/>
      <c r="HHM31" s="160"/>
      <c r="HHN31" s="160"/>
      <c r="HHO31" s="160"/>
      <c r="HHP31" s="160"/>
      <c r="HHQ31" s="160"/>
      <c r="HHR31" s="160"/>
      <c r="HHS31" s="160"/>
      <c r="HHT31" s="160"/>
      <c r="HHU31" s="160"/>
      <c r="HHV31" s="160"/>
      <c r="HHW31" s="160"/>
      <c r="HHX31" s="160"/>
      <c r="HHY31" s="160"/>
      <c r="HHZ31" s="160"/>
      <c r="HIA31" s="160"/>
      <c r="HIB31" s="160"/>
      <c r="HIC31" s="160"/>
      <c r="HID31" s="160"/>
      <c r="HIE31" s="160"/>
      <c r="HIF31" s="160"/>
      <c r="HIG31" s="160"/>
      <c r="HIH31" s="160"/>
      <c r="HII31" s="160"/>
      <c r="HIJ31" s="160"/>
      <c r="HIK31" s="160"/>
      <c r="HIL31" s="160"/>
      <c r="HIM31" s="160"/>
      <c r="HIN31" s="160"/>
      <c r="HIO31" s="160"/>
      <c r="HIP31" s="160"/>
      <c r="HIQ31" s="160"/>
      <c r="HIR31" s="160"/>
      <c r="HIS31" s="160"/>
      <c r="HIT31" s="160"/>
      <c r="HIU31" s="160"/>
      <c r="HIV31" s="160"/>
      <c r="HIW31" s="160"/>
      <c r="HIX31" s="160"/>
      <c r="HIY31" s="160"/>
      <c r="HIZ31" s="160"/>
      <c r="HJA31" s="160"/>
      <c r="HJB31" s="160"/>
      <c r="HJC31" s="160"/>
      <c r="HJD31" s="160"/>
      <c r="HJE31" s="160"/>
      <c r="HJF31" s="160"/>
      <c r="HJG31" s="160"/>
      <c r="HJH31" s="160"/>
      <c r="HJI31" s="160"/>
      <c r="HJJ31" s="160"/>
      <c r="HJK31" s="160"/>
      <c r="HJL31" s="160"/>
      <c r="HJM31" s="160"/>
      <c r="HJN31" s="160"/>
      <c r="HJO31" s="160"/>
      <c r="HJP31" s="160"/>
      <c r="HJQ31" s="160"/>
      <c r="HJR31" s="160"/>
      <c r="HJS31" s="160"/>
      <c r="HJT31" s="160"/>
      <c r="HJU31" s="160"/>
      <c r="HJV31" s="160"/>
      <c r="HJW31" s="160"/>
      <c r="HJX31" s="160"/>
      <c r="HJY31" s="160"/>
      <c r="HJZ31" s="160"/>
      <c r="HKA31" s="160"/>
      <c r="HKB31" s="160"/>
      <c r="HKC31" s="160"/>
      <c r="HKD31" s="160"/>
      <c r="HKE31" s="160"/>
      <c r="HKF31" s="160"/>
      <c r="HKG31" s="160"/>
      <c r="HKH31" s="160"/>
      <c r="HKI31" s="160"/>
      <c r="HKJ31" s="160"/>
      <c r="HKK31" s="160"/>
      <c r="HKL31" s="160"/>
      <c r="HKM31" s="160"/>
      <c r="HKN31" s="160"/>
      <c r="HKO31" s="160"/>
      <c r="HKP31" s="160"/>
      <c r="HKQ31" s="160"/>
      <c r="HKR31" s="160"/>
      <c r="HKS31" s="160"/>
      <c r="HKT31" s="160"/>
      <c r="HKU31" s="160"/>
      <c r="HKV31" s="160"/>
      <c r="HKW31" s="160"/>
      <c r="HKX31" s="160"/>
      <c r="HKY31" s="160"/>
      <c r="HKZ31" s="160"/>
      <c r="HLA31" s="160"/>
      <c r="HLB31" s="160"/>
      <c r="HLC31" s="160"/>
      <c r="HLD31" s="160"/>
      <c r="HLE31" s="160"/>
      <c r="HLF31" s="160"/>
      <c r="HLG31" s="160"/>
      <c r="HLH31" s="160"/>
      <c r="HLI31" s="160"/>
      <c r="HLJ31" s="160"/>
      <c r="HLK31" s="160"/>
      <c r="HLL31" s="160"/>
      <c r="HLM31" s="160"/>
      <c r="HLN31" s="160"/>
      <c r="HLO31" s="160"/>
      <c r="HLP31" s="160"/>
      <c r="HLQ31" s="160"/>
      <c r="HLR31" s="160"/>
      <c r="HLS31" s="160"/>
      <c r="HLT31" s="160"/>
      <c r="HLU31" s="160"/>
      <c r="HLV31" s="160"/>
      <c r="HLW31" s="160"/>
      <c r="HLX31" s="160"/>
      <c r="HLY31" s="160"/>
      <c r="HLZ31" s="160"/>
      <c r="HMA31" s="160"/>
      <c r="HMB31" s="160"/>
      <c r="HMC31" s="160"/>
      <c r="HMD31" s="160"/>
      <c r="HME31" s="160"/>
      <c r="HMF31" s="160"/>
      <c r="HMG31" s="160"/>
      <c r="HMH31" s="160"/>
      <c r="HMI31" s="160"/>
      <c r="HMJ31" s="160"/>
      <c r="HMK31" s="160"/>
      <c r="HML31" s="160"/>
      <c r="HMM31" s="160"/>
      <c r="HMN31" s="160"/>
      <c r="HMO31" s="160"/>
      <c r="HMP31" s="160"/>
      <c r="HMQ31" s="160"/>
      <c r="HMR31" s="160"/>
      <c r="HMS31" s="160"/>
      <c r="HMT31" s="160"/>
      <c r="HMU31" s="160"/>
      <c r="HMV31" s="160"/>
      <c r="HMW31" s="160"/>
      <c r="HMX31" s="160"/>
      <c r="HMY31" s="160"/>
      <c r="HMZ31" s="160"/>
      <c r="HNA31" s="160"/>
      <c r="HNB31" s="160"/>
      <c r="HNC31" s="160"/>
      <c r="HND31" s="160"/>
      <c r="HNE31" s="160"/>
      <c r="HNF31" s="160"/>
      <c r="HNG31" s="160"/>
      <c r="HNH31" s="160"/>
      <c r="HNI31" s="160"/>
      <c r="HNJ31" s="160"/>
      <c r="HNK31" s="160"/>
      <c r="HNL31" s="160"/>
      <c r="HNM31" s="160"/>
      <c r="HNN31" s="160"/>
      <c r="HNO31" s="160"/>
      <c r="HNP31" s="160"/>
      <c r="HNQ31" s="160"/>
      <c r="HNR31" s="160"/>
      <c r="HNS31" s="160"/>
      <c r="HNT31" s="160"/>
      <c r="HNU31" s="160"/>
      <c r="HNV31" s="160"/>
      <c r="HNW31" s="160"/>
      <c r="HNX31" s="160"/>
      <c r="HNY31" s="160"/>
      <c r="HNZ31" s="160"/>
      <c r="HOA31" s="160"/>
      <c r="HOB31" s="160"/>
      <c r="HOC31" s="160"/>
      <c r="HOD31" s="160"/>
      <c r="HOE31" s="160"/>
      <c r="HOF31" s="160"/>
      <c r="HOG31" s="160"/>
      <c r="HOH31" s="160"/>
      <c r="HOI31" s="160"/>
      <c r="HOJ31" s="160"/>
      <c r="HOK31" s="160"/>
      <c r="HOL31" s="160"/>
      <c r="HOM31" s="160"/>
      <c r="HON31" s="160"/>
      <c r="HOO31" s="160"/>
      <c r="HOP31" s="160"/>
      <c r="HOQ31" s="160"/>
      <c r="HOR31" s="160"/>
      <c r="HOS31" s="160"/>
      <c r="HOT31" s="160"/>
      <c r="HOU31" s="160"/>
      <c r="HOV31" s="160"/>
      <c r="HOW31" s="160"/>
      <c r="HOX31" s="160"/>
      <c r="HOY31" s="160"/>
      <c r="HOZ31" s="160"/>
      <c r="HPA31" s="160"/>
      <c r="HPB31" s="160"/>
      <c r="HPC31" s="160"/>
      <c r="HPD31" s="160"/>
      <c r="HPE31" s="160"/>
      <c r="HPF31" s="160"/>
      <c r="HPG31" s="160"/>
      <c r="HPH31" s="160"/>
      <c r="HPI31" s="160"/>
      <c r="HPJ31" s="160"/>
      <c r="HPK31" s="160"/>
      <c r="HPL31" s="160"/>
      <c r="HPM31" s="160"/>
      <c r="HPN31" s="160"/>
      <c r="HPO31" s="160"/>
      <c r="HPP31" s="160"/>
      <c r="HPQ31" s="160"/>
      <c r="HPR31" s="160"/>
      <c r="HPS31" s="160"/>
      <c r="HPT31" s="160"/>
      <c r="HPU31" s="160"/>
      <c r="HPV31" s="160"/>
      <c r="HPW31" s="160"/>
      <c r="HPX31" s="160"/>
      <c r="HPY31" s="160"/>
      <c r="HPZ31" s="160"/>
      <c r="HQA31" s="160"/>
      <c r="HQB31" s="160"/>
      <c r="HQC31" s="160"/>
      <c r="HQD31" s="160"/>
      <c r="HQE31" s="160"/>
      <c r="HQF31" s="160"/>
      <c r="HQG31" s="160"/>
      <c r="HQH31" s="160"/>
      <c r="HQI31" s="160"/>
      <c r="HQJ31" s="160"/>
      <c r="HQK31" s="160"/>
      <c r="HQL31" s="160"/>
      <c r="HQM31" s="160"/>
      <c r="HQN31" s="160"/>
      <c r="HQO31" s="160"/>
      <c r="HQP31" s="160"/>
      <c r="HQQ31" s="160"/>
      <c r="HQR31" s="160"/>
      <c r="HQS31" s="160"/>
      <c r="HQT31" s="160"/>
      <c r="HQU31" s="160"/>
      <c r="HQV31" s="160"/>
      <c r="HQW31" s="160"/>
      <c r="HQX31" s="160"/>
      <c r="HQY31" s="160"/>
      <c r="HQZ31" s="160"/>
      <c r="HRA31" s="160"/>
      <c r="HRB31" s="160"/>
      <c r="HRC31" s="160"/>
      <c r="HRD31" s="160"/>
      <c r="HRE31" s="160"/>
      <c r="HRF31" s="160"/>
      <c r="HRG31" s="160"/>
      <c r="HRH31" s="160"/>
      <c r="HRI31" s="160"/>
      <c r="HRJ31" s="160"/>
      <c r="HRK31" s="160"/>
      <c r="HRL31" s="160"/>
      <c r="HRM31" s="160"/>
      <c r="HRN31" s="160"/>
      <c r="HRO31" s="160"/>
      <c r="HRP31" s="160"/>
      <c r="HRQ31" s="160"/>
      <c r="HRR31" s="160"/>
      <c r="HRS31" s="160"/>
      <c r="HRT31" s="160"/>
      <c r="HRU31" s="160"/>
      <c r="HRV31" s="160"/>
      <c r="HRW31" s="160"/>
      <c r="HRX31" s="160"/>
      <c r="HRY31" s="160"/>
      <c r="HRZ31" s="160"/>
      <c r="HSA31" s="160"/>
      <c r="HSB31" s="160"/>
      <c r="HSC31" s="160"/>
      <c r="HSD31" s="160"/>
      <c r="HSE31" s="160"/>
      <c r="HSF31" s="160"/>
      <c r="HSG31" s="160"/>
      <c r="HSH31" s="160"/>
      <c r="HSI31" s="160"/>
      <c r="HSJ31" s="160"/>
      <c r="HSK31" s="160"/>
      <c r="HSL31" s="160"/>
      <c r="HSM31" s="160"/>
      <c r="HSN31" s="160"/>
      <c r="HSO31" s="160"/>
      <c r="HSP31" s="160"/>
      <c r="HSQ31" s="160"/>
      <c r="HSR31" s="160"/>
      <c r="HSS31" s="160"/>
      <c r="HST31" s="160"/>
      <c r="HSU31" s="160"/>
      <c r="HSV31" s="160"/>
      <c r="HSW31" s="160"/>
      <c r="HSX31" s="160"/>
      <c r="HSY31" s="160"/>
      <c r="HSZ31" s="160"/>
      <c r="HTA31" s="160"/>
      <c r="HTB31" s="160"/>
      <c r="HTC31" s="160"/>
      <c r="HTD31" s="160"/>
      <c r="HTE31" s="160"/>
      <c r="HTF31" s="160"/>
      <c r="HTG31" s="160"/>
      <c r="HTH31" s="160"/>
      <c r="HTI31" s="160"/>
      <c r="HTJ31" s="160"/>
      <c r="HTK31" s="160"/>
      <c r="HTL31" s="160"/>
      <c r="HTM31" s="160"/>
      <c r="HTN31" s="160"/>
      <c r="HTO31" s="160"/>
      <c r="HTP31" s="160"/>
      <c r="HTQ31" s="160"/>
      <c r="HTR31" s="160"/>
      <c r="HTS31" s="160"/>
      <c r="HTT31" s="160"/>
      <c r="HTU31" s="160"/>
      <c r="HTV31" s="160"/>
      <c r="HTW31" s="160"/>
      <c r="HTX31" s="160"/>
      <c r="HTY31" s="160"/>
      <c r="HTZ31" s="160"/>
      <c r="HUA31" s="160"/>
      <c r="HUB31" s="160"/>
      <c r="HUC31" s="160"/>
      <c r="HUD31" s="160"/>
      <c r="HUE31" s="160"/>
      <c r="HUF31" s="160"/>
      <c r="HUG31" s="160"/>
      <c r="HUH31" s="160"/>
      <c r="HUI31" s="160"/>
      <c r="HUJ31" s="160"/>
      <c r="HUK31" s="160"/>
      <c r="HUL31" s="160"/>
      <c r="HUM31" s="160"/>
      <c r="HUN31" s="160"/>
      <c r="HUO31" s="160"/>
      <c r="HUP31" s="160"/>
      <c r="HUQ31" s="160"/>
      <c r="HUR31" s="160"/>
      <c r="HUS31" s="160"/>
      <c r="HUT31" s="160"/>
      <c r="HUU31" s="160"/>
      <c r="HUV31" s="160"/>
      <c r="HUW31" s="160"/>
      <c r="HUX31" s="160"/>
      <c r="HUY31" s="160"/>
      <c r="HUZ31" s="160"/>
      <c r="HVA31" s="160"/>
      <c r="HVB31" s="160"/>
      <c r="HVC31" s="160"/>
      <c r="HVD31" s="160"/>
      <c r="HVE31" s="160"/>
      <c r="HVF31" s="160"/>
      <c r="HVG31" s="160"/>
      <c r="HVH31" s="160"/>
      <c r="HVI31" s="160"/>
      <c r="HVJ31" s="160"/>
      <c r="HVK31" s="160"/>
      <c r="HVL31" s="160"/>
      <c r="HVM31" s="160"/>
      <c r="HVN31" s="160"/>
      <c r="HVO31" s="160"/>
      <c r="HVP31" s="160"/>
      <c r="HVQ31" s="160"/>
      <c r="HVR31" s="160"/>
      <c r="HVS31" s="160"/>
      <c r="HVT31" s="160"/>
      <c r="HVU31" s="160"/>
      <c r="HVV31" s="160"/>
      <c r="HVW31" s="160"/>
      <c r="HVX31" s="160"/>
      <c r="HVY31" s="160"/>
      <c r="HVZ31" s="160"/>
      <c r="HWA31" s="160"/>
      <c r="HWB31" s="160"/>
      <c r="HWC31" s="160"/>
      <c r="HWD31" s="160"/>
      <c r="HWE31" s="160"/>
      <c r="HWF31" s="160"/>
      <c r="HWG31" s="160"/>
      <c r="HWH31" s="160"/>
      <c r="HWI31" s="160"/>
      <c r="HWJ31" s="160"/>
      <c r="HWK31" s="160"/>
      <c r="HWL31" s="160"/>
      <c r="HWM31" s="160"/>
      <c r="HWN31" s="160"/>
      <c r="HWO31" s="160"/>
      <c r="HWP31" s="160"/>
      <c r="HWQ31" s="160"/>
      <c r="HWR31" s="160"/>
      <c r="HWS31" s="160"/>
      <c r="HWT31" s="160"/>
      <c r="HWU31" s="160"/>
      <c r="HWV31" s="160"/>
      <c r="HWW31" s="160"/>
      <c r="HWX31" s="160"/>
      <c r="HWY31" s="160"/>
      <c r="HWZ31" s="160"/>
      <c r="HXA31" s="160"/>
      <c r="HXB31" s="160"/>
      <c r="HXC31" s="160"/>
      <c r="HXD31" s="160"/>
      <c r="HXE31" s="160"/>
      <c r="HXF31" s="160"/>
      <c r="HXG31" s="160"/>
      <c r="HXH31" s="160"/>
      <c r="HXI31" s="160"/>
      <c r="HXJ31" s="160"/>
      <c r="HXK31" s="160"/>
      <c r="HXL31" s="160"/>
      <c r="HXM31" s="160"/>
      <c r="HXN31" s="160"/>
      <c r="HXO31" s="160"/>
      <c r="HXP31" s="160"/>
      <c r="HXQ31" s="160"/>
      <c r="HXR31" s="160"/>
      <c r="HXS31" s="160"/>
      <c r="HXT31" s="160"/>
      <c r="HXU31" s="160"/>
      <c r="HXV31" s="160"/>
      <c r="HXW31" s="160"/>
      <c r="HXX31" s="160"/>
      <c r="HXY31" s="160"/>
      <c r="HXZ31" s="160"/>
      <c r="HYA31" s="160"/>
      <c r="HYB31" s="160"/>
      <c r="HYC31" s="160"/>
      <c r="HYD31" s="160"/>
      <c r="HYE31" s="160"/>
      <c r="HYF31" s="160"/>
      <c r="HYG31" s="160"/>
      <c r="HYH31" s="160"/>
      <c r="HYI31" s="160"/>
      <c r="HYJ31" s="160"/>
      <c r="HYK31" s="160"/>
      <c r="HYL31" s="160"/>
      <c r="HYM31" s="160"/>
      <c r="HYN31" s="160"/>
      <c r="HYO31" s="160"/>
      <c r="HYP31" s="160"/>
      <c r="HYQ31" s="160"/>
      <c r="HYR31" s="160"/>
      <c r="HYS31" s="160"/>
      <c r="HYT31" s="160"/>
      <c r="HYU31" s="160"/>
      <c r="HYV31" s="160"/>
      <c r="HYW31" s="160"/>
      <c r="HYX31" s="160"/>
      <c r="HYY31" s="160"/>
      <c r="HYZ31" s="160"/>
      <c r="HZA31" s="160"/>
      <c r="HZB31" s="160"/>
      <c r="HZC31" s="160"/>
      <c r="HZD31" s="160"/>
      <c r="HZE31" s="160"/>
      <c r="HZF31" s="160"/>
      <c r="HZG31" s="160"/>
      <c r="HZH31" s="160"/>
      <c r="HZI31" s="160"/>
      <c r="HZJ31" s="160"/>
      <c r="HZK31" s="160"/>
      <c r="HZL31" s="160"/>
      <c r="HZM31" s="160"/>
      <c r="HZN31" s="160"/>
      <c r="HZO31" s="160"/>
      <c r="HZP31" s="160"/>
      <c r="HZQ31" s="160"/>
      <c r="HZR31" s="160"/>
      <c r="HZS31" s="160"/>
      <c r="HZT31" s="160"/>
      <c r="HZU31" s="160"/>
      <c r="HZV31" s="160"/>
      <c r="HZW31" s="160"/>
      <c r="HZX31" s="160"/>
      <c r="HZY31" s="160"/>
      <c r="HZZ31" s="160"/>
      <c r="IAA31" s="160"/>
      <c r="IAB31" s="160"/>
      <c r="IAC31" s="160"/>
      <c r="IAD31" s="160"/>
      <c r="IAE31" s="160"/>
      <c r="IAF31" s="160"/>
      <c r="IAG31" s="160"/>
      <c r="IAH31" s="160"/>
      <c r="IAI31" s="160"/>
      <c r="IAJ31" s="160"/>
      <c r="IAK31" s="160"/>
      <c r="IAL31" s="160"/>
      <c r="IAM31" s="160"/>
      <c r="IAN31" s="160"/>
      <c r="IAO31" s="160"/>
      <c r="IAP31" s="160"/>
      <c r="IAQ31" s="160"/>
      <c r="IAR31" s="160"/>
      <c r="IAS31" s="160"/>
      <c r="IAT31" s="160"/>
      <c r="IAU31" s="160"/>
      <c r="IAV31" s="160"/>
      <c r="IAW31" s="160"/>
      <c r="IAX31" s="160"/>
      <c r="IAY31" s="160"/>
      <c r="IAZ31" s="160"/>
      <c r="IBA31" s="160"/>
      <c r="IBB31" s="160"/>
      <c r="IBC31" s="160"/>
      <c r="IBD31" s="160"/>
      <c r="IBE31" s="160"/>
      <c r="IBF31" s="160"/>
      <c r="IBG31" s="160"/>
      <c r="IBH31" s="160"/>
      <c r="IBI31" s="160"/>
      <c r="IBJ31" s="160"/>
      <c r="IBK31" s="160"/>
      <c r="IBL31" s="160"/>
      <c r="IBM31" s="160"/>
      <c r="IBN31" s="160"/>
      <c r="IBO31" s="160"/>
      <c r="IBP31" s="160"/>
      <c r="IBQ31" s="160"/>
      <c r="IBR31" s="160"/>
      <c r="IBS31" s="160"/>
      <c r="IBT31" s="160"/>
      <c r="IBU31" s="160"/>
      <c r="IBV31" s="160"/>
      <c r="IBW31" s="160"/>
      <c r="IBX31" s="160"/>
      <c r="IBY31" s="160"/>
      <c r="IBZ31" s="160"/>
      <c r="ICA31" s="160"/>
      <c r="ICB31" s="160"/>
      <c r="ICC31" s="160"/>
      <c r="ICD31" s="160"/>
      <c r="ICE31" s="160"/>
      <c r="ICF31" s="160"/>
      <c r="ICG31" s="160"/>
      <c r="ICH31" s="160"/>
      <c r="ICI31" s="160"/>
      <c r="ICJ31" s="160"/>
      <c r="ICK31" s="160"/>
      <c r="ICL31" s="160"/>
      <c r="ICM31" s="160"/>
      <c r="ICN31" s="160"/>
      <c r="ICO31" s="160"/>
      <c r="ICP31" s="160"/>
      <c r="ICQ31" s="160"/>
      <c r="ICR31" s="160"/>
      <c r="ICS31" s="160"/>
      <c r="ICT31" s="160"/>
      <c r="ICU31" s="160"/>
      <c r="ICV31" s="160"/>
      <c r="ICW31" s="160"/>
      <c r="ICX31" s="160"/>
      <c r="ICY31" s="160"/>
      <c r="ICZ31" s="160"/>
      <c r="IDA31" s="160"/>
      <c r="IDB31" s="160"/>
      <c r="IDC31" s="160"/>
      <c r="IDD31" s="160"/>
      <c r="IDE31" s="160"/>
      <c r="IDF31" s="160"/>
      <c r="IDG31" s="160"/>
      <c r="IDH31" s="160"/>
      <c r="IDI31" s="160"/>
      <c r="IDJ31" s="160"/>
      <c r="IDK31" s="160"/>
      <c r="IDL31" s="160"/>
      <c r="IDM31" s="160"/>
      <c r="IDN31" s="160"/>
      <c r="IDO31" s="160"/>
      <c r="IDP31" s="160"/>
      <c r="IDQ31" s="160"/>
      <c r="IDR31" s="160"/>
      <c r="IDS31" s="160"/>
      <c r="IDT31" s="160"/>
      <c r="IDU31" s="160"/>
      <c r="IDV31" s="160"/>
      <c r="IDW31" s="160"/>
      <c r="IDX31" s="160"/>
      <c r="IDY31" s="160"/>
      <c r="IDZ31" s="160"/>
      <c r="IEA31" s="160"/>
      <c r="IEB31" s="160"/>
      <c r="IEC31" s="160"/>
      <c r="IED31" s="160"/>
      <c r="IEE31" s="160"/>
      <c r="IEF31" s="160"/>
      <c r="IEG31" s="160"/>
      <c r="IEH31" s="160"/>
      <c r="IEI31" s="160"/>
      <c r="IEJ31" s="160"/>
      <c r="IEK31" s="160"/>
      <c r="IEL31" s="160"/>
      <c r="IEM31" s="160"/>
      <c r="IEN31" s="160"/>
      <c r="IEO31" s="160"/>
      <c r="IEP31" s="160"/>
      <c r="IEQ31" s="160"/>
      <c r="IER31" s="160"/>
      <c r="IES31" s="160"/>
      <c r="IET31" s="160"/>
      <c r="IEU31" s="160"/>
      <c r="IEV31" s="160"/>
      <c r="IEW31" s="160"/>
      <c r="IEX31" s="160"/>
      <c r="IEY31" s="160"/>
      <c r="IEZ31" s="160"/>
      <c r="IFA31" s="160"/>
      <c r="IFB31" s="160"/>
      <c r="IFC31" s="160"/>
      <c r="IFD31" s="160"/>
      <c r="IFE31" s="160"/>
      <c r="IFF31" s="160"/>
      <c r="IFG31" s="160"/>
      <c r="IFH31" s="160"/>
      <c r="IFI31" s="160"/>
      <c r="IFJ31" s="160"/>
      <c r="IFK31" s="160"/>
      <c r="IFL31" s="160"/>
      <c r="IFM31" s="160"/>
      <c r="IFN31" s="160"/>
      <c r="IFO31" s="160"/>
      <c r="IFP31" s="160"/>
      <c r="IFQ31" s="160"/>
      <c r="IFR31" s="160"/>
      <c r="IFS31" s="160"/>
      <c r="IFT31" s="160"/>
      <c r="IFU31" s="160"/>
      <c r="IFV31" s="160"/>
      <c r="IFW31" s="160"/>
      <c r="IFX31" s="160"/>
      <c r="IFY31" s="160"/>
      <c r="IFZ31" s="160"/>
      <c r="IGA31" s="160"/>
      <c r="IGB31" s="160"/>
      <c r="IGC31" s="160"/>
      <c r="IGD31" s="160"/>
      <c r="IGE31" s="160"/>
      <c r="IGF31" s="160"/>
      <c r="IGG31" s="160"/>
      <c r="IGH31" s="160"/>
      <c r="IGI31" s="160"/>
      <c r="IGJ31" s="160"/>
      <c r="IGK31" s="160"/>
      <c r="IGL31" s="160"/>
      <c r="IGM31" s="160"/>
      <c r="IGN31" s="160"/>
      <c r="IGO31" s="160"/>
      <c r="IGP31" s="160"/>
      <c r="IGQ31" s="160"/>
      <c r="IGR31" s="160"/>
      <c r="IGS31" s="160"/>
      <c r="IGT31" s="160"/>
      <c r="IGU31" s="160"/>
      <c r="IGV31" s="160"/>
      <c r="IGW31" s="160"/>
      <c r="IGX31" s="160"/>
      <c r="IGY31" s="160"/>
      <c r="IGZ31" s="160"/>
      <c r="IHA31" s="160"/>
      <c r="IHB31" s="160"/>
      <c r="IHC31" s="160"/>
      <c r="IHD31" s="160"/>
      <c r="IHE31" s="160"/>
      <c r="IHF31" s="160"/>
      <c r="IHG31" s="160"/>
      <c r="IHH31" s="160"/>
      <c r="IHI31" s="160"/>
      <c r="IHJ31" s="160"/>
      <c r="IHK31" s="160"/>
      <c r="IHL31" s="160"/>
      <c r="IHM31" s="160"/>
      <c r="IHN31" s="160"/>
      <c r="IHO31" s="160"/>
      <c r="IHP31" s="160"/>
      <c r="IHQ31" s="160"/>
      <c r="IHR31" s="160"/>
      <c r="IHS31" s="160"/>
      <c r="IHT31" s="160"/>
      <c r="IHU31" s="160"/>
      <c r="IHV31" s="160"/>
      <c r="IHW31" s="160"/>
      <c r="IHX31" s="160"/>
      <c r="IHY31" s="160"/>
      <c r="IHZ31" s="160"/>
      <c r="IIA31" s="160"/>
      <c r="IIB31" s="160"/>
      <c r="IIC31" s="160"/>
      <c r="IID31" s="160"/>
      <c r="IIE31" s="160"/>
      <c r="IIF31" s="160"/>
      <c r="IIG31" s="160"/>
      <c r="IIH31" s="160"/>
      <c r="III31" s="160"/>
      <c r="IIJ31" s="160"/>
      <c r="IIK31" s="160"/>
      <c r="IIL31" s="160"/>
      <c r="IIM31" s="160"/>
      <c r="IIN31" s="160"/>
      <c r="IIO31" s="160"/>
      <c r="IIP31" s="160"/>
      <c r="IIQ31" s="160"/>
      <c r="IIR31" s="160"/>
      <c r="IIS31" s="160"/>
      <c r="IIT31" s="160"/>
      <c r="IIU31" s="160"/>
      <c r="IIV31" s="160"/>
      <c r="IIW31" s="160"/>
      <c r="IIX31" s="160"/>
      <c r="IIY31" s="160"/>
      <c r="IIZ31" s="160"/>
      <c r="IJA31" s="160"/>
      <c r="IJB31" s="160"/>
      <c r="IJC31" s="160"/>
      <c r="IJD31" s="160"/>
      <c r="IJE31" s="160"/>
      <c r="IJF31" s="160"/>
      <c r="IJG31" s="160"/>
      <c r="IJH31" s="160"/>
      <c r="IJI31" s="160"/>
      <c r="IJJ31" s="160"/>
      <c r="IJK31" s="160"/>
      <c r="IJL31" s="160"/>
      <c r="IJM31" s="160"/>
      <c r="IJN31" s="160"/>
      <c r="IJO31" s="160"/>
      <c r="IJP31" s="160"/>
      <c r="IJQ31" s="160"/>
      <c r="IJR31" s="160"/>
      <c r="IJS31" s="160"/>
      <c r="IJT31" s="160"/>
      <c r="IJU31" s="160"/>
      <c r="IJV31" s="160"/>
      <c r="IJW31" s="160"/>
      <c r="IJX31" s="160"/>
      <c r="IJY31" s="160"/>
      <c r="IJZ31" s="160"/>
      <c r="IKA31" s="160"/>
      <c r="IKB31" s="160"/>
      <c r="IKC31" s="160"/>
      <c r="IKD31" s="160"/>
      <c r="IKE31" s="160"/>
      <c r="IKF31" s="160"/>
      <c r="IKG31" s="160"/>
      <c r="IKH31" s="160"/>
      <c r="IKI31" s="160"/>
      <c r="IKJ31" s="160"/>
      <c r="IKK31" s="160"/>
      <c r="IKL31" s="160"/>
      <c r="IKM31" s="160"/>
      <c r="IKN31" s="160"/>
      <c r="IKO31" s="160"/>
      <c r="IKP31" s="160"/>
      <c r="IKQ31" s="160"/>
      <c r="IKR31" s="160"/>
      <c r="IKS31" s="160"/>
      <c r="IKT31" s="160"/>
      <c r="IKU31" s="160"/>
      <c r="IKV31" s="160"/>
      <c r="IKW31" s="160"/>
      <c r="IKX31" s="160"/>
      <c r="IKY31" s="160"/>
      <c r="IKZ31" s="160"/>
      <c r="ILA31" s="160"/>
      <c r="ILB31" s="160"/>
      <c r="ILC31" s="160"/>
      <c r="ILD31" s="160"/>
      <c r="ILE31" s="160"/>
      <c r="ILF31" s="160"/>
      <c r="ILG31" s="160"/>
      <c r="ILH31" s="160"/>
      <c r="ILI31" s="160"/>
      <c r="ILJ31" s="160"/>
      <c r="ILK31" s="160"/>
      <c r="ILL31" s="160"/>
      <c r="ILM31" s="160"/>
      <c r="ILN31" s="160"/>
      <c r="ILO31" s="160"/>
      <c r="ILP31" s="160"/>
      <c r="ILQ31" s="160"/>
      <c r="ILR31" s="160"/>
      <c r="ILS31" s="160"/>
      <c r="ILT31" s="160"/>
      <c r="ILU31" s="160"/>
      <c r="ILV31" s="160"/>
      <c r="ILW31" s="160"/>
      <c r="ILX31" s="160"/>
      <c r="ILY31" s="160"/>
      <c r="ILZ31" s="160"/>
      <c r="IMA31" s="160"/>
      <c r="IMB31" s="160"/>
      <c r="IMC31" s="160"/>
      <c r="IMD31" s="160"/>
      <c r="IME31" s="160"/>
      <c r="IMF31" s="160"/>
      <c r="IMG31" s="160"/>
      <c r="IMH31" s="160"/>
      <c r="IMI31" s="160"/>
      <c r="IMJ31" s="160"/>
      <c r="IMK31" s="160"/>
      <c r="IML31" s="160"/>
      <c r="IMM31" s="160"/>
      <c r="IMN31" s="160"/>
      <c r="IMO31" s="160"/>
      <c r="IMP31" s="160"/>
      <c r="IMQ31" s="160"/>
      <c r="IMR31" s="160"/>
      <c r="IMS31" s="160"/>
      <c r="IMT31" s="160"/>
      <c r="IMU31" s="160"/>
      <c r="IMV31" s="160"/>
      <c r="IMW31" s="160"/>
      <c r="IMX31" s="160"/>
      <c r="IMY31" s="160"/>
      <c r="IMZ31" s="160"/>
      <c r="INA31" s="160"/>
      <c r="INB31" s="160"/>
      <c r="INC31" s="160"/>
      <c r="IND31" s="160"/>
      <c r="INE31" s="160"/>
      <c r="INF31" s="160"/>
      <c r="ING31" s="160"/>
      <c r="INH31" s="160"/>
      <c r="INI31" s="160"/>
      <c r="INJ31" s="160"/>
      <c r="INK31" s="160"/>
      <c r="INL31" s="160"/>
      <c r="INM31" s="160"/>
      <c r="INN31" s="160"/>
      <c r="INO31" s="160"/>
      <c r="INP31" s="160"/>
      <c r="INQ31" s="160"/>
      <c r="INR31" s="160"/>
      <c r="INS31" s="160"/>
      <c r="INT31" s="160"/>
      <c r="INU31" s="160"/>
      <c r="INV31" s="160"/>
      <c r="INW31" s="160"/>
      <c r="INX31" s="160"/>
      <c r="INY31" s="160"/>
      <c r="INZ31" s="160"/>
      <c r="IOA31" s="160"/>
      <c r="IOB31" s="160"/>
      <c r="IOC31" s="160"/>
      <c r="IOD31" s="160"/>
      <c r="IOE31" s="160"/>
      <c r="IOF31" s="160"/>
      <c r="IOG31" s="160"/>
      <c r="IOH31" s="160"/>
      <c r="IOI31" s="160"/>
      <c r="IOJ31" s="160"/>
      <c r="IOK31" s="160"/>
      <c r="IOL31" s="160"/>
      <c r="IOM31" s="160"/>
      <c r="ION31" s="160"/>
      <c r="IOO31" s="160"/>
      <c r="IOP31" s="160"/>
      <c r="IOQ31" s="160"/>
      <c r="IOR31" s="160"/>
      <c r="IOS31" s="160"/>
      <c r="IOT31" s="160"/>
      <c r="IOU31" s="160"/>
      <c r="IOV31" s="160"/>
      <c r="IOW31" s="160"/>
      <c r="IOX31" s="160"/>
      <c r="IOY31" s="160"/>
      <c r="IOZ31" s="160"/>
      <c r="IPA31" s="160"/>
      <c r="IPB31" s="160"/>
      <c r="IPC31" s="160"/>
      <c r="IPD31" s="160"/>
      <c r="IPE31" s="160"/>
      <c r="IPF31" s="160"/>
      <c r="IPG31" s="160"/>
      <c r="IPH31" s="160"/>
      <c r="IPI31" s="160"/>
      <c r="IPJ31" s="160"/>
      <c r="IPK31" s="160"/>
      <c r="IPL31" s="160"/>
      <c r="IPM31" s="160"/>
      <c r="IPN31" s="160"/>
      <c r="IPO31" s="160"/>
      <c r="IPP31" s="160"/>
      <c r="IPQ31" s="160"/>
      <c r="IPR31" s="160"/>
      <c r="IPS31" s="160"/>
      <c r="IPT31" s="160"/>
      <c r="IPU31" s="160"/>
      <c r="IPV31" s="160"/>
      <c r="IPW31" s="160"/>
      <c r="IPX31" s="160"/>
      <c r="IPY31" s="160"/>
      <c r="IPZ31" s="160"/>
      <c r="IQA31" s="160"/>
      <c r="IQB31" s="160"/>
      <c r="IQC31" s="160"/>
      <c r="IQD31" s="160"/>
      <c r="IQE31" s="160"/>
      <c r="IQF31" s="160"/>
      <c r="IQG31" s="160"/>
      <c r="IQH31" s="160"/>
      <c r="IQI31" s="160"/>
      <c r="IQJ31" s="160"/>
      <c r="IQK31" s="160"/>
      <c r="IQL31" s="160"/>
      <c r="IQM31" s="160"/>
      <c r="IQN31" s="160"/>
      <c r="IQO31" s="160"/>
      <c r="IQP31" s="160"/>
      <c r="IQQ31" s="160"/>
      <c r="IQR31" s="160"/>
      <c r="IQS31" s="160"/>
      <c r="IQT31" s="160"/>
      <c r="IQU31" s="160"/>
      <c r="IQV31" s="160"/>
      <c r="IQW31" s="160"/>
      <c r="IQX31" s="160"/>
      <c r="IQY31" s="160"/>
      <c r="IQZ31" s="160"/>
      <c r="IRA31" s="160"/>
      <c r="IRB31" s="160"/>
      <c r="IRC31" s="160"/>
      <c r="IRD31" s="160"/>
      <c r="IRE31" s="160"/>
      <c r="IRF31" s="160"/>
      <c r="IRG31" s="160"/>
      <c r="IRH31" s="160"/>
      <c r="IRI31" s="160"/>
      <c r="IRJ31" s="160"/>
      <c r="IRK31" s="160"/>
      <c r="IRL31" s="160"/>
      <c r="IRM31" s="160"/>
      <c r="IRN31" s="160"/>
      <c r="IRO31" s="160"/>
      <c r="IRP31" s="160"/>
      <c r="IRQ31" s="160"/>
      <c r="IRR31" s="160"/>
      <c r="IRS31" s="160"/>
      <c r="IRT31" s="160"/>
      <c r="IRU31" s="160"/>
      <c r="IRV31" s="160"/>
      <c r="IRW31" s="160"/>
      <c r="IRX31" s="160"/>
      <c r="IRY31" s="160"/>
      <c r="IRZ31" s="160"/>
      <c r="ISA31" s="160"/>
      <c r="ISB31" s="160"/>
      <c r="ISC31" s="160"/>
      <c r="ISD31" s="160"/>
      <c r="ISE31" s="160"/>
      <c r="ISF31" s="160"/>
      <c r="ISG31" s="160"/>
      <c r="ISH31" s="160"/>
      <c r="ISI31" s="160"/>
      <c r="ISJ31" s="160"/>
      <c r="ISK31" s="160"/>
      <c r="ISL31" s="160"/>
      <c r="ISM31" s="160"/>
      <c r="ISN31" s="160"/>
      <c r="ISO31" s="160"/>
      <c r="ISP31" s="160"/>
      <c r="ISQ31" s="160"/>
      <c r="ISR31" s="160"/>
      <c r="ISS31" s="160"/>
      <c r="IST31" s="160"/>
      <c r="ISU31" s="160"/>
      <c r="ISV31" s="160"/>
      <c r="ISW31" s="160"/>
      <c r="ISX31" s="160"/>
      <c r="ISY31" s="160"/>
      <c r="ISZ31" s="160"/>
      <c r="ITA31" s="160"/>
      <c r="ITB31" s="160"/>
      <c r="ITC31" s="160"/>
      <c r="ITD31" s="160"/>
      <c r="ITE31" s="160"/>
      <c r="ITF31" s="160"/>
      <c r="ITG31" s="160"/>
      <c r="ITH31" s="160"/>
      <c r="ITI31" s="160"/>
      <c r="ITJ31" s="160"/>
      <c r="ITK31" s="160"/>
      <c r="ITL31" s="160"/>
      <c r="ITM31" s="160"/>
      <c r="ITN31" s="160"/>
      <c r="ITO31" s="160"/>
      <c r="ITP31" s="160"/>
      <c r="ITQ31" s="160"/>
      <c r="ITR31" s="160"/>
      <c r="ITS31" s="160"/>
      <c r="ITT31" s="160"/>
      <c r="ITU31" s="160"/>
      <c r="ITV31" s="160"/>
      <c r="ITW31" s="160"/>
      <c r="ITX31" s="160"/>
      <c r="ITY31" s="160"/>
      <c r="ITZ31" s="160"/>
      <c r="IUA31" s="160"/>
      <c r="IUB31" s="160"/>
      <c r="IUC31" s="160"/>
      <c r="IUD31" s="160"/>
      <c r="IUE31" s="160"/>
      <c r="IUF31" s="160"/>
      <c r="IUG31" s="160"/>
      <c r="IUH31" s="160"/>
      <c r="IUI31" s="160"/>
      <c r="IUJ31" s="160"/>
      <c r="IUK31" s="160"/>
      <c r="IUL31" s="160"/>
      <c r="IUM31" s="160"/>
      <c r="IUN31" s="160"/>
      <c r="IUO31" s="160"/>
      <c r="IUP31" s="160"/>
      <c r="IUQ31" s="160"/>
      <c r="IUR31" s="160"/>
      <c r="IUS31" s="160"/>
      <c r="IUT31" s="160"/>
      <c r="IUU31" s="160"/>
      <c r="IUV31" s="160"/>
      <c r="IUW31" s="160"/>
      <c r="IUX31" s="160"/>
      <c r="IUY31" s="160"/>
      <c r="IUZ31" s="160"/>
      <c r="IVA31" s="160"/>
      <c r="IVB31" s="160"/>
      <c r="IVC31" s="160"/>
      <c r="IVD31" s="160"/>
      <c r="IVE31" s="160"/>
      <c r="IVF31" s="160"/>
      <c r="IVG31" s="160"/>
      <c r="IVH31" s="160"/>
      <c r="IVI31" s="160"/>
      <c r="IVJ31" s="160"/>
      <c r="IVK31" s="160"/>
      <c r="IVL31" s="160"/>
      <c r="IVM31" s="160"/>
      <c r="IVN31" s="160"/>
      <c r="IVO31" s="160"/>
      <c r="IVP31" s="160"/>
      <c r="IVQ31" s="160"/>
      <c r="IVR31" s="160"/>
      <c r="IVS31" s="160"/>
      <c r="IVT31" s="160"/>
      <c r="IVU31" s="160"/>
      <c r="IVV31" s="160"/>
      <c r="IVW31" s="160"/>
      <c r="IVX31" s="160"/>
      <c r="IVY31" s="160"/>
      <c r="IVZ31" s="160"/>
      <c r="IWA31" s="160"/>
      <c r="IWB31" s="160"/>
      <c r="IWC31" s="160"/>
      <c r="IWD31" s="160"/>
      <c r="IWE31" s="160"/>
      <c r="IWF31" s="160"/>
      <c r="IWG31" s="160"/>
      <c r="IWH31" s="160"/>
      <c r="IWI31" s="160"/>
      <c r="IWJ31" s="160"/>
      <c r="IWK31" s="160"/>
      <c r="IWL31" s="160"/>
      <c r="IWM31" s="160"/>
      <c r="IWN31" s="160"/>
      <c r="IWO31" s="160"/>
      <c r="IWP31" s="160"/>
      <c r="IWQ31" s="160"/>
      <c r="IWR31" s="160"/>
      <c r="IWS31" s="160"/>
      <c r="IWT31" s="160"/>
      <c r="IWU31" s="160"/>
      <c r="IWV31" s="160"/>
      <c r="IWW31" s="160"/>
      <c r="IWX31" s="160"/>
      <c r="IWY31" s="160"/>
      <c r="IWZ31" s="160"/>
      <c r="IXA31" s="160"/>
      <c r="IXB31" s="160"/>
      <c r="IXC31" s="160"/>
      <c r="IXD31" s="160"/>
      <c r="IXE31" s="160"/>
      <c r="IXF31" s="160"/>
      <c r="IXG31" s="160"/>
      <c r="IXH31" s="160"/>
      <c r="IXI31" s="160"/>
      <c r="IXJ31" s="160"/>
      <c r="IXK31" s="160"/>
      <c r="IXL31" s="160"/>
      <c r="IXM31" s="160"/>
      <c r="IXN31" s="160"/>
      <c r="IXO31" s="160"/>
      <c r="IXP31" s="160"/>
      <c r="IXQ31" s="160"/>
      <c r="IXR31" s="160"/>
      <c r="IXS31" s="160"/>
      <c r="IXT31" s="160"/>
      <c r="IXU31" s="160"/>
      <c r="IXV31" s="160"/>
      <c r="IXW31" s="160"/>
      <c r="IXX31" s="160"/>
      <c r="IXY31" s="160"/>
      <c r="IXZ31" s="160"/>
      <c r="IYA31" s="160"/>
      <c r="IYB31" s="160"/>
      <c r="IYC31" s="160"/>
      <c r="IYD31" s="160"/>
      <c r="IYE31" s="160"/>
      <c r="IYF31" s="160"/>
      <c r="IYG31" s="160"/>
      <c r="IYH31" s="160"/>
      <c r="IYI31" s="160"/>
      <c r="IYJ31" s="160"/>
      <c r="IYK31" s="160"/>
      <c r="IYL31" s="160"/>
      <c r="IYM31" s="160"/>
      <c r="IYN31" s="160"/>
      <c r="IYO31" s="160"/>
      <c r="IYP31" s="160"/>
      <c r="IYQ31" s="160"/>
      <c r="IYR31" s="160"/>
      <c r="IYS31" s="160"/>
      <c r="IYT31" s="160"/>
      <c r="IYU31" s="160"/>
      <c r="IYV31" s="160"/>
      <c r="IYW31" s="160"/>
      <c r="IYX31" s="160"/>
      <c r="IYY31" s="160"/>
      <c r="IYZ31" s="160"/>
      <c r="IZA31" s="160"/>
      <c r="IZB31" s="160"/>
      <c r="IZC31" s="160"/>
      <c r="IZD31" s="160"/>
      <c r="IZE31" s="160"/>
      <c r="IZF31" s="160"/>
      <c r="IZG31" s="160"/>
      <c r="IZH31" s="160"/>
      <c r="IZI31" s="160"/>
      <c r="IZJ31" s="160"/>
      <c r="IZK31" s="160"/>
      <c r="IZL31" s="160"/>
      <c r="IZM31" s="160"/>
      <c r="IZN31" s="160"/>
      <c r="IZO31" s="160"/>
      <c r="IZP31" s="160"/>
      <c r="IZQ31" s="160"/>
      <c r="IZR31" s="160"/>
      <c r="IZS31" s="160"/>
      <c r="IZT31" s="160"/>
      <c r="IZU31" s="160"/>
      <c r="IZV31" s="160"/>
      <c r="IZW31" s="160"/>
      <c r="IZX31" s="160"/>
      <c r="IZY31" s="160"/>
      <c r="IZZ31" s="160"/>
      <c r="JAA31" s="160"/>
      <c r="JAB31" s="160"/>
      <c r="JAC31" s="160"/>
      <c r="JAD31" s="160"/>
      <c r="JAE31" s="160"/>
      <c r="JAF31" s="160"/>
      <c r="JAG31" s="160"/>
      <c r="JAH31" s="160"/>
      <c r="JAI31" s="160"/>
      <c r="JAJ31" s="160"/>
      <c r="JAK31" s="160"/>
      <c r="JAL31" s="160"/>
      <c r="JAM31" s="160"/>
      <c r="JAN31" s="160"/>
      <c r="JAO31" s="160"/>
      <c r="JAP31" s="160"/>
      <c r="JAQ31" s="160"/>
      <c r="JAR31" s="160"/>
      <c r="JAS31" s="160"/>
      <c r="JAT31" s="160"/>
      <c r="JAU31" s="160"/>
      <c r="JAV31" s="160"/>
      <c r="JAW31" s="160"/>
      <c r="JAX31" s="160"/>
      <c r="JAY31" s="160"/>
      <c r="JAZ31" s="160"/>
      <c r="JBA31" s="160"/>
      <c r="JBB31" s="160"/>
      <c r="JBC31" s="160"/>
      <c r="JBD31" s="160"/>
      <c r="JBE31" s="160"/>
      <c r="JBF31" s="160"/>
      <c r="JBG31" s="160"/>
      <c r="JBH31" s="160"/>
      <c r="JBI31" s="160"/>
      <c r="JBJ31" s="160"/>
      <c r="JBK31" s="160"/>
      <c r="JBL31" s="160"/>
      <c r="JBM31" s="160"/>
      <c r="JBN31" s="160"/>
      <c r="JBO31" s="160"/>
      <c r="JBP31" s="160"/>
      <c r="JBQ31" s="160"/>
      <c r="JBR31" s="160"/>
      <c r="JBS31" s="160"/>
      <c r="JBT31" s="160"/>
      <c r="JBU31" s="160"/>
      <c r="JBV31" s="160"/>
      <c r="JBW31" s="160"/>
      <c r="JBX31" s="160"/>
      <c r="JBY31" s="160"/>
      <c r="JBZ31" s="160"/>
      <c r="JCA31" s="160"/>
      <c r="JCB31" s="160"/>
      <c r="JCC31" s="160"/>
      <c r="JCD31" s="160"/>
      <c r="JCE31" s="160"/>
      <c r="JCF31" s="160"/>
      <c r="JCG31" s="160"/>
      <c r="JCH31" s="160"/>
      <c r="JCI31" s="160"/>
      <c r="JCJ31" s="160"/>
      <c r="JCK31" s="160"/>
      <c r="JCL31" s="160"/>
      <c r="JCM31" s="160"/>
      <c r="JCN31" s="160"/>
      <c r="JCO31" s="160"/>
      <c r="JCP31" s="160"/>
      <c r="JCQ31" s="160"/>
      <c r="JCR31" s="160"/>
      <c r="JCS31" s="160"/>
      <c r="JCT31" s="160"/>
      <c r="JCU31" s="160"/>
      <c r="JCV31" s="160"/>
      <c r="JCW31" s="160"/>
      <c r="JCX31" s="160"/>
      <c r="JCY31" s="160"/>
      <c r="JCZ31" s="160"/>
      <c r="JDA31" s="160"/>
      <c r="JDB31" s="160"/>
      <c r="JDC31" s="160"/>
      <c r="JDD31" s="160"/>
      <c r="JDE31" s="160"/>
      <c r="JDF31" s="160"/>
      <c r="JDG31" s="160"/>
      <c r="JDH31" s="160"/>
      <c r="JDI31" s="160"/>
      <c r="JDJ31" s="160"/>
      <c r="JDK31" s="160"/>
      <c r="JDL31" s="160"/>
      <c r="JDM31" s="160"/>
      <c r="JDN31" s="160"/>
      <c r="JDO31" s="160"/>
      <c r="JDP31" s="160"/>
      <c r="JDQ31" s="160"/>
      <c r="JDR31" s="160"/>
      <c r="JDS31" s="160"/>
      <c r="JDT31" s="160"/>
      <c r="JDU31" s="160"/>
      <c r="JDV31" s="160"/>
      <c r="JDW31" s="160"/>
      <c r="JDX31" s="160"/>
      <c r="JDY31" s="160"/>
      <c r="JDZ31" s="160"/>
      <c r="JEA31" s="160"/>
      <c r="JEB31" s="160"/>
      <c r="JEC31" s="160"/>
      <c r="JED31" s="160"/>
      <c r="JEE31" s="160"/>
      <c r="JEF31" s="160"/>
      <c r="JEG31" s="160"/>
      <c r="JEH31" s="160"/>
      <c r="JEI31" s="160"/>
      <c r="JEJ31" s="160"/>
      <c r="JEK31" s="160"/>
      <c r="JEL31" s="160"/>
      <c r="JEM31" s="160"/>
      <c r="JEN31" s="160"/>
      <c r="JEO31" s="160"/>
      <c r="JEP31" s="160"/>
      <c r="JEQ31" s="160"/>
      <c r="JER31" s="160"/>
      <c r="JES31" s="160"/>
      <c r="JET31" s="160"/>
      <c r="JEU31" s="160"/>
      <c r="JEV31" s="160"/>
      <c r="JEW31" s="160"/>
      <c r="JEX31" s="160"/>
      <c r="JEY31" s="160"/>
      <c r="JEZ31" s="160"/>
      <c r="JFA31" s="160"/>
      <c r="JFB31" s="160"/>
      <c r="JFC31" s="160"/>
      <c r="JFD31" s="160"/>
      <c r="JFE31" s="160"/>
      <c r="JFF31" s="160"/>
      <c r="JFG31" s="160"/>
      <c r="JFH31" s="160"/>
      <c r="JFI31" s="160"/>
      <c r="JFJ31" s="160"/>
      <c r="JFK31" s="160"/>
      <c r="JFL31" s="160"/>
      <c r="JFM31" s="160"/>
      <c r="JFN31" s="160"/>
      <c r="JFO31" s="160"/>
      <c r="JFP31" s="160"/>
      <c r="JFQ31" s="160"/>
      <c r="JFR31" s="160"/>
      <c r="JFS31" s="160"/>
      <c r="JFT31" s="160"/>
      <c r="JFU31" s="160"/>
      <c r="JFV31" s="160"/>
      <c r="JFW31" s="160"/>
      <c r="JFX31" s="160"/>
      <c r="JFY31" s="160"/>
      <c r="JFZ31" s="160"/>
      <c r="JGA31" s="160"/>
      <c r="JGB31" s="160"/>
      <c r="JGC31" s="160"/>
      <c r="JGD31" s="160"/>
      <c r="JGE31" s="160"/>
      <c r="JGF31" s="160"/>
      <c r="JGG31" s="160"/>
      <c r="JGH31" s="160"/>
      <c r="JGI31" s="160"/>
      <c r="JGJ31" s="160"/>
      <c r="JGK31" s="160"/>
      <c r="JGL31" s="160"/>
      <c r="JGM31" s="160"/>
      <c r="JGN31" s="160"/>
      <c r="JGO31" s="160"/>
      <c r="JGP31" s="160"/>
      <c r="JGQ31" s="160"/>
      <c r="JGR31" s="160"/>
      <c r="JGS31" s="160"/>
      <c r="JGT31" s="160"/>
      <c r="JGU31" s="160"/>
      <c r="JGV31" s="160"/>
      <c r="JGW31" s="160"/>
      <c r="JGX31" s="160"/>
      <c r="JGY31" s="160"/>
      <c r="JGZ31" s="160"/>
      <c r="JHA31" s="160"/>
      <c r="JHB31" s="160"/>
      <c r="JHC31" s="160"/>
      <c r="JHD31" s="160"/>
      <c r="JHE31" s="160"/>
      <c r="JHF31" s="160"/>
      <c r="JHG31" s="160"/>
      <c r="JHH31" s="160"/>
      <c r="JHI31" s="160"/>
      <c r="JHJ31" s="160"/>
      <c r="JHK31" s="160"/>
      <c r="JHL31" s="160"/>
      <c r="JHM31" s="160"/>
      <c r="JHN31" s="160"/>
      <c r="JHO31" s="160"/>
      <c r="JHP31" s="160"/>
      <c r="JHQ31" s="160"/>
      <c r="JHR31" s="160"/>
      <c r="JHS31" s="160"/>
      <c r="JHT31" s="160"/>
      <c r="JHU31" s="160"/>
      <c r="JHV31" s="160"/>
      <c r="JHW31" s="160"/>
      <c r="JHX31" s="160"/>
      <c r="JHY31" s="160"/>
      <c r="JHZ31" s="160"/>
      <c r="JIA31" s="160"/>
      <c r="JIB31" s="160"/>
      <c r="JIC31" s="160"/>
      <c r="JID31" s="160"/>
      <c r="JIE31" s="160"/>
      <c r="JIF31" s="160"/>
      <c r="JIG31" s="160"/>
      <c r="JIH31" s="160"/>
      <c r="JII31" s="160"/>
      <c r="JIJ31" s="160"/>
      <c r="JIK31" s="160"/>
      <c r="JIL31" s="160"/>
      <c r="JIM31" s="160"/>
      <c r="JIN31" s="160"/>
      <c r="JIO31" s="160"/>
      <c r="JIP31" s="160"/>
      <c r="JIQ31" s="160"/>
      <c r="JIR31" s="160"/>
      <c r="JIS31" s="160"/>
      <c r="JIT31" s="160"/>
      <c r="JIU31" s="160"/>
      <c r="JIV31" s="160"/>
      <c r="JIW31" s="160"/>
      <c r="JIX31" s="160"/>
      <c r="JIY31" s="160"/>
      <c r="JIZ31" s="160"/>
      <c r="JJA31" s="160"/>
      <c r="JJB31" s="160"/>
      <c r="JJC31" s="160"/>
      <c r="JJD31" s="160"/>
      <c r="JJE31" s="160"/>
      <c r="JJF31" s="160"/>
      <c r="JJG31" s="160"/>
      <c r="JJH31" s="160"/>
      <c r="JJI31" s="160"/>
      <c r="JJJ31" s="160"/>
      <c r="JJK31" s="160"/>
      <c r="JJL31" s="160"/>
      <c r="JJM31" s="160"/>
      <c r="JJN31" s="160"/>
      <c r="JJO31" s="160"/>
      <c r="JJP31" s="160"/>
      <c r="JJQ31" s="160"/>
      <c r="JJR31" s="160"/>
      <c r="JJS31" s="160"/>
      <c r="JJT31" s="160"/>
      <c r="JJU31" s="160"/>
      <c r="JJV31" s="160"/>
      <c r="JJW31" s="160"/>
      <c r="JJX31" s="160"/>
      <c r="JJY31" s="160"/>
      <c r="JJZ31" s="160"/>
      <c r="JKA31" s="160"/>
      <c r="JKB31" s="160"/>
      <c r="JKC31" s="160"/>
      <c r="JKD31" s="160"/>
      <c r="JKE31" s="160"/>
      <c r="JKF31" s="160"/>
      <c r="JKG31" s="160"/>
      <c r="JKH31" s="160"/>
      <c r="JKI31" s="160"/>
      <c r="JKJ31" s="160"/>
      <c r="JKK31" s="160"/>
      <c r="JKL31" s="160"/>
      <c r="JKM31" s="160"/>
      <c r="JKN31" s="160"/>
      <c r="JKO31" s="160"/>
      <c r="JKP31" s="160"/>
      <c r="JKQ31" s="160"/>
      <c r="JKR31" s="160"/>
      <c r="JKS31" s="160"/>
      <c r="JKT31" s="160"/>
      <c r="JKU31" s="160"/>
      <c r="JKV31" s="160"/>
      <c r="JKW31" s="160"/>
      <c r="JKX31" s="160"/>
      <c r="JKY31" s="160"/>
      <c r="JKZ31" s="160"/>
      <c r="JLA31" s="160"/>
      <c r="JLB31" s="160"/>
      <c r="JLC31" s="160"/>
      <c r="JLD31" s="160"/>
      <c r="JLE31" s="160"/>
      <c r="JLF31" s="160"/>
      <c r="JLG31" s="160"/>
      <c r="JLH31" s="160"/>
      <c r="JLI31" s="160"/>
      <c r="JLJ31" s="160"/>
      <c r="JLK31" s="160"/>
      <c r="JLL31" s="160"/>
      <c r="JLM31" s="160"/>
      <c r="JLN31" s="160"/>
      <c r="JLO31" s="160"/>
      <c r="JLP31" s="160"/>
      <c r="JLQ31" s="160"/>
      <c r="JLR31" s="160"/>
      <c r="JLS31" s="160"/>
      <c r="JLT31" s="160"/>
      <c r="JLU31" s="160"/>
      <c r="JLV31" s="160"/>
      <c r="JLW31" s="160"/>
      <c r="JLX31" s="160"/>
      <c r="JLY31" s="160"/>
      <c r="JLZ31" s="160"/>
      <c r="JMA31" s="160"/>
      <c r="JMB31" s="160"/>
      <c r="JMC31" s="160"/>
      <c r="JMD31" s="160"/>
      <c r="JME31" s="160"/>
      <c r="JMF31" s="160"/>
      <c r="JMG31" s="160"/>
      <c r="JMH31" s="160"/>
      <c r="JMI31" s="160"/>
      <c r="JMJ31" s="160"/>
      <c r="JMK31" s="160"/>
      <c r="JML31" s="160"/>
      <c r="JMM31" s="160"/>
      <c r="JMN31" s="160"/>
      <c r="JMO31" s="160"/>
      <c r="JMP31" s="160"/>
      <c r="JMQ31" s="160"/>
      <c r="JMR31" s="160"/>
      <c r="JMS31" s="160"/>
      <c r="JMT31" s="160"/>
      <c r="JMU31" s="160"/>
      <c r="JMV31" s="160"/>
      <c r="JMW31" s="160"/>
      <c r="JMX31" s="160"/>
      <c r="JMY31" s="160"/>
      <c r="JMZ31" s="160"/>
      <c r="JNA31" s="160"/>
      <c r="JNB31" s="160"/>
      <c r="JNC31" s="160"/>
      <c r="JND31" s="160"/>
      <c r="JNE31" s="160"/>
      <c r="JNF31" s="160"/>
      <c r="JNG31" s="160"/>
      <c r="JNH31" s="160"/>
      <c r="JNI31" s="160"/>
      <c r="JNJ31" s="160"/>
      <c r="JNK31" s="160"/>
      <c r="JNL31" s="160"/>
      <c r="JNM31" s="160"/>
      <c r="JNN31" s="160"/>
      <c r="JNO31" s="160"/>
      <c r="JNP31" s="160"/>
      <c r="JNQ31" s="160"/>
      <c r="JNR31" s="160"/>
      <c r="JNS31" s="160"/>
      <c r="JNT31" s="160"/>
      <c r="JNU31" s="160"/>
      <c r="JNV31" s="160"/>
      <c r="JNW31" s="160"/>
      <c r="JNX31" s="160"/>
      <c r="JNY31" s="160"/>
      <c r="JNZ31" s="160"/>
      <c r="JOA31" s="160"/>
      <c r="JOB31" s="160"/>
      <c r="JOC31" s="160"/>
      <c r="JOD31" s="160"/>
      <c r="JOE31" s="160"/>
      <c r="JOF31" s="160"/>
      <c r="JOG31" s="160"/>
      <c r="JOH31" s="160"/>
      <c r="JOI31" s="160"/>
      <c r="JOJ31" s="160"/>
      <c r="JOK31" s="160"/>
      <c r="JOL31" s="160"/>
      <c r="JOM31" s="160"/>
      <c r="JON31" s="160"/>
      <c r="JOO31" s="160"/>
      <c r="JOP31" s="160"/>
      <c r="JOQ31" s="160"/>
      <c r="JOR31" s="160"/>
      <c r="JOS31" s="160"/>
      <c r="JOT31" s="160"/>
      <c r="JOU31" s="160"/>
      <c r="JOV31" s="160"/>
      <c r="JOW31" s="160"/>
      <c r="JOX31" s="160"/>
      <c r="JOY31" s="160"/>
      <c r="JOZ31" s="160"/>
      <c r="JPA31" s="160"/>
      <c r="JPB31" s="160"/>
      <c r="JPC31" s="160"/>
      <c r="JPD31" s="160"/>
      <c r="JPE31" s="160"/>
      <c r="JPF31" s="160"/>
      <c r="JPG31" s="160"/>
      <c r="JPH31" s="160"/>
      <c r="JPI31" s="160"/>
      <c r="JPJ31" s="160"/>
      <c r="JPK31" s="160"/>
      <c r="JPL31" s="160"/>
      <c r="JPM31" s="160"/>
      <c r="JPN31" s="160"/>
      <c r="JPO31" s="160"/>
      <c r="JPP31" s="160"/>
      <c r="JPQ31" s="160"/>
      <c r="JPR31" s="160"/>
      <c r="JPS31" s="160"/>
      <c r="JPT31" s="160"/>
      <c r="JPU31" s="160"/>
      <c r="JPV31" s="160"/>
      <c r="JPW31" s="160"/>
      <c r="JPX31" s="160"/>
      <c r="JPY31" s="160"/>
      <c r="JPZ31" s="160"/>
      <c r="JQA31" s="160"/>
      <c r="JQB31" s="160"/>
      <c r="JQC31" s="160"/>
      <c r="JQD31" s="160"/>
      <c r="JQE31" s="160"/>
      <c r="JQF31" s="160"/>
      <c r="JQG31" s="160"/>
      <c r="JQH31" s="160"/>
      <c r="JQI31" s="160"/>
      <c r="JQJ31" s="160"/>
      <c r="JQK31" s="160"/>
      <c r="JQL31" s="160"/>
      <c r="JQM31" s="160"/>
      <c r="JQN31" s="160"/>
      <c r="JQO31" s="160"/>
      <c r="JQP31" s="160"/>
      <c r="JQQ31" s="160"/>
      <c r="JQR31" s="160"/>
      <c r="JQS31" s="160"/>
      <c r="JQT31" s="160"/>
      <c r="JQU31" s="160"/>
      <c r="JQV31" s="160"/>
      <c r="JQW31" s="160"/>
      <c r="JQX31" s="160"/>
      <c r="JQY31" s="160"/>
      <c r="JQZ31" s="160"/>
      <c r="JRA31" s="160"/>
      <c r="JRB31" s="160"/>
      <c r="JRC31" s="160"/>
      <c r="JRD31" s="160"/>
      <c r="JRE31" s="160"/>
      <c r="JRF31" s="160"/>
      <c r="JRG31" s="160"/>
      <c r="JRH31" s="160"/>
      <c r="JRI31" s="160"/>
      <c r="JRJ31" s="160"/>
      <c r="JRK31" s="160"/>
      <c r="JRL31" s="160"/>
      <c r="JRM31" s="160"/>
      <c r="JRN31" s="160"/>
      <c r="JRO31" s="160"/>
      <c r="JRP31" s="160"/>
      <c r="JRQ31" s="160"/>
      <c r="JRR31" s="160"/>
      <c r="JRS31" s="160"/>
      <c r="JRT31" s="160"/>
      <c r="JRU31" s="160"/>
      <c r="JRV31" s="160"/>
      <c r="JRW31" s="160"/>
      <c r="JRX31" s="160"/>
      <c r="JRY31" s="160"/>
      <c r="JRZ31" s="160"/>
      <c r="JSA31" s="160"/>
      <c r="JSB31" s="160"/>
      <c r="JSC31" s="160"/>
      <c r="JSD31" s="160"/>
      <c r="JSE31" s="160"/>
      <c r="JSF31" s="160"/>
      <c r="JSG31" s="160"/>
      <c r="JSH31" s="160"/>
      <c r="JSI31" s="160"/>
      <c r="JSJ31" s="160"/>
      <c r="JSK31" s="160"/>
      <c r="JSL31" s="160"/>
      <c r="JSM31" s="160"/>
      <c r="JSN31" s="160"/>
      <c r="JSO31" s="160"/>
      <c r="JSP31" s="160"/>
      <c r="JSQ31" s="160"/>
      <c r="JSR31" s="160"/>
      <c r="JSS31" s="160"/>
      <c r="JST31" s="160"/>
      <c r="JSU31" s="160"/>
      <c r="JSV31" s="160"/>
      <c r="JSW31" s="160"/>
      <c r="JSX31" s="160"/>
      <c r="JSY31" s="160"/>
      <c r="JSZ31" s="160"/>
      <c r="JTA31" s="160"/>
      <c r="JTB31" s="160"/>
      <c r="JTC31" s="160"/>
      <c r="JTD31" s="160"/>
      <c r="JTE31" s="160"/>
      <c r="JTF31" s="160"/>
      <c r="JTG31" s="160"/>
      <c r="JTH31" s="160"/>
      <c r="JTI31" s="160"/>
      <c r="JTJ31" s="160"/>
      <c r="JTK31" s="160"/>
      <c r="JTL31" s="160"/>
      <c r="JTM31" s="160"/>
      <c r="JTN31" s="160"/>
      <c r="JTO31" s="160"/>
      <c r="JTP31" s="160"/>
      <c r="JTQ31" s="160"/>
      <c r="JTR31" s="160"/>
      <c r="JTS31" s="160"/>
      <c r="JTT31" s="160"/>
      <c r="JTU31" s="160"/>
      <c r="JTV31" s="160"/>
      <c r="JTW31" s="160"/>
      <c r="JTX31" s="160"/>
      <c r="JTY31" s="160"/>
      <c r="JTZ31" s="160"/>
      <c r="JUA31" s="160"/>
      <c r="JUB31" s="160"/>
      <c r="JUC31" s="160"/>
      <c r="JUD31" s="160"/>
      <c r="JUE31" s="160"/>
      <c r="JUF31" s="160"/>
      <c r="JUG31" s="160"/>
      <c r="JUH31" s="160"/>
      <c r="JUI31" s="160"/>
      <c r="JUJ31" s="160"/>
      <c r="JUK31" s="160"/>
      <c r="JUL31" s="160"/>
      <c r="JUM31" s="160"/>
      <c r="JUN31" s="160"/>
      <c r="JUO31" s="160"/>
      <c r="JUP31" s="160"/>
      <c r="JUQ31" s="160"/>
      <c r="JUR31" s="160"/>
      <c r="JUS31" s="160"/>
      <c r="JUT31" s="160"/>
      <c r="JUU31" s="160"/>
      <c r="JUV31" s="160"/>
      <c r="JUW31" s="160"/>
      <c r="JUX31" s="160"/>
      <c r="JUY31" s="160"/>
      <c r="JUZ31" s="160"/>
      <c r="JVA31" s="160"/>
      <c r="JVB31" s="160"/>
      <c r="JVC31" s="160"/>
      <c r="JVD31" s="160"/>
      <c r="JVE31" s="160"/>
      <c r="JVF31" s="160"/>
      <c r="JVG31" s="160"/>
      <c r="JVH31" s="160"/>
      <c r="JVI31" s="160"/>
      <c r="JVJ31" s="160"/>
      <c r="JVK31" s="160"/>
      <c r="JVL31" s="160"/>
      <c r="JVM31" s="160"/>
      <c r="JVN31" s="160"/>
      <c r="JVO31" s="160"/>
      <c r="JVP31" s="160"/>
      <c r="JVQ31" s="160"/>
      <c r="JVR31" s="160"/>
      <c r="JVS31" s="160"/>
      <c r="JVT31" s="160"/>
      <c r="JVU31" s="160"/>
      <c r="JVV31" s="160"/>
      <c r="JVW31" s="160"/>
      <c r="JVX31" s="160"/>
      <c r="JVY31" s="160"/>
      <c r="JVZ31" s="160"/>
      <c r="JWA31" s="160"/>
      <c r="JWB31" s="160"/>
      <c r="JWC31" s="160"/>
      <c r="JWD31" s="160"/>
      <c r="JWE31" s="160"/>
      <c r="JWF31" s="160"/>
      <c r="JWG31" s="160"/>
      <c r="JWH31" s="160"/>
      <c r="JWI31" s="160"/>
      <c r="JWJ31" s="160"/>
      <c r="JWK31" s="160"/>
      <c r="JWL31" s="160"/>
      <c r="JWM31" s="160"/>
      <c r="JWN31" s="160"/>
      <c r="JWO31" s="160"/>
      <c r="JWP31" s="160"/>
      <c r="JWQ31" s="160"/>
      <c r="JWR31" s="160"/>
      <c r="JWS31" s="160"/>
      <c r="JWT31" s="160"/>
      <c r="JWU31" s="160"/>
      <c r="JWV31" s="160"/>
      <c r="JWW31" s="160"/>
      <c r="JWX31" s="160"/>
      <c r="JWY31" s="160"/>
      <c r="JWZ31" s="160"/>
      <c r="JXA31" s="160"/>
      <c r="JXB31" s="160"/>
      <c r="JXC31" s="160"/>
      <c r="JXD31" s="160"/>
      <c r="JXE31" s="160"/>
      <c r="JXF31" s="160"/>
      <c r="JXG31" s="160"/>
      <c r="JXH31" s="160"/>
      <c r="JXI31" s="160"/>
      <c r="JXJ31" s="160"/>
      <c r="JXK31" s="160"/>
      <c r="JXL31" s="160"/>
      <c r="JXM31" s="160"/>
      <c r="JXN31" s="160"/>
      <c r="JXO31" s="160"/>
      <c r="JXP31" s="160"/>
      <c r="JXQ31" s="160"/>
      <c r="JXR31" s="160"/>
      <c r="JXS31" s="160"/>
      <c r="JXT31" s="160"/>
      <c r="JXU31" s="160"/>
      <c r="JXV31" s="160"/>
      <c r="JXW31" s="160"/>
      <c r="JXX31" s="160"/>
      <c r="JXY31" s="160"/>
      <c r="JXZ31" s="160"/>
      <c r="JYA31" s="160"/>
      <c r="JYB31" s="160"/>
      <c r="JYC31" s="160"/>
      <c r="JYD31" s="160"/>
      <c r="JYE31" s="160"/>
      <c r="JYF31" s="160"/>
      <c r="JYG31" s="160"/>
      <c r="JYH31" s="160"/>
      <c r="JYI31" s="160"/>
      <c r="JYJ31" s="160"/>
      <c r="JYK31" s="160"/>
      <c r="JYL31" s="160"/>
      <c r="JYM31" s="160"/>
      <c r="JYN31" s="160"/>
      <c r="JYO31" s="160"/>
      <c r="JYP31" s="160"/>
      <c r="JYQ31" s="160"/>
      <c r="JYR31" s="160"/>
      <c r="JYS31" s="160"/>
      <c r="JYT31" s="160"/>
      <c r="JYU31" s="160"/>
      <c r="JYV31" s="160"/>
      <c r="JYW31" s="160"/>
      <c r="JYX31" s="160"/>
      <c r="JYY31" s="160"/>
      <c r="JYZ31" s="160"/>
      <c r="JZA31" s="160"/>
      <c r="JZB31" s="160"/>
      <c r="JZC31" s="160"/>
      <c r="JZD31" s="160"/>
      <c r="JZE31" s="160"/>
      <c r="JZF31" s="160"/>
      <c r="JZG31" s="160"/>
      <c r="JZH31" s="160"/>
      <c r="JZI31" s="160"/>
      <c r="JZJ31" s="160"/>
      <c r="JZK31" s="160"/>
      <c r="JZL31" s="160"/>
      <c r="JZM31" s="160"/>
      <c r="JZN31" s="160"/>
      <c r="JZO31" s="160"/>
      <c r="JZP31" s="160"/>
      <c r="JZQ31" s="160"/>
      <c r="JZR31" s="160"/>
      <c r="JZS31" s="160"/>
      <c r="JZT31" s="160"/>
      <c r="JZU31" s="160"/>
      <c r="JZV31" s="160"/>
      <c r="JZW31" s="160"/>
      <c r="JZX31" s="160"/>
      <c r="JZY31" s="160"/>
      <c r="JZZ31" s="160"/>
      <c r="KAA31" s="160"/>
      <c r="KAB31" s="160"/>
      <c r="KAC31" s="160"/>
      <c r="KAD31" s="160"/>
      <c r="KAE31" s="160"/>
      <c r="KAF31" s="160"/>
      <c r="KAG31" s="160"/>
      <c r="KAH31" s="160"/>
      <c r="KAI31" s="160"/>
      <c r="KAJ31" s="160"/>
      <c r="KAK31" s="160"/>
      <c r="KAL31" s="160"/>
      <c r="KAM31" s="160"/>
      <c r="KAN31" s="160"/>
      <c r="KAO31" s="160"/>
      <c r="KAP31" s="160"/>
      <c r="KAQ31" s="160"/>
      <c r="KAR31" s="160"/>
      <c r="KAS31" s="160"/>
      <c r="KAT31" s="160"/>
      <c r="KAU31" s="160"/>
      <c r="KAV31" s="160"/>
      <c r="KAW31" s="160"/>
      <c r="KAX31" s="160"/>
      <c r="KAY31" s="160"/>
      <c r="KAZ31" s="160"/>
      <c r="KBA31" s="160"/>
      <c r="KBB31" s="160"/>
      <c r="KBC31" s="160"/>
      <c r="KBD31" s="160"/>
      <c r="KBE31" s="160"/>
      <c r="KBF31" s="160"/>
      <c r="KBG31" s="160"/>
      <c r="KBH31" s="160"/>
      <c r="KBI31" s="160"/>
      <c r="KBJ31" s="160"/>
      <c r="KBK31" s="160"/>
      <c r="KBL31" s="160"/>
      <c r="KBM31" s="160"/>
      <c r="KBN31" s="160"/>
      <c r="KBO31" s="160"/>
      <c r="KBP31" s="160"/>
      <c r="KBQ31" s="160"/>
      <c r="KBR31" s="160"/>
      <c r="KBS31" s="160"/>
      <c r="KBT31" s="160"/>
      <c r="KBU31" s="160"/>
      <c r="KBV31" s="160"/>
      <c r="KBW31" s="160"/>
      <c r="KBX31" s="160"/>
      <c r="KBY31" s="160"/>
      <c r="KBZ31" s="160"/>
      <c r="KCA31" s="160"/>
      <c r="KCB31" s="160"/>
      <c r="KCC31" s="160"/>
      <c r="KCD31" s="160"/>
      <c r="KCE31" s="160"/>
      <c r="KCF31" s="160"/>
      <c r="KCG31" s="160"/>
      <c r="KCH31" s="160"/>
      <c r="KCI31" s="160"/>
      <c r="KCJ31" s="160"/>
      <c r="KCK31" s="160"/>
      <c r="KCL31" s="160"/>
      <c r="KCM31" s="160"/>
      <c r="KCN31" s="160"/>
      <c r="KCO31" s="160"/>
      <c r="KCP31" s="160"/>
      <c r="KCQ31" s="160"/>
      <c r="KCR31" s="160"/>
      <c r="KCS31" s="160"/>
      <c r="KCT31" s="160"/>
      <c r="KCU31" s="160"/>
      <c r="KCV31" s="160"/>
      <c r="KCW31" s="160"/>
      <c r="KCX31" s="160"/>
      <c r="KCY31" s="160"/>
      <c r="KCZ31" s="160"/>
      <c r="KDA31" s="160"/>
      <c r="KDB31" s="160"/>
      <c r="KDC31" s="160"/>
      <c r="KDD31" s="160"/>
      <c r="KDE31" s="160"/>
      <c r="KDF31" s="160"/>
      <c r="KDG31" s="160"/>
      <c r="KDH31" s="160"/>
      <c r="KDI31" s="160"/>
      <c r="KDJ31" s="160"/>
      <c r="KDK31" s="160"/>
      <c r="KDL31" s="160"/>
      <c r="KDM31" s="160"/>
      <c r="KDN31" s="160"/>
      <c r="KDO31" s="160"/>
      <c r="KDP31" s="160"/>
      <c r="KDQ31" s="160"/>
      <c r="KDR31" s="160"/>
      <c r="KDS31" s="160"/>
      <c r="KDT31" s="160"/>
      <c r="KDU31" s="160"/>
      <c r="KDV31" s="160"/>
      <c r="KDW31" s="160"/>
      <c r="KDX31" s="160"/>
      <c r="KDY31" s="160"/>
      <c r="KDZ31" s="160"/>
      <c r="KEA31" s="160"/>
      <c r="KEB31" s="160"/>
      <c r="KEC31" s="160"/>
      <c r="KED31" s="160"/>
      <c r="KEE31" s="160"/>
      <c r="KEF31" s="160"/>
      <c r="KEG31" s="160"/>
      <c r="KEH31" s="160"/>
      <c r="KEI31" s="160"/>
      <c r="KEJ31" s="160"/>
      <c r="KEK31" s="160"/>
      <c r="KEL31" s="160"/>
      <c r="KEM31" s="160"/>
      <c r="KEN31" s="160"/>
      <c r="KEO31" s="160"/>
      <c r="KEP31" s="160"/>
      <c r="KEQ31" s="160"/>
      <c r="KER31" s="160"/>
      <c r="KES31" s="160"/>
      <c r="KET31" s="160"/>
      <c r="KEU31" s="160"/>
      <c r="KEV31" s="160"/>
      <c r="KEW31" s="160"/>
      <c r="KEX31" s="160"/>
      <c r="KEY31" s="160"/>
      <c r="KEZ31" s="160"/>
      <c r="KFA31" s="160"/>
      <c r="KFB31" s="160"/>
      <c r="KFC31" s="160"/>
      <c r="KFD31" s="160"/>
      <c r="KFE31" s="160"/>
      <c r="KFF31" s="160"/>
      <c r="KFG31" s="160"/>
      <c r="KFH31" s="160"/>
      <c r="KFI31" s="160"/>
      <c r="KFJ31" s="160"/>
      <c r="KFK31" s="160"/>
      <c r="KFL31" s="160"/>
      <c r="KFM31" s="160"/>
      <c r="KFN31" s="160"/>
      <c r="KFO31" s="160"/>
      <c r="KFP31" s="160"/>
      <c r="KFQ31" s="160"/>
      <c r="KFR31" s="160"/>
      <c r="KFS31" s="160"/>
      <c r="KFT31" s="160"/>
      <c r="KFU31" s="160"/>
      <c r="KFV31" s="160"/>
      <c r="KFW31" s="160"/>
      <c r="KFX31" s="160"/>
      <c r="KFY31" s="160"/>
      <c r="KFZ31" s="160"/>
      <c r="KGA31" s="160"/>
      <c r="KGB31" s="160"/>
      <c r="KGC31" s="160"/>
      <c r="KGD31" s="160"/>
      <c r="KGE31" s="160"/>
      <c r="KGF31" s="160"/>
      <c r="KGG31" s="160"/>
      <c r="KGH31" s="160"/>
      <c r="KGI31" s="160"/>
      <c r="KGJ31" s="160"/>
      <c r="KGK31" s="160"/>
      <c r="KGL31" s="160"/>
      <c r="KGM31" s="160"/>
      <c r="KGN31" s="160"/>
      <c r="KGO31" s="160"/>
      <c r="KGP31" s="160"/>
      <c r="KGQ31" s="160"/>
      <c r="KGR31" s="160"/>
      <c r="KGS31" s="160"/>
      <c r="KGT31" s="160"/>
      <c r="KGU31" s="160"/>
      <c r="KGV31" s="160"/>
      <c r="KGW31" s="160"/>
      <c r="KGX31" s="160"/>
      <c r="KGY31" s="160"/>
      <c r="KGZ31" s="160"/>
      <c r="KHA31" s="160"/>
      <c r="KHB31" s="160"/>
      <c r="KHC31" s="160"/>
      <c r="KHD31" s="160"/>
      <c r="KHE31" s="160"/>
      <c r="KHF31" s="160"/>
      <c r="KHG31" s="160"/>
      <c r="KHH31" s="160"/>
      <c r="KHI31" s="160"/>
      <c r="KHJ31" s="160"/>
      <c r="KHK31" s="160"/>
      <c r="KHL31" s="160"/>
      <c r="KHM31" s="160"/>
      <c r="KHN31" s="160"/>
      <c r="KHO31" s="160"/>
      <c r="KHP31" s="160"/>
      <c r="KHQ31" s="160"/>
      <c r="KHR31" s="160"/>
      <c r="KHS31" s="160"/>
      <c r="KHT31" s="160"/>
      <c r="KHU31" s="160"/>
      <c r="KHV31" s="160"/>
      <c r="KHW31" s="160"/>
      <c r="KHX31" s="160"/>
      <c r="KHY31" s="160"/>
      <c r="KHZ31" s="160"/>
      <c r="KIA31" s="160"/>
      <c r="KIB31" s="160"/>
      <c r="KIC31" s="160"/>
      <c r="KID31" s="160"/>
      <c r="KIE31" s="160"/>
      <c r="KIF31" s="160"/>
      <c r="KIG31" s="160"/>
      <c r="KIH31" s="160"/>
      <c r="KII31" s="160"/>
      <c r="KIJ31" s="160"/>
      <c r="KIK31" s="160"/>
      <c r="KIL31" s="160"/>
      <c r="KIM31" s="160"/>
      <c r="KIN31" s="160"/>
      <c r="KIO31" s="160"/>
      <c r="KIP31" s="160"/>
      <c r="KIQ31" s="160"/>
      <c r="KIR31" s="160"/>
      <c r="KIS31" s="160"/>
      <c r="KIT31" s="160"/>
      <c r="KIU31" s="160"/>
      <c r="KIV31" s="160"/>
      <c r="KIW31" s="160"/>
      <c r="KIX31" s="160"/>
      <c r="KIY31" s="160"/>
      <c r="KIZ31" s="160"/>
      <c r="KJA31" s="160"/>
      <c r="KJB31" s="160"/>
      <c r="KJC31" s="160"/>
      <c r="KJD31" s="160"/>
      <c r="KJE31" s="160"/>
      <c r="KJF31" s="160"/>
      <c r="KJG31" s="160"/>
      <c r="KJH31" s="160"/>
      <c r="KJI31" s="160"/>
      <c r="KJJ31" s="160"/>
      <c r="KJK31" s="160"/>
      <c r="KJL31" s="160"/>
      <c r="KJM31" s="160"/>
      <c r="KJN31" s="160"/>
      <c r="KJO31" s="160"/>
      <c r="KJP31" s="160"/>
      <c r="KJQ31" s="160"/>
      <c r="KJR31" s="160"/>
      <c r="KJS31" s="160"/>
      <c r="KJT31" s="160"/>
      <c r="KJU31" s="160"/>
      <c r="KJV31" s="160"/>
      <c r="KJW31" s="160"/>
      <c r="KJX31" s="160"/>
      <c r="KJY31" s="160"/>
      <c r="KJZ31" s="160"/>
      <c r="KKA31" s="160"/>
      <c r="KKB31" s="160"/>
      <c r="KKC31" s="160"/>
      <c r="KKD31" s="160"/>
      <c r="KKE31" s="160"/>
      <c r="KKF31" s="160"/>
      <c r="KKG31" s="160"/>
      <c r="KKH31" s="160"/>
      <c r="KKI31" s="160"/>
      <c r="KKJ31" s="160"/>
      <c r="KKK31" s="160"/>
      <c r="KKL31" s="160"/>
      <c r="KKM31" s="160"/>
      <c r="KKN31" s="160"/>
      <c r="KKO31" s="160"/>
      <c r="KKP31" s="160"/>
      <c r="KKQ31" s="160"/>
      <c r="KKR31" s="160"/>
      <c r="KKS31" s="160"/>
      <c r="KKT31" s="160"/>
      <c r="KKU31" s="160"/>
      <c r="KKV31" s="160"/>
      <c r="KKW31" s="160"/>
      <c r="KKX31" s="160"/>
      <c r="KKY31" s="160"/>
      <c r="KKZ31" s="160"/>
      <c r="KLA31" s="160"/>
      <c r="KLB31" s="160"/>
      <c r="KLC31" s="160"/>
      <c r="KLD31" s="160"/>
      <c r="KLE31" s="160"/>
      <c r="KLF31" s="160"/>
      <c r="KLG31" s="160"/>
      <c r="KLH31" s="160"/>
      <c r="KLI31" s="160"/>
      <c r="KLJ31" s="160"/>
      <c r="KLK31" s="160"/>
      <c r="KLL31" s="160"/>
      <c r="KLM31" s="160"/>
      <c r="KLN31" s="160"/>
      <c r="KLO31" s="160"/>
      <c r="KLP31" s="160"/>
      <c r="KLQ31" s="160"/>
      <c r="KLR31" s="160"/>
      <c r="KLS31" s="160"/>
      <c r="KLT31" s="160"/>
      <c r="KLU31" s="160"/>
      <c r="KLV31" s="160"/>
      <c r="KLW31" s="160"/>
      <c r="KLX31" s="160"/>
      <c r="KLY31" s="160"/>
      <c r="KLZ31" s="160"/>
      <c r="KMA31" s="160"/>
      <c r="KMB31" s="160"/>
      <c r="KMC31" s="160"/>
      <c r="KMD31" s="160"/>
      <c r="KME31" s="160"/>
      <c r="KMF31" s="160"/>
      <c r="KMG31" s="160"/>
      <c r="KMH31" s="160"/>
      <c r="KMI31" s="160"/>
      <c r="KMJ31" s="160"/>
      <c r="KMK31" s="160"/>
      <c r="KML31" s="160"/>
      <c r="KMM31" s="160"/>
      <c r="KMN31" s="160"/>
      <c r="KMO31" s="160"/>
      <c r="KMP31" s="160"/>
      <c r="KMQ31" s="160"/>
      <c r="KMR31" s="160"/>
      <c r="KMS31" s="160"/>
      <c r="KMT31" s="160"/>
      <c r="KMU31" s="160"/>
      <c r="KMV31" s="160"/>
      <c r="KMW31" s="160"/>
      <c r="KMX31" s="160"/>
      <c r="KMY31" s="160"/>
      <c r="KMZ31" s="160"/>
      <c r="KNA31" s="160"/>
      <c r="KNB31" s="160"/>
      <c r="KNC31" s="160"/>
      <c r="KND31" s="160"/>
      <c r="KNE31" s="160"/>
      <c r="KNF31" s="160"/>
      <c r="KNG31" s="160"/>
      <c r="KNH31" s="160"/>
      <c r="KNI31" s="160"/>
      <c r="KNJ31" s="160"/>
      <c r="KNK31" s="160"/>
      <c r="KNL31" s="160"/>
      <c r="KNM31" s="160"/>
      <c r="KNN31" s="160"/>
      <c r="KNO31" s="160"/>
      <c r="KNP31" s="160"/>
      <c r="KNQ31" s="160"/>
      <c r="KNR31" s="160"/>
      <c r="KNS31" s="160"/>
      <c r="KNT31" s="160"/>
      <c r="KNU31" s="160"/>
      <c r="KNV31" s="160"/>
      <c r="KNW31" s="160"/>
      <c r="KNX31" s="160"/>
      <c r="KNY31" s="160"/>
      <c r="KNZ31" s="160"/>
      <c r="KOA31" s="160"/>
      <c r="KOB31" s="160"/>
      <c r="KOC31" s="160"/>
      <c r="KOD31" s="160"/>
      <c r="KOE31" s="160"/>
      <c r="KOF31" s="160"/>
      <c r="KOG31" s="160"/>
      <c r="KOH31" s="160"/>
      <c r="KOI31" s="160"/>
      <c r="KOJ31" s="160"/>
      <c r="KOK31" s="160"/>
      <c r="KOL31" s="160"/>
      <c r="KOM31" s="160"/>
      <c r="KON31" s="160"/>
      <c r="KOO31" s="160"/>
      <c r="KOP31" s="160"/>
      <c r="KOQ31" s="160"/>
      <c r="KOR31" s="160"/>
      <c r="KOS31" s="160"/>
      <c r="KOT31" s="160"/>
      <c r="KOU31" s="160"/>
      <c r="KOV31" s="160"/>
      <c r="KOW31" s="160"/>
      <c r="KOX31" s="160"/>
      <c r="KOY31" s="160"/>
      <c r="KOZ31" s="160"/>
      <c r="KPA31" s="160"/>
      <c r="KPB31" s="160"/>
      <c r="KPC31" s="160"/>
      <c r="KPD31" s="160"/>
      <c r="KPE31" s="160"/>
      <c r="KPF31" s="160"/>
      <c r="KPG31" s="160"/>
      <c r="KPH31" s="160"/>
      <c r="KPI31" s="160"/>
      <c r="KPJ31" s="160"/>
      <c r="KPK31" s="160"/>
      <c r="KPL31" s="160"/>
      <c r="KPM31" s="160"/>
      <c r="KPN31" s="160"/>
      <c r="KPO31" s="160"/>
      <c r="KPP31" s="160"/>
      <c r="KPQ31" s="160"/>
      <c r="KPR31" s="160"/>
      <c r="KPS31" s="160"/>
      <c r="KPT31" s="160"/>
      <c r="KPU31" s="160"/>
      <c r="KPV31" s="160"/>
      <c r="KPW31" s="160"/>
      <c r="KPX31" s="160"/>
      <c r="KPY31" s="160"/>
      <c r="KPZ31" s="160"/>
      <c r="KQA31" s="160"/>
      <c r="KQB31" s="160"/>
      <c r="KQC31" s="160"/>
      <c r="KQD31" s="160"/>
      <c r="KQE31" s="160"/>
      <c r="KQF31" s="160"/>
      <c r="KQG31" s="160"/>
      <c r="KQH31" s="160"/>
      <c r="KQI31" s="160"/>
      <c r="KQJ31" s="160"/>
      <c r="KQK31" s="160"/>
      <c r="KQL31" s="160"/>
      <c r="KQM31" s="160"/>
      <c r="KQN31" s="160"/>
      <c r="KQO31" s="160"/>
      <c r="KQP31" s="160"/>
      <c r="KQQ31" s="160"/>
      <c r="KQR31" s="160"/>
      <c r="KQS31" s="160"/>
      <c r="KQT31" s="160"/>
      <c r="KQU31" s="160"/>
      <c r="KQV31" s="160"/>
      <c r="KQW31" s="160"/>
      <c r="KQX31" s="160"/>
      <c r="KQY31" s="160"/>
      <c r="KQZ31" s="160"/>
      <c r="KRA31" s="160"/>
      <c r="KRB31" s="160"/>
      <c r="KRC31" s="160"/>
      <c r="KRD31" s="160"/>
      <c r="KRE31" s="160"/>
      <c r="KRF31" s="160"/>
      <c r="KRG31" s="160"/>
      <c r="KRH31" s="160"/>
      <c r="KRI31" s="160"/>
      <c r="KRJ31" s="160"/>
      <c r="KRK31" s="160"/>
      <c r="KRL31" s="160"/>
      <c r="KRM31" s="160"/>
      <c r="KRN31" s="160"/>
      <c r="KRO31" s="160"/>
      <c r="KRP31" s="160"/>
      <c r="KRQ31" s="160"/>
      <c r="KRR31" s="160"/>
      <c r="KRS31" s="160"/>
      <c r="KRT31" s="160"/>
      <c r="KRU31" s="160"/>
      <c r="KRV31" s="160"/>
      <c r="KRW31" s="160"/>
      <c r="KRX31" s="160"/>
      <c r="KRY31" s="160"/>
      <c r="KRZ31" s="160"/>
      <c r="KSA31" s="160"/>
      <c r="KSB31" s="160"/>
      <c r="KSC31" s="160"/>
      <c r="KSD31" s="160"/>
      <c r="KSE31" s="160"/>
      <c r="KSF31" s="160"/>
      <c r="KSG31" s="160"/>
      <c r="KSH31" s="160"/>
      <c r="KSI31" s="160"/>
      <c r="KSJ31" s="160"/>
      <c r="KSK31" s="160"/>
      <c r="KSL31" s="160"/>
      <c r="KSM31" s="160"/>
      <c r="KSN31" s="160"/>
      <c r="KSO31" s="160"/>
      <c r="KSP31" s="160"/>
      <c r="KSQ31" s="160"/>
      <c r="KSR31" s="160"/>
      <c r="KSS31" s="160"/>
      <c r="KST31" s="160"/>
      <c r="KSU31" s="160"/>
      <c r="KSV31" s="160"/>
      <c r="KSW31" s="160"/>
      <c r="KSX31" s="160"/>
      <c r="KSY31" s="160"/>
      <c r="KSZ31" s="160"/>
      <c r="KTA31" s="160"/>
      <c r="KTB31" s="160"/>
      <c r="KTC31" s="160"/>
      <c r="KTD31" s="160"/>
      <c r="KTE31" s="160"/>
      <c r="KTF31" s="160"/>
      <c r="KTG31" s="160"/>
      <c r="KTH31" s="160"/>
      <c r="KTI31" s="160"/>
      <c r="KTJ31" s="160"/>
      <c r="KTK31" s="160"/>
      <c r="KTL31" s="160"/>
      <c r="KTM31" s="160"/>
      <c r="KTN31" s="160"/>
      <c r="KTO31" s="160"/>
      <c r="KTP31" s="160"/>
      <c r="KTQ31" s="160"/>
      <c r="KTR31" s="160"/>
      <c r="KTS31" s="160"/>
      <c r="KTT31" s="160"/>
      <c r="KTU31" s="160"/>
      <c r="KTV31" s="160"/>
      <c r="KTW31" s="160"/>
      <c r="KTX31" s="160"/>
      <c r="KTY31" s="160"/>
      <c r="KTZ31" s="160"/>
      <c r="KUA31" s="160"/>
      <c r="KUB31" s="160"/>
      <c r="KUC31" s="160"/>
      <c r="KUD31" s="160"/>
      <c r="KUE31" s="160"/>
      <c r="KUF31" s="160"/>
      <c r="KUG31" s="160"/>
      <c r="KUH31" s="160"/>
      <c r="KUI31" s="160"/>
      <c r="KUJ31" s="160"/>
      <c r="KUK31" s="160"/>
      <c r="KUL31" s="160"/>
      <c r="KUM31" s="160"/>
      <c r="KUN31" s="160"/>
      <c r="KUO31" s="160"/>
      <c r="KUP31" s="160"/>
      <c r="KUQ31" s="160"/>
      <c r="KUR31" s="160"/>
      <c r="KUS31" s="160"/>
      <c r="KUT31" s="160"/>
      <c r="KUU31" s="160"/>
      <c r="KUV31" s="160"/>
      <c r="KUW31" s="160"/>
      <c r="KUX31" s="160"/>
      <c r="KUY31" s="160"/>
      <c r="KUZ31" s="160"/>
      <c r="KVA31" s="160"/>
      <c r="KVB31" s="160"/>
      <c r="KVC31" s="160"/>
      <c r="KVD31" s="160"/>
      <c r="KVE31" s="160"/>
      <c r="KVF31" s="160"/>
      <c r="KVG31" s="160"/>
      <c r="KVH31" s="160"/>
      <c r="KVI31" s="160"/>
      <c r="KVJ31" s="160"/>
      <c r="KVK31" s="160"/>
      <c r="KVL31" s="160"/>
      <c r="KVM31" s="160"/>
      <c r="KVN31" s="160"/>
      <c r="KVO31" s="160"/>
      <c r="KVP31" s="160"/>
      <c r="KVQ31" s="160"/>
      <c r="KVR31" s="160"/>
      <c r="KVS31" s="160"/>
      <c r="KVT31" s="160"/>
      <c r="KVU31" s="160"/>
      <c r="KVV31" s="160"/>
      <c r="KVW31" s="160"/>
      <c r="KVX31" s="160"/>
      <c r="KVY31" s="160"/>
      <c r="KVZ31" s="160"/>
      <c r="KWA31" s="160"/>
      <c r="KWB31" s="160"/>
      <c r="KWC31" s="160"/>
      <c r="KWD31" s="160"/>
      <c r="KWE31" s="160"/>
      <c r="KWF31" s="160"/>
      <c r="KWG31" s="160"/>
      <c r="KWH31" s="160"/>
      <c r="KWI31" s="160"/>
      <c r="KWJ31" s="160"/>
      <c r="KWK31" s="160"/>
      <c r="KWL31" s="160"/>
      <c r="KWM31" s="160"/>
      <c r="KWN31" s="160"/>
      <c r="KWO31" s="160"/>
      <c r="KWP31" s="160"/>
      <c r="KWQ31" s="160"/>
      <c r="KWR31" s="160"/>
      <c r="KWS31" s="160"/>
      <c r="KWT31" s="160"/>
      <c r="KWU31" s="160"/>
      <c r="KWV31" s="160"/>
      <c r="KWW31" s="160"/>
      <c r="KWX31" s="160"/>
      <c r="KWY31" s="160"/>
      <c r="KWZ31" s="160"/>
      <c r="KXA31" s="160"/>
      <c r="KXB31" s="160"/>
      <c r="KXC31" s="160"/>
      <c r="KXD31" s="160"/>
      <c r="KXE31" s="160"/>
      <c r="KXF31" s="160"/>
      <c r="KXG31" s="160"/>
      <c r="KXH31" s="160"/>
      <c r="KXI31" s="160"/>
      <c r="KXJ31" s="160"/>
      <c r="KXK31" s="160"/>
      <c r="KXL31" s="160"/>
      <c r="KXM31" s="160"/>
      <c r="KXN31" s="160"/>
      <c r="KXO31" s="160"/>
      <c r="KXP31" s="160"/>
      <c r="KXQ31" s="160"/>
      <c r="KXR31" s="160"/>
      <c r="KXS31" s="160"/>
      <c r="KXT31" s="160"/>
      <c r="KXU31" s="160"/>
      <c r="KXV31" s="160"/>
      <c r="KXW31" s="160"/>
      <c r="KXX31" s="160"/>
      <c r="KXY31" s="160"/>
      <c r="KXZ31" s="160"/>
      <c r="KYA31" s="160"/>
      <c r="KYB31" s="160"/>
      <c r="KYC31" s="160"/>
      <c r="KYD31" s="160"/>
      <c r="KYE31" s="160"/>
      <c r="KYF31" s="160"/>
      <c r="KYG31" s="160"/>
      <c r="KYH31" s="160"/>
      <c r="KYI31" s="160"/>
      <c r="KYJ31" s="160"/>
      <c r="KYK31" s="160"/>
      <c r="KYL31" s="160"/>
      <c r="KYM31" s="160"/>
      <c r="KYN31" s="160"/>
      <c r="KYO31" s="160"/>
      <c r="KYP31" s="160"/>
      <c r="KYQ31" s="160"/>
      <c r="KYR31" s="160"/>
      <c r="KYS31" s="160"/>
      <c r="KYT31" s="160"/>
      <c r="KYU31" s="160"/>
      <c r="KYV31" s="160"/>
      <c r="KYW31" s="160"/>
      <c r="KYX31" s="160"/>
      <c r="KYY31" s="160"/>
      <c r="KYZ31" s="160"/>
      <c r="KZA31" s="160"/>
      <c r="KZB31" s="160"/>
      <c r="KZC31" s="160"/>
      <c r="KZD31" s="160"/>
      <c r="KZE31" s="160"/>
      <c r="KZF31" s="160"/>
      <c r="KZG31" s="160"/>
      <c r="KZH31" s="160"/>
      <c r="KZI31" s="160"/>
      <c r="KZJ31" s="160"/>
      <c r="KZK31" s="160"/>
      <c r="KZL31" s="160"/>
      <c r="KZM31" s="160"/>
      <c r="KZN31" s="160"/>
      <c r="KZO31" s="160"/>
      <c r="KZP31" s="160"/>
      <c r="KZQ31" s="160"/>
      <c r="KZR31" s="160"/>
      <c r="KZS31" s="160"/>
      <c r="KZT31" s="160"/>
      <c r="KZU31" s="160"/>
      <c r="KZV31" s="160"/>
      <c r="KZW31" s="160"/>
      <c r="KZX31" s="160"/>
      <c r="KZY31" s="160"/>
      <c r="KZZ31" s="160"/>
      <c r="LAA31" s="160"/>
      <c r="LAB31" s="160"/>
      <c r="LAC31" s="160"/>
      <c r="LAD31" s="160"/>
      <c r="LAE31" s="160"/>
      <c r="LAF31" s="160"/>
      <c r="LAG31" s="160"/>
      <c r="LAH31" s="160"/>
      <c r="LAI31" s="160"/>
      <c r="LAJ31" s="160"/>
      <c r="LAK31" s="160"/>
      <c r="LAL31" s="160"/>
      <c r="LAM31" s="160"/>
      <c r="LAN31" s="160"/>
      <c r="LAO31" s="160"/>
      <c r="LAP31" s="160"/>
      <c r="LAQ31" s="160"/>
      <c r="LAR31" s="160"/>
      <c r="LAS31" s="160"/>
      <c r="LAT31" s="160"/>
      <c r="LAU31" s="160"/>
      <c r="LAV31" s="160"/>
      <c r="LAW31" s="160"/>
      <c r="LAX31" s="160"/>
      <c r="LAY31" s="160"/>
      <c r="LAZ31" s="160"/>
      <c r="LBA31" s="160"/>
      <c r="LBB31" s="160"/>
      <c r="LBC31" s="160"/>
      <c r="LBD31" s="160"/>
      <c r="LBE31" s="160"/>
      <c r="LBF31" s="160"/>
      <c r="LBG31" s="160"/>
      <c r="LBH31" s="160"/>
      <c r="LBI31" s="160"/>
      <c r="LBJ31" s="160"/>
      <c r="LBK31" s="160"/>
      <c r="LBL31" s="160"/>
      <c r="LBM31" s="160"/>
      <c r="LBN31" s="160"/>
      <c r="LBO31" s="160"/>
      <c r="LBP31" s="160"/>
      <c r="LBQ31" s="160"/>
      <c r="LBR31" s="160"/>
      <c r="LBS31" s="160"/>
      <c r="LBT31" s="160"/>
      <c r="LBU31" s="160"/>
      <c r="LBV31" s="160"/>
      <c r="LBW31" s="160"/>
      <c r="LBX31" s="160"/>
      <c r="LBY31" s="160"/>
      <c r="LBZ31" s="160"/>
      <c r="LCA31" s="160"/>
      <c r="LCB31" s="160"/>
      <c r="LCC31" s="160"/>
      <c r="LCD31" s="160"/>
      <c r="LCE31" s="160"/>
      <c r="LCF31" s="160"/>
      <c r="LCG31" s="160"/>
      <c r="LCH31" s="160"/>
      <c r="LCI31" s="160"/>
      <c r="LCJ31" s="160"/>
      <c r="LCK31" s="160"/>
      <c r="LCL31" s="160"/>
      <c r="LCM31" s="160"/>
      <c r="LCN31" s="160"/>
      <c r="LCO31" s="160"/>
      <c r="LCP31" s="160"/>
      <c r="LCQ31" s="160"/>
      <c r="LCR31" s="160"/>
      <c r="LCS31" s="160"/>
      <c r="LCT31" s="160"/>
      <c r="LCU31" s="160"/>
      <c r="LCV31" s="160"/>
      <c r="LCW31" s="160"/>
      <c r="LCX31" s="160"/>
      <c r="LCY31" s="160"/>
      <c r="LCZ31" s="160"/>
      <c r="LDA31" s="160"/>
      <c r="LDB31" s="160"/>
      <c r="LDC31" s="160"/>
      <c r="LDD31" s="160"/>
      <c r="LDE31" s="160"/>
      <c r="LDF31" s="160"/>
      <c r="LDG31" s="160"/>
      <c r="LDH31" s="160"/>
      <c r="LDI31" s="160"/>
      <c r="LDJ31" s="160"/>
      <c r="LDK31" s="160"/>
      <c r="LDL31" s="160"/>
      <c r="LDM31" s="160"/>
      <c r="LDN31" s="160"/>
      <c r="LDO31" s="160"/>
      <c r="LDP31" s="160"/>
      <c r="LDQ31" s="160"/>
      <c r="LDR31" s="160"/>
      <c r="LDS31" s="160"/>
      <c r="LDT31" s="160"/>
      <c r="LDU31" s="160"/>
      <c r="LDV31" s="160"/>
      <c r="LDW31" s="160"/>
      <c r="LDX31" s="160"/>
      <c r="LDY31" s="160"/>
      <c r="LDZ31" s="160"/>
      <c r="LEA31" s="160"/>
      <c r="LEB31" s="160"/>
      <c r="LEC31" s="160"/>
      <c r="LED31" s="160"/>
      <c r="LEE31" s="160"/>
      <c r="LEF31" s="160"/>
      <c r="LEG31" s="160"/>
      <c r="LEH31" s="160"/>
      <c r="LEI31" s="160"/>
      <c r="LEJ31" s="160"/>
      <c r="LEK31" s="160"/>
      <c r="LEL31" s="160"/>
      <c r="LEM31" s="160"/>
      <c r="LEN31" s="160"/>
      <c r="LEO31" s="160"/>
      <c r="LEP31" s="160"/>
      <c r="LEQ31" s="160"/>
      <c r="LER31" s="160"/>
      <c r="LES31" s="160"/>
      <c r="LET31" s="160"/>
      <c r="LEU31" s="160"/>
      <c r="LEV31" s="160"/>
      <c r="LEW31" s="160"/>
      <c r="LEX31" s="160"/>
      <c r="LEY31" s="160"/>
      <c r="LEZ31" s="160"/>
      <c r="LFA31" s="160"/>
      <c r="LFB31" s="160"/>
      <c r="LFC31" s="160"/>
      <c r="LFD31" s="160"/>
      <c r="LFE31" s="160"/>
      <c r="LFF31" s="160"/>
      <c r="LFG31" s="160"/>
      <c r="LFH31" s="160"/>
      <c r="LFI31" s="160"/>
      <c r="LFJ31" s="160"/>
      <c r="LFK31" s="160"/>
      <c r="LFL31" s="160"/>
      <c r="LFM31" s="160"/>
      <c r="LFN31" s="160"/>
      <c r="LFO31" s="160"/>
      <c r="LFP31" s="160"/>
      <c r="LFQ31" s="160"/>
      <c r="LFR31" s="160"/>
      <c r="LFS31" s="160"/>
      <c r="LFT31" s="160"/>
      <c r="LFU31" s="160"/>
      <c r="LFV31" s="160"/>
      <c r="LFW31" s="160"/>
      <c r="LFX31" s="160"/>
      <c r="LFY31" s="160"/>
      <c r="LFZ31" s="160"/>
      <c r="LGA31" s="160"/>
      <c r="LGB31" s="160"/>
      <c r="LGC31" s="160"/>
      <c r="LGD31" s="160"/>
      <c r="LGE31" s="160"/>
      <c r="LGF31" s="160"/>
      <c r="LGG31" s="160"/>
      <c r="LGH31" s="160"/>
      <c r="LGI31" s="160"/>
      <c r="LGJ31" s="160"/>
      <c r="LGK31" s="160"/>
      <c r="LGL31" s="160"/>
      <c r="LGM31" s="160"/>
      <c r="LGN31" s="160"/>
      <c r="LGO31" s="160"/>
      <c r="LGP31" s="160"/>
      <c r="LGQ31" s="160"/>
      <c r="LGR31" s="160"/>
      <c r="LGS31" s="160"/>
      <c r="LGT31" s="160"/>
      <c r="LGU31" s="160"/>
      <c r="LGV31" s="160"/>
      <c r="LGW31" s="160"/>
      <c r="LGX31" s="160"/>
      <c r="LGY31" s="160"/>
      <c r="LGZ31" s="160"/>
      <c r="LHA31" s="160"/>
      <c r="LHB31" s="160"/>
      <c r="LHC31" s="160"/>
      <c r="LHD31" s="160"/>
      <c r="LHE31" s="160"/>
      <c r="LHF31" s="160"/>
      <c r="LHG31" s="160"/>
      <c r="LHH31" s="160"/>
      <c r="LHI31" s="160"/>
      <c r="LHJ31" s="160"/>
      <c r="LHK31" s="160"/>
      <c r="LHL31" s="160"/>
      <c r="LHM31" s="160"/>
      <c r="LHN31" s="160"/>
      <c r="LHO31" s="160"/>
      <c r="LHP31" s="160"/>
      <c r="LHQ31" s="160"/>
      <c r="LHR31" s="160"/>
      <c r="LHS31" s="160"/>
      <c r="LHT31" s="160"/>
      <c r="LHU31" s="160"/>
      <c r="LHV31" s="160"/>
      <c r="LHW31" s="160"/>
      <c r="LHX31" s="160"/>
      <c r="LHY31" s="160"/>
      <c r="LHZ31" s="160"/>
      <c r="LIA31" s="160"/>
      <c r="LIB31" s="160"/>
      <c r="LIC31" s="160"/>
      <c r="LID31" s="160"/>
      <c r="LIE31" s="160"/>
      <c r="LIF31" s="160"/>
      <c r="LIG31" s="160"/>
      <c r="LIH31" s="160"/>
      <c r="LII31" s="160"/>
      <c r="LIJ31" s="160"/>
      <c r="LIK31" s="160"/>
      <c r="LIL31" s="160"/>
      <c r="LIM31" s="160"/>
      <c r="LIN31" s="160"/>
      <c r="LIO31" s="160"/>
      <c r="LIP31" s="160"/>
      <c r="LIQ31" s="160"/>
      <c r="LIR31" s="160"/>
      <c r="LIS31" s="160"/>
      <c r="LIT31" s="160"/>
      <c r="LIU31" s="160"/>
      <c r="LIV31" s="160"/>
      <c r="LIW31" s="160"/>
      <c r="LIX31" s="160"/>
      <c r="LIY31" s="160"/>
      <c r="LIZ31" s="160"/>
      <c r="LJA31" s="160"/>
      <c r="LJB31" s="160"/>
      <c r="LJC31" s="160"/>
      <c r="LJD31" s="160"/>
      <c r="LJE31" s="160"/>
      <c r="LJF31" s="160"/>
      <c r="LJG31" s="160"/>
      <c r="LJH31" s="160"/>
      <c r="LJI31" s="160"/>
      <c r="LJJ31" s="160"/>
      <c r="LJK31" s="160"/>
      <c r="LJL31" s="160"/>
      <c r="LJM31" s="160"/>
      <c r="LJN31" s="160"/>
      <c r="LJO31" s="160"/>
      <c r="LJP31" s="160"/>
      <c r="LJQ31" s="160"/>
      <c r="LJR31" s="160"/>
      <c r="LJS31" s="160"/>
      <c r="LJT31" s="160"/>
      <c r="LJU31" s="160"/>
      <c r="LJV31" s="160"/>
      <c r="LJW31" s="160"/>
      <c r="LJX31" s="160"/>
      <c r="LJY31" s="160"/>
      <c r="LJZ31" s="160"/>
      <c r="LKA31" s="160"/>
      <c r="LKB31" s="160"/>
      <c r="LKC31" s="160"/>
      <c r="LKD31" s="160"/>
      <c r="LKE31" s="160"/>
      <c r="LKF31" s="160"/>
      <c r="LKG31" s="160"/>
      <c r="LKH31" s="160"/>
      <c r="LKI31" s="160"/>
      <c r="LKJ31" s="160"/>
      <c r="LKK31" s="160"/>
      <c r="LKL31" s="160"/>
      <c r="LKM31" s="160"/>
      <c r="LKN31" s="160"/>
      <c r="LKO31" s="160"/>
      <c r="LKP31" s="160"/>
      <c r="LKQ31" s="160"/>
      <c r="LKR31" s="160"/>
      <c r="LKS31" s="160"/>
      <c r="LKT31" s="160"/>
      <c r="LKU31" s="160"/>
      <c r="LKV31" s="160"/>
      <c r="LKW31" s="160"/>
      <c r="LKX31" s="160"/>
      <c r="LKY31" s="160"/>
      <c r="LKZ31" s="160"/>
      <c r="LLA31" s="160"/>
      <c r="LLB31" s="160"/>
      <c r="LLC31" s="160"/>
      <c r="LLD31" s="160"/>
      <c r="LLE31" s="160"/>
      <c r="LLF31" s="160"/>
      <c r="LLG31" s="160"/>
      <c r="LLH31" s="160"/>
      <c r="LLI31" s="160"/>
      <c r="LLJ31" s="160"/>
      <c r="LLK31" s="160"/>
      <c r="LLL31" s="160"/>
      <c r="LLM31" s="160"/>
      <c r="LLN31" s="160"/>
      <c r="LLO31" s="160"/>
      <c r="LLP31" s="160"/>
      <c r="LLQ31" s="160"/>
      <c r="LLR31" s="160"/>
      <c r="LLS31" s="160"/>
      <c r="LLT31" s="160"/>
      <c r="LLU31" s="160"/>
      <c r="LLV31" s="160"/>
      <c r="LLW31" s="160"/>
      <c r="LLX31" s="160"/>
      <c r="LLY31" s="160"/>
      <c r="LLZ31" s="160"/>
      <c r="LMA31" s="160"/>
      <c r="LMB31" s="160"/>
      <c r="LMC31" s="160"/>
      <c r="LMD31" s="160"/>
      <c r="LME31" s="160"/>
      <c r="LMF31" s="160"/>
      <c r="LMG31" s="160"/>
      <c r="LMH31" s="160"/>
      <c r="LMI31" s="160"/>
      <c r="LMJ31" s="160"/>
      <c r="LMK31" s="160"/>
      <c r="LML31" s="160"/>
      <c r="LMM31" s="160"/>
      <c r="LMN31" s="160"/>
      <c r="LMO31" s="160"/>
      <c r="LMP31" s="160"/>
      <c r="LMQ31" s="160"/>
      <c r="LMR31" s="160"/>
      <c r="LMS31" s="160"/>
      <c r="LMT31" s="160"/>
      <c r="LMU31" s="160"/>
      <c r="LMV31" s="160"/>
      <c r="LMW31" s="160"/>
      <c r="LMX31" s="160"/>
      <c r="LMY31" s="160"/>
      <c r="LMZ31" s="160"/>
      <c r="LNA31" s="160"/>
      <c r="LNB31" s="160"/>
      <c r="LNC31" s="160"/>
      <c r="LND31" s="160"/>
      <c r="LNE31" s="160"/>
      <c r="LNF31" s="160"/>
      <c r="LNG31" s="160"/>
      <c r="LNH31" s="160"/>
      <c r="LNI31" s="160"/>
      <c r="LNJ31" s="160"/>
      <c r="LNK31" s="160"/>
      <c r="LNL31" s="160"/>
      <c r="LNM31" s="160"/>
      <c r="LNN31" s="160"/>
      <c r="LNO31" s="160"/>
      <c r="LNP31" s="160"/>
      <c r="LNQ31" s="160"/>
      <c r="LNR31" s="160"/>
      <c r="LNS31" s="160"/>
      <c r="LNT31" s="160"/>
      <c r="LNU31" s="160"/>
      <c r="LNV31" s="160"/>
      <c r="LNW31" s="160"/>
      <c r="LNX31" s="160"/>
      <c r="LNY31" s="160"/>
      <c r="LNZ31" s="160"/>
      <c r="LOA31" s="160"/>
      <c r="LOB31" s="160"/>
      <c r="LOC31" s="160"/>
      <c r="LOD31" s="160"/>
      <c r="LOE31" s="160"/>
      <c r="LOF31" s="160"/>
      <c r="LOG31" s="160"/>
      <c r="LOH31" s="160"/>
      <c r="LOI31" s="160"/>
      <c r="LOJ31" s="160"/>
      <c r="LOK31" s="160"/>
      <c r="LOL31" s="160"/>
      <c r="LOM31" s="160"/>
      <c r="LON31" s="160"/>
      <c r="LOO31" s="160"/>
      <c r="LOP31" s="160"/>
      <c r="LOQ31" s="160"/>
      <c r="LOR31" s="160"/>
      <c r="LOS31" s="160"/>
      <c r="LOT31" s="160"/>
      <c r="LOU31" s="160"/>
      <c r="LOV31" s="160"/>
      <c r="LOW31" s="160"/>
      <c r="LOX31" s="160"/>
      <c r="LOY31" s="160"/>
      <c r="LOZ31" s="160"/>
      <c r="LPA31" s="160"/>
      <c r="LPB31" s="160"/>
      <c r="LPC31" s="160"/>
      <c r="LPD31" s="160"/>
      <c r="LPE31" s="160"/>
      <c r="LPF31" s="160"/>
      <c r="LPG31" s="160"/>
      <c r="LPH31" s="160"/>
      <c r="LPI31" s="160"/>
      <c r="LPJ31" s="160"/>
      <c r="LPK31" s="160"/>
      <c r="LPL31" s="160"/>
      <c r="LPM31" s="160"/>
      <c r="LPN31" s="160"/>
      <c r="LPO31" s="160"/>
      <c r="LPP31" s="160"/>
      <c r="LPQ31" s="160"/>
      <c r="LPR31" s="160"/>
      <c r="LPS31" s="160"/>
      <c r="LPT31" s="160"/>
      <c r="LPU31" s="160"/>
      <c r="LPV31" s="160"/>
      <c r="LPW31" s="160"/>
      <c r="LPX31" s="160"/>
      <c r="LPY31" s="160"/>
      <c r="LPZ31" s="160"/>
      <c r="LQA31" s="160"/>
      <c r="LQB31" s="160"/>
      <c r="LQC31" s="160"/>
      <c r="LQD31" s="160"/>
      <c r="LQE31" s="160"/>
      <c r="LQF31" s="160"/>
      <c r="LQG31" s="160"/>
      <c r="LQH31" s="160"/>
      <c r="LQI31" s="160"/>
      <c r="LQJ31" s="160"/>
      <c r="LQK31" s="160"/>
      <c r="LQL31" s="160"/>
      <c r="LQM31" s="160"/>
      <c r="LQN31" s="160"/>
      <c r="LQO31" s="160"/>
      <c r="LQP31" s="160"/>
      <c r="LQQ31" s="160"/>
      <c r="LQR31" s="160"/>
      <c r="LQS31" s="160"/>
      <c r="LQT31" s="160"/>
      <c r="LQU31" s="160"/>
      <c r="LQV31" s="160"/>
      <c r="LQW31" s="160"/>
      <c r="LQX31" s="160"/>
      <c r="LQY31" s="160"/>
      <c r="LQZ31" s="160"/>
      <c r="LRA31" s="160"/>
      <c r="LRB31" s="160"/>
      <c r="LRC31" s="160"/>
      <c r="LRD31" s="160"/>
      <c r="LRE31" s="160"/>
      <c r="LRF31" s="160"/>
      <c r="LRG31" s="160"/>
      <c r="LRH31" s="160"/>
      <c r="LRI31" s="160"/>
      <c r="LRJ31" s="160"/>
      <c r="LRK31" s="160"/>
      <c r="LRL31" s="160"/>
      <c r="LRM31" s="160"/>
      <c r="LRN31" s="160"/>
      <c r="LRO31" s="160"/>
      <c r="LRP31" s="160"/>
      <c r="LRQ31" s="160"/>
      <c r="LRR31" s="160"/>
      <c r="LRS31" s="160"/>
      <c r="LRT31" s="160"/>
      <c r="LRU31" s="160"/>
      <c r="LRV31" s="160"/>
      <c r="LRW31" s="160"/>
      <c r="LRX31" s="160"/>
      <c r="LRY31" s="160"/>
      <c r="LRZ31" s="160"/>
      <c r="LSA31" s="160"/>
      <c r="LSB31" s="160"/>
      <c r="LSC31" s="160"/>
      <c r="LSD31" s="160"/>
      <c r="LSE31" s="160"/>
      <c r="LSF31" s="160"/>
      <c r="LSG31" s="160"/>
      <c r="LSH31" s="160"/>
      <c r="LSI31" s="160"/>
      <c r="LSJ31" s="160"/>
      <c r="LSK31" s="160"/>
      <c r="LSL31" s="160"/>
      <c r="LSM31" s="160"/>
      <c r="LSN31" s="160"/>
      <c r="LSO31" s="160"/>
      <c r="LSP31" s="160"/>
      <c r="LSQ31" s="160"/>
      <c r="LSR31" s="160"/>
      <c r="LSS31" s="160"/>
      <c r="LST31" s="160"/>
      <c r="LSU31" s="160"/>
      <c r="LSV31" s="160"/>
      <c r="LSW31" s="160"/>
      <c r="LSX31" s="160"/>
      <c r="LSY31" s="160"/>
      <c r="LSZ31" s="160"/>
      <c r="LTA31" s="160"/>
      <c r="LTB31" s="160"/>
      <c r="LTC31" s="160"/>
      <c r="LTD31" s="160"/>
      <c r="LTE31" s="160"/>
      <c r="LTF31" s="160"/>
      <c r="LTG31" s="160"/>
      <c r="LTH31" s="160"/>
      <c r="LTI31" s="160"/>
      <c r="LTJ31" s="160"/>
      <c r="LTK31" s="160"/>
      <c r="LTL31" s="160"/>
      <c r="LTM31" s="160"/>
      <c r="LTN31" s="160"/>
      <c r="LTO31" s="160"/>
      <c r="LTP31" s="160"/>
      <c r="LTQ31" s="160"/>
      <c r="LTR31" s="160"/>
      <c r="LTS31" s="160"/>
      <c r="LTT31" s="160"/>
      <c r="LTU31" s="160"/>
      <c r="LTV31" s="160"/>
      <c r="LTW31" s="160"/>
      <c r="LTX31" s="160"/>
      <c r="LTY31" s="160"/>
      <c r="LTZ31" s="160"/>
      <c r="LUA31" s="160"/>
      <c r="LUB31" s="160"/>
      <c r="LUC31" s="160"/>
      <c r="LUD31" s="160"/>
      <c r="LUE31" s="160"/>
      <c r="LUF31" s="160"/>
      <c r="LUG31" s="160"/>
      <c r="LUH31" s="160"/>
      <c r="LUI31" s="160"/>
      <c r="LUJ31" s="160"/>
      <c r="LUK31" s="160"/>
      <c r="LUL31" s="160"/>
      <c r="LUM31" s="160"/>
      <c r="LUN31" s="160"/>
      <c r="LUO31" s="160"/>
      <c r="LUP31" s="160"/>
      <c r="LUQ31" s="160"/>
      <c r="LUR31" s="160"/>
      <c r="LUS31" s="160"/>
      <c r="LUT31" s="160"/>
      <c r="LUU31" s="160"/>
      <c r="LUV31" s="160"/>
      <c r="LUW31" s="160"/>
      <c r="LUX31" s="160"/>
      <c r="LUY31" s="160"/>
      <c r="LUZ31" s="160"/>
      <c r="LVA31" s="160"/>
      <c r="LVB31" s="160"/>
      <c r="LVC31" s="160"/>
      <c r="LVD31" s="160"/>
      <c r="LVE31" s="160"/>
      <c r="LVF31" s="160"/>
      <c r="LVG31" s="160"/>
      <c r="LVH31" s="160"/>
      <c r="LVI31" s="160"/>
      <c r="LVJ31" s="160"/>
      <c r="LVK31" s="160"/>
      <c r="LVL31" s="160"/>
      <c r="LVM31" s="160"/>
      <c r="LVN31" s="160"/>
      <c r="LVO31" s="160"/>
      <c r="LVP31" s="160"/>
      <c r="LVQ31" s="160"/>
      <c r="LVR31" s="160"/>
      <c r="LVS31" s="160"/>
      <c r="LVT31" s="160"/>
      <c r="LVU31" s="160"/>
      <c r="LVV31" s="160"/>
      <c r="LVW31" s="160"/>
      <c r="LVX31" s="160"/>
      <c r="LVY31" s="160"/>
      <c r="LVZ31" s="160"/>
      <c r="LWA31" s="160"/>
      <c r="LWB31" s="160"/>
      <c r="LWC31" s="160"/>
      <c r="LWD31" s="160"/>
      <c r="LWE31" s="160"/>
      <c r="LWF31" s="160"/>
      <c r="LWG31" s="160"/>
      <c r="LWH31" s="160"/>
      <c r="LWI31" s="160"/>
      <c r="LWJ31" s="160"/>
      <c r="LWK31" s="160"/>
      <c r="LWL31" s="160"/>
      <c r="LWM31" s="160"/>
      <c r="LWN31" s="160"/>
      <c r="LWO31" s="160"/>
      <c r="LWP31" s="160"/>
      <c r="LWQ31" s="160"/>
      <c r="LWR31" s="160"/>
      <c r="LWS31" s="160"/>
      <c r="LWT31" s="160"/>
      <c r="LWU31" s="160"/>
      <c r="LWV31" s="160"/>
      <c r="LWW31" s="160"/>
      <c r="LWX31" s="160"/>
      <c r="LWY31" s="160"/>
      <c r="LWZ31" s="160"/>
      <c r="LXA31" s="160"/>
      <c r="LXB31" s="160"/>
      <c r="LXC31" s="160"/>
      <c r="LXD31" s="160"/>
      <c r="LXE31" s="160"/>
      <c r="LXF31" s="160"/>
      <c r="LXG31" s="160"/>
      <c r="LXH31" s="160"/>
      <c r="LXI31" s="160"/>
      <c r="LXJ31" s="160"/>
      <c r="LXK31" s="160"/>
      <c r="LXL31" s="160"/>
      <c r="LXM31" s="160"/>
      <c r="LXN31" s="160"/>
      <c r="LXO31" s="160"/>
      <c r="LXP31" s="160"/>
      <c r="LXQ31" s="160"/>
      <c r="LXR31" s="160"/>
      <c r="LXS31" s="160"/>
      <c r="LXT31" s="160"/>
      <c r="LXU31" s="160"/>
      <c r="LXV31" s="160"/>
      <c r="LXW31" s="160"/>
      <c r="LXX31" s="160"/>
      <c r="LXY31" s="160"/>
      <c r="LXZ31" s="160"/>
      <c r="LYA31" s="160"/>
      <c r="LYB31" s="160"/>
      <c r="LYC31" s="160"/>
      <c r="LYD31" s="160"/>
      <c r="LYE31" s="160"/>
      <c r="LYF31" s="160"/>
      <c r="LYG31" s="160"/>
      <c r="LYH31" s="160"/>
      <c r="LYI31" s="160"/>
      <c r="LYJ31" s="160"/>
      <c r="LYK31" s="160"/>
      <c r="LYL31" s="160"/>
      <c r="LYM31" s="160"/>
      <c r="LYN31" s="160"/>
      <c r="LYO31" s="160"/>
      <c r="LYP31" s="160"/>
      <c r="LYQ31" s="160"/>
      <c r="LYR31" s="160"/>
      <c r="LYS31" s="160"/>
      <c r="LYT31" s="160"/>
      <c r="LYU31" s="160"/>
      <c r="LYV31" s="160"/>
      <c r="LYW31" s="160"/>
      <c r="LYX31" s="160"/>
      <c r="LYY31" s="160"/>
      <c r="LYZ31" s="160"/>
      <c r="LZA31" s="160"/>
      <c r="LZB31" s="160"/>
      <c r="LZC31" s="160"/>
      <c r="LZD31" s="160"/>
      <c r="LZE31" s="160"/>
      <c r="LZF31" s="160"/>
      <c r="LZG31" s="160"/>
      <c r="LZH31" s="160"/>
      <c r="LZI31" s="160"/>
      <c r="LZJ31" s="160"/>
      <c r="LZK31" s="160"/>
      <c r="LZL31" s="160"/>
      <c r="LZM31" s="160"/>
      <c r="LZN31" s="160"/>
      <c r="LZO31" s="160"/>
      <c r="LZP31" s="160"/>
      <c r="LZQ31" s="160"/>
      <c r="LZR31" s="160"/>
      <c r="LZS31" s="160"/>
      <c r="LZT31" s="160"/>
      <c r="LZU31" s="160"/>
      <c r="LZV31" s="160"/>
      <c r="LZW31" s="160"/>
      <c r="LZX31" s="160"/>
      <c r="LZY31" s="160"/>
      <c r="LZZ31" s="160"/>
      <c r="MAA31" s="160"/>
      <c r="MAB31" s="160"/>
      <c r="MAC31" s="160"/>
      <c r="MAD31" s="160"/>
      <c r="MAE31" s="160"/>
      <c r="MAF31" s="160"/>
      <c r="MAG31" s="160"/>
      <c r="MAH31" s="160"/>
      <c r="MAI31" s="160"/>
      <c r="MAJ31" s="160"/>
      <c r="MAK31" s="160"/>
      <c r="MAL31" s="160"/>
      <c r="MAM31" s="160"/>
      <c r="MAN31" s="160"/>
      <c r="MAO31" s="160"/>
      <c r="MAP31" s="160"/>
      <c r="MAQ31" s="160"/>
      <c r="MAR31" s="160"/>
      <c r="MAS31" s="160"/>
      <c r="MAT31" s="160"/>
      <c r="MAU31" s="160"/>
      <c r="MAV31" s="160"/>
      <c r="MAW31" s="160"/>
      <c r="MAX31" s="160"/>
      <c r="MAY31" s="160"/>
      <c r="MAZ31" s="160"/>
      <c r="MBA31" s="160"/>
      <c r="MBB31" s="160"/>
      <c r="MBC31" s="160"/>
      <c r="MBD31" s="160"/>
      <c r="MBE31" s="160"/>
      <c r="MBF31" s="160"/>
      <c r="MBG31" s="160"/>
      <c r="MBH31" s="160"/>
      <c r="MBI31" s="160"/>
      <c r="MBJ31" s="160"/>
      <c r="MBK31" s="160"/>
      <c r="MBL31" s="160"/>
      <c r="MBM31" s="160"/>
      <c r="MBN31" s="160"/>
      <c r="MBO31" s="160"/>
      <c r="MBP31" s="160"/>
      <c r="MBQ31" s="160"/>
      <c r="MBR31" s="160"/>
      <c r="MBS31" s="160"/>
      <c r="MBT31" s="160"/>
      <c r="MBU31" s="160"/>
      <c r="MBV31" s="160"/>
      <c r="MBW31" s="160"/>
      <c r="MBX31" s="160"/>
      <c r="MBY31" s="160"/>
      <c r="MBZ31" s="160"/>
      <c r="MCA31" s="160"/>
      <c r="MCB31" s="160"/>
      <c r="MCC31" s="160"/>
      <c r="MCD31" s="160"/>
      <c r="MCE31" s="160"/>
      <c r="MCF31" s="160"/>
      <c r="MCG31" s="160"/>
      <c r="MCH31" s="160"/>
      <c r="MCI31" s="160"/>
      <c r="MCJ31" s="160"/>
      <c r="MCK31" s="160"/>
      <c r="MCL31" s="160"/>
      <c r="MCM31" s="160"/>
      <c r="MCN31" s="160"/>
      <c r="MCO31" s="160"/>
      <c r="MCP31" s="160"/>
      <c r="MCQ31" s="160"/>
      <c r="MCR31" s="160"/>
      <c r="MCS31" s="160"/>
      <c r="MCT31" s="160"/>
      <c r="MCU31" s="160"/>
      <c r="MCV31" s="160"/>
      <c r="MCW31" s="160"/>
      <c r="MCX31" s="160"/>
      <c r="MCY31" s="160"/>
      <c r="MCZ31" s="160"/>
      <c r="MDA31" s="160"/>
      <c r="MDB31" s="160"/>
      <c r="MDC31" s="160"/>
      <c r="MDD31" s="160"/>
      <c r="MDE31" s="160"/>
      <c r="MDF31" s="160"/>
      <c r="MDG31" s="160"/>
      <c r="MDH31" s="160"/>
      <c r="MDI31" s="160"/>
      <c r="MDJ31" s="160"/>
      <c r="MDK31" s="160"/>
      <c r="MDL31" s="160"/>
      <c r="MDM31" s="160"/>
      <c r="MDN31" s="160"/>
      <c r="MDO31" s="160"/>
      <c r="MDP31" s="160"/>
      <c r="MDQ31" s="160"/>
      <c r="MDR31" s="160"/>
      <c r="MDS31" s="160"/>
      <c r="MDT31" s="160"/>
      <c r="MDU31" s="160"/>
      <c r="MDV31" s="160"/>
      <c r="MDW31" s="160"/>
      <c r="MDX31" s="160"/>
      <c r="MDY31" s="160"/>
      <c r="MDZ31" s="160"/>
      <c r="MEA31" s="160"/>
      <c r="MEB31" s="160"/>
      <c r="MEC31" s="160"/>
      <c r="MED31" s="160"/>
      <c r="MEE31" s="160"/>
      <c r="MEF31" s="160"/>
      <c r="MEG31" s="160"/>
      <c r="MEH31" s="160"/>
      <c r="MEI31" s="160"/>
      <c r="MEJ31" s="160"/>
      <c r="MEK31" s="160"/>
      <c r="MEL31" s="160"/>
      <c r="MEM31" s="160"/>
      <c r="MEN31" s="160"/>
      <c r="MEO31" s="160"/>
      <c r="MEP31" s="160"/>
      <c r="MEQ31" s="160"/>
      <c r="MER31" s="160"/>
      <c r="MES31" s="160"/>
      <c r="MET31" s="160"/>
      <c r="MEU31" s="160"/>
      <c r="MEV31" s="160"/>
      <c r="MEW31" s="160"/>
      <c r="MEX31" s="160"/>
      <c r="MEY31" s="160"/>
      <c r="MEZ31" s="160"/>
      <c r="MFA31" s="160"/>
      <c r="MFB31" s="160"/>
      <c r="MFC31" s="160"/>
      <c r="MFD31" s="160"/>
      <c r="MFE31" s="160"/>
      <c r="MFF31" s="160"/>
      <c r="MFG31" s="160"/>
      <c r="MFH31" s="160"/>
      <c r="MFI31" s="160"/>
      <c r="MFJ31" s="160"/>
      <c r="MFK31" s="160"/>
      <c r="MFL31" s="160"/>
      <c r="MFM31" s="160"/>
      <c r="MFN31" s="160"/>
      <c r="MFO31" s="160"/>
      <c r="MFP31" s="160"/>
      <c r="MFQ31" s="160"/>
      <c r="MFR31" s="160"/>
      <c r="MFS31" s="160"/>
      <c r="MFT31" s="160"/>
      <c r="MFU31" s="160"/>
      <c r="MFV31" s="160"/>
      <c r="MFW31" s="160"/>
      <c r="MFX31" s="160"/>
      <c r="MFY31" s="160"/>
      <c r="MFZ31" s="160"/>
      <c r="MGA31" s="160"/>
      <c r="MGB31" s="160"/>
      <c r="MGC31" s="160"/>
      <c r="MGD31" s="160"/>
      <c r="MGE31" s="160"/>
      <c r="MGF31" s="160"/>
      <c r="MGG31" s="160"/>
      <c r="MGH31" s="160"/>
      <c r="MGI31" s="160"/>
      <c r="MGJ31" s="160"/>
      <c r="MGK31" s="160"/>
      <c r="MGL31" s="160"/>
      <c r="MGM31" s="160"/>
      <c r="MGN31" s="160"/>
      <c r="MGO31" s="160"/>
      <c r="MGP31" s="160"/>
      <c r="MGQ31" s="160"/>
      <c r="MGR31" s="160"/>
      <c r="MGS31" s="160"/>
      <c r="MGT31" s="160"/>
      <c r="MGU31" s="160"/>
      <c r="MGV31" s="160"/>
      <c r="MGW31" s="160"/>
      <c r="MGX31" s="160"/>
      <c r="MGY31" s="160"/>
      <c r="MGZ31" s="160"/>
      <c r="MHA31" s="160"/>
      <c r="MHB31" s="160"/>
      <c r="MHC31" s="160"/>
      <c r="MHD31" s="160"/>
      <c r="MHE31" s="160"/>
      <c r="MHF31" s="160"/>
      <c r="MHG31" s="160"/>
      <c r="MHH31" s="160"/>
      <c r="MHI31" s="160"/>
      <c r="MHJ31" s="160"/>
      <c r="MHK31" s="160"/>
      <c r="MHL31" s="160"/>
      <c r="MHM31" s="160"/>
      <c r="MHN31" s="160"/>
      <c r="MHO31" s="160"/>
      <c r="MHP31" s="160"/>
      <c r="MHQ31" s="160"/>
      <c r="MHR31" s="160"/>
      <c r="MHS31" s="160"/>
      <c r="MHT31" s="160"/>
      <c r="MHU31" s="160"/>
      <c r="MHV31" s="160"/>
      <c r="MHW31" s="160"/>
      <c r="MHX31" s="160"/>
      <c r="MHY31" s="160"/>
      <c r="MHZ31" s="160"/>
      <c r="MIA31" s="160"/>
      <c r="MIB31" s="160"/>
      <c r="MIC31" s="160"/>
      <c r="MID31" s="160"/>
      <c r="MIE31" s="160"/>
      <c r="MIF31" s="160"/>
      <c r="MIG31" s="160"/>
      <c r="MIH31" s="160"/>
      <c r="MII31" s="160"/>
      <c r="MIJ31" s="160"/>
      <c r="MIK31" s="160"/>
      <c r="MIL31" s="160"/>
      <c r="MIM31" s="160"/>
      <c r="MIN31" s="160"/>
      <c r="MIO31" s="160"/>
      <c r="MIP31" s="160"/>
      <c r="MIQ31" s="160"/>
      <c r="MIR31" s="160"/>
      <c r="MIS31" s="160"/>
      <c r="MIT31" s="160"/>
      <c r="MIU31" s="160"/>
      <c r="MIV31" s="160"/>
      <c r="MIW31" s="160"/>
      <c r="MIX31" s="160"/>
      <c r="MIY31" s="160"/>
      <c r="MIZ31" s="160"/>
      <c r="MJA31" s="160"/>
      <c r="MJB31" s="160"/>
      <c r="MJC31" s="160"/>
      <c r="MJD31" s="160"/>
      <c r="MJE31" s="160"/>
      <c r="MJF31" s="160"/>
      <c r="MJG31" s="160"/>
      <c r="MJH31" s="160"/>
      <c r="MJI31" s="160"/>
      <c r="MJJ31" s="160"/>
      <c r="MJK31" s="160"/>
      <c r="MJL31" s="160"/>
      <c r="MJM31" s="160"/>
      <c r="MJN31" s="160"/>
      <c r="MJO31" s="160"/>
      <c r="MJP31" s="160"/>
      <c r="MJQ31" s="160"/>
      <c r="MJR31" s="160"/>
      <c r="MJS31" s="160"/>
      <c r="MJT31" s="160"/>
      <c r="MJU31" s="160"/>
      <c r="MJV31" s="160"/>
      <c r="MJW31" s="160"/>
      <c r="MJX31" s="160"/>
      <c r="MJY31" s="160"/>
      <c r="MJZ31" s="160"/>
      <c r="MKA31" s="160"/>
      <c r="MKB31" s="160"/>
      <c r="MKC31" s="160"/>
      <c r="MKD31" s="160"/>
      <c r="MKE31" s="160"/>
      <c r="MKF31" s="160"/>
      <c r="MKG31" s="160"/>
      <c r="MKH31" s="160"/>
      <c r="MKI31" s="160"/>
      <c r="MKJ31" s="160"/>
      <c r="MKK31" s="160"/>
      <c r="MKL31" s="160"/>
      <c r="MKM31" s="160"/>
      <c r="MKN31" s="160"/>
      <c r="MKO31" s="160"/>
      <c r="MKP31" s="160"/>
      <c r="MKQ31" s="160"/>
      <c r="MKR31" s="160"/>
      <c r="MKS31" s="160"/>
      <c r="MKT31" s="160"/>
      <c r="MKU31" s="160"/>
      <c r="MKV31" s="160"/>
      <c r="MKW31" s="160"/>
      <c r="MKX31" s="160"/>
      <c r="MKY31" s="160"/>
      <c r="MKZ31" s="160"/>
      <c r="MLA31" s="160"/>
      <c r="MLB31" s="160"/>
      <c r="MLC31" s="160"/>
      <c r="MLD31" s="160"/>
      <c r="MLE31" s="160"/>
      <c r="MLF31" s="160"/>
      <c r="MLG31" s="160"/>
      <c r="MLH31" s="160"/>
      <c r="MLI31" s="160"/>
      <c r="MLJ31" s="160"/>
      <c r="MLK31" s="160"/>
      <c r="MLL31" s="160"/>
      <c r="MLM31" s="160"/>
      <c r="MLN31" s="160"/>
      <c r="MLO31" s="160"/>
      <c r="MLP31" s="160"/>
      <c r="MLQ31" s="160"/>
      <c r="MLR31" s="160"/>
      <c r="MLS31" s="160"/>
      <c r="MLT31" s="160"/>
      <c r="MLU31" s="160"/>
      <c r="MLV31" s="160"/>
      <c r="MLW31" s="160"/>
      <c r="MLX31" s="160"/>
      <c r="MLY31" s="160"/>
      <c r="MLZ31" s="160"/>
      <c r="MMA31" s="160"/>
      <c r="MMB31" s="160"/>
      <c r="MMC31" s="160"/>
      <c r="MMD31" s="160"/>
      <c r="MME31" s="160"/>
      <c r="MMF31" s="160"/>
      <c r="MMG31" s="160"/>
      <c r="MMH31" s="160"/>
      <c r="MMI31" s="160"/>
      <c r="MMJ31" s="160"/>
      <c r="MMK31" s="160"/>
      <c r="MML31" s="160"/>
      <c r="MMM31" s="160"/>
      <c r="MMN31" s="160"/>
      <c r="MMO31" s="160"/>
      <c r="MMP31" s="160"/>
      <c r="MMQ31" s="160"/>
      <c r="MMR31" s="160"/>
      <c r="MMS31" s="160"/>
      <c r="MMT31" s="160"/>
      <c r="MMU31" s="160"/>
      <c r="MMV31" s="160"/>
      <c r="MMW31" s="160"/>
      <c r="MMX31" s="160"/>
      <c r="MMY31" s="160"/>
      <c r="MMZ31" s="160"/>
      <c r="MNA31" s="160"/>
      <c r="MNB31" s="160"/>
      <c r="MNC31" s="160"/>
      <c r="MND31" s="160"/>
      <c r="MNE31" s="160"/>
      <c r="MNF31" s="160"/>
      <c r="MNG31" s="160"/>
      <c r="MNH31" s="160"/>
      <c r="MNI31" s="160"/>
      <c r="MNJ31" s="160"/>
      <c r="MNK31" s="160"/>
      <c r="MNL31" s="160"/>
      <c r="MNM31" s="160"/>
      <c r="MNN31" s="160"/>
      <c r="MNO31" s="160"/>
      <c r="MNP31" s="160"/>
      <c r="MNQ31" s="160"/>
      <c r="MNR31" s="160"/>
      <c r="MNS31" s="160"/>
      <c r="MNT31" s="160"/>
      <c r="MNU31" s="160"/>
      <c r="MNV31" s="160"/>
      <c r="MNW31" s="160"/>
      <c r="MNX31" s="160"/>
      <c r="MNY31" s="160"/>
      <c r="MNZ31" s="160"/>
      <c r="MOA31" s="160"/>
      <c r="MOB31" s="160"/>
      <c r="MOC31" s="160"/>
      <c r="MOD31" s="160"/>
      <c r="MOE31" s="160"/>
      <c r="MOF31" s="160"/>
      <c r="MOG31" s="160"/>
      <c r="MOH31" s="160"/>
      <c r="MOI31" s="160"/>
      <c r="MOJ31" s="160"/>
      <c r="MOK31" s="160"/>
      <c r="MOL31" s="160"/>
      <c r="MOM31" s="160"/>
      <c r="MON31" s="160"/>
      <c r="MOO31" s="160"/>
      <c r="MOP31" s="160"/>
      <c r="MOQ31" s="160"/>
      <c r="MOR31" s="160"/>
      <c r="MOS31" s="160"/>
      <c r="MOT31" s="160"/>
      <c r="MOU31" s="160"/>
      <c r="MOV31" s="160"/>
      <c r="MOW31" s="160"/>
      <c r="MOX31" s="160"/>
      <c r="MOY31" s="160"/>
      <c r="MOZ31" s="160"/>
      <c r="MPA31" s="160"/>
      <c r="MPB31" s="160"/>
      <c r="MPC31" s="160"/>
      <c r="MPD31" s="160"/>
      <c r="MPE31" s="160"/>
      <c r="MPF31" s="160"/>
      <c r="MPG31" s="160"/>
      <c r="MPH31" s="160"/>
      <c r="MPI31" s="160"/>
      <c r="MPJ31" s="160"/>
      <c r="MPK31" s="160"/>
      <c r="MPL31" s="160"/>
      <c r="MPM31" s="160"/>
      <c r="MPN31" s="160"/>
      <c r="MPO31" s="160"/>
      <c r="MPP31" s="160"/>
      <c r="MPQ31" s="160"/>
      <c r="MPR31" s="160"/>
      <c r="MPS31" s="160"/>
      <c r="MPT31" s="160"/>
      <c r="MPU31" s="160"/>
      <c r="MPV31" s="160"/>
      <c r="MPW31" s="160"/>
      <c r="MPX31" s="160"/>
      <c r="MPY31" s="160"/>
      <c r="MPZ31" s="160"/>
      <c r="MQA31" s="160"/>
      <c r="MQB31" s="160"/>
      <c r="MQC31" s="160"/>
      <c r="MQD31" s="160"/>
      <c r="MQE31" s="160"/>
      <c r="MQF31" s="160"/>
      <c r="MQG31" s="160"/>
      <c r="MQH31" s="160"/>
      <c r="MQI31" s="160"/>
      <c r="MQJ31" s="160"/>
      <c r="MQK31" s="160"/>
      <c r="MQL31" s="160"/>
      <c r="MQM31" s="160"/>
      <c r="MQN31" s="160"/>
      <c r="MQO31" s="160"/>
      <c r="MQP31" s="160"/>
      <c r="MQQ31" s="160"/>
      <c r="MQR31" s="160"/>
      <c r="MQS31" s="160"/>
      <c r="MQT31" s="160"/>
      <c r="MQU31" s="160"/>
      <c r="MQV31" s="160"/>
      <c r="MQW31" s="160"/>
      <c r="MQX31" s="160"/>
      <c r="MQY31" s="160"/>
      <c r="MQZ31" s="160"/>
      <c r="MRA31" s="160"/>
      <c r="MRB31" s="160"/>
      <c r="MRC31" s="160"/>
      <c r="MRD31" s="160"/>
      <c r="MRE31" s="160"/>
      <c r="MRF31" s="160"/>
      <c r="MRG31" s="160"/>
      <c r="MRH31" s="160"/>
      <c r="MRI31" s="160"/>
      <c r="MRJ31" s="160"/>
      <c r="MRK31" s="160"/>
      <c r="MRL31" s="160"/>
      <c r="MRM31" s="160"/>
      <c r="MRN31" s="160"/>
      <c r="MRO31" s="160"/>
      <c r="MRP31" s="160"/>
      <c r="MRQ31" s="160"/>
      <c r="MRR31" s="160"/>
      <c r="MRS31" s="160"/>
      <c r="MRT31" s="160"/>
      <c r="MRU31" s="160"/>
      <c r="MRV31" s="160"/>
      <c r="MRW31" s="160"/>
      <c r="MRX31" s="160"/>
      <c r="MRY31" s="160"/>
      <c r="MRZ31" s="160"/>
      <c r="MSA31" s="160"/>
      <c r="MSB31" s="160"/>
      <c r="MSC31" s="160"/>
      <c r="MSD31" s="160"/>
      <c r="MSE31" s="160"/>
      <c r="MSF31" s="160"/>
      <c r="MSG31" s="160"/>
      <c r="MSH31" s="160"/>
      <c r="MSI31" s="160"/>
      <c r="MSJ31" s="160"/>
      <c r="MSK31" s="160"/>
      <c r="MSL31" s="160"/>
      <c r="MSM31" s="160"/>
      <c r="MSN31" s="160"/>
      <c r="MSO31" s="160"/>
      <c r="MSP31" s="160"/>
      <c r="MSQ31" s="160"/>
      <c r="MSR31" s="160"/>
      <c r="MSS31" s="160"/>
      <c r="MST31" s="160"/>
      <c r="MSU31" s="160"/>
      <c r="MSV31" s="160"/>
      <c r="MSW31" s="160"/>
      <c r="MSX31" s="160"/>
      <c r="MSY31" s="160"/>
      <c r="MSZ31" s="160"/>
      <c r="MTA31" s="160"/>
      <c r="MTB31" s="160"/>
      <c r="MTC31" s="160"/>
      <c r="MTD31" s="160"/>
      <c r="MTE31" s="160"/>
      <c r="MTF31" s="160"/>
      <c r="MTG31" s="160"/>
      <c r="MTH31" s="160"/>
      <c r="MTI31" s="160"/>
      <c r="MTJ31" s="160"/>
      <c r="MTK31" s="160"/>
      <c r="MTL31" s="160"/>
      <c r="MTM31" s="160"/>
      <c r="MTN31" s="160"/>
      <c r="MTO31" s="160"/>
      <c r="MTP31" s="160"/>
      <c r="MTQ31" s="160"/>
      <c r="MTR31" s="160"/>
      <c r="MTS31" s="160"/>
      <c r="MTT31" s="160"/>
      <c r="MTU31" s="160"/>
      <c r="MTV31" s="160"/>
      <c r="MTW31" s="160"/>
      <c r="MTX31" s="160"/>
      <c r="MTY31" s="160"/>
      <c r="MTZ31" s="160"/>
      <c r="MUA31" s="160"/>
      <c r="MUB31" s="160"/>
      <c r="MUC31" s="160"/>
      <c r="MUD31" s="160"/>
      <c r="MUE31" s="160"/>
      <c r="MUF31" s="160"/>
      <c r="MUG31" s="160"/>
      <c r="MUH31" s="160"/>
      <c r="MUI31" s="160"/>
      <c r="MUJ31" s="160"/>
      <c r="MUK31" s="160"/>
      <c r="MUL31" s="160"/>
      <c r="MUM31" s="160"/>
      <c r="MUN31" s="160"/>
      <c r="MUO31" s="160"/>
      <c r="MUP31" s="160"/>
      <c r="MUQ31" s="160"/>
      <c r="MUR31" s="160"/>
      <c r="MUS31" s="160"/>
      <c r="MUT31" s="160"/>
      <c r="MUU31" s="160"/>
      <c r="MUV31" s="160"/>
      <c r="MUW31" s="160"/>
      <c r="MUX31" s="160"/>
      <c r="MUY31" s="160"/>
      <c r="MUZ31" s="160"/>
      <c r="MVA31" s="160"/>
      <c r="MVB31" s="160"/>
      <c r="MVC31" s="160"/>
      <c r="MVD31" s="160"/>
      <c r="MVE31" s="160"/>
      <c r="MVF31" s="160"/>
      <c r="MVG31" s="160"/>
      <c r="MVH31" s="160"/>
      <c r="MVI31" s="160"/>
      <c r="MVJ31" s="160"/>
      <c r="MVK31" s="160"/>
      <c r="MVL31" s="160"/>
      <c r="MVM31" s="160"/>
      <c r="MVN31" s="160"/>
      <c r="MVO31" s="160"/>
      <c r="MVP31" s="160"/>
      <c r="MVQ31" s="160"/>
      <c r="MVR31" s="160"/>
      <c r="MVS31" s="160"/>
      <c r="MVT31" s="160"/>
      <c r="MVU31" s="160"/>
      <c r="MVV31" s="160"/>
      <c r="MVW31" s="160"/>
      <c r="MVX31" s="160"/>
      <c r="MVY31" s="160"/>
      <c r="MVZ31" s="160"/>
      <c r="MWA31" s="160"/>
      <c r="MWB31" s="160"/>
      <c r="MWC31" s="160"/>
      <c r="MWD31" s="160"/>
      <c r="MWE31" s="160"/>
      <c r="MWF31" s="160"/>
      <c r="MWG31" s="160"/>
      <c r="MWH31" s="160"/>
      <c r="MWI31" s="160"/>
      <c r="MWJ31" s="160"/>
      <c r="MWK31" s="160"/>
      <c r="MWL31" s="160"/>
      <c r="MWM31" s="160"/>
      <c r="MWN31" s="160"/>
      <c r="MWO31" s="160"/>
      <c r="MWP31" s="160"/>
      <c r="MWQ31" s="160"/>
      <c r="MWR31" s="160"/>
      <c r="MWS31" s="160"/>
      <c r="MWT31" s="160"/>
      <c r="MWU31" s="160"/>
      <c r="MWV31" s="160"/>
      <c r="MWW31" s="160"/>
      <c r="MWX31" s="160"/>
      <c r="MWY31" s="160"/>
      <c r="MWZ31" s="160"/>
      <c r="MXA31" s="160"/>
      <c r="MXB31" s="160"/>
      <c r="MXC31" s="160"/>
      <c r="MXD31" s="160"/>
      <c r="MXE31" s="160"/>
      <c r="MXF31" s="160"/>
      <c r="MXG31" s="160"/>
      <c r="MXH31" s="160"/>
      <c r="MXI31" s="160"/>
      <c r="MXJ31" s="160"/>
      <c r="MXK31" s="160"/>
      <c r="MXL31" s="160"/>
      <c r="MXM31" s="160"/>
      <c r="MXN31" s="160"/>
      <c r="MXO31" s="160"/>
      <c r="MXP31" s="160"/>
      <c r="MXQ31" s="160"/>
      <c r="MXR31" s="160"/>
      <c r="MXS31" s="160"/>
      <c r="MXT31" s="160"/>
      <c r="MXU31" s="160"/>
      <c r="MXV31" s="160"/>
      <c r="MXW31" s="160"/>
      <c r="MXX31" s="160"/>
      <c r="MXY31" s="160"/>
      <c r="MXZ31" s="160"/>
      <c r="MYA31" s="160"/>
      <c r="MYB31" s="160"/>
      <c r="MYC31" s="160"/>
      <c r="MYD31" s="160"/>
      <c r="MYE31" s="160"/>
      <c r="MYF31" s="160"/>
      <c r="MYG31" s="160"/>
      <c r="MYH31" s="160"/>
      <c r="MYI31" s="160"/>
      <c r="MYJ31" s="160"/>
      <c r="MYK31" s="160"/>
      <c r="MYL31" s="160"/>
      <c r="MYM31" s="160"/>
      <c r="MYN31" s="160"/>
      <c r="MYO31" s="160"/>
      <c r="MYP31" s="160"/>
      <c r="MYQ31" s="160"/>
      <c r="MYR31" s="160"/>
      <c r="MYS31" s="160"/>
      <c r="MYT31" s="160"/>
      <c r="MYU31" s="160"/>
      <c r="MYV31" s="160"/>
      <c r="MYW31" s="160"/>
      <c r="MYX31" s="160"/>
      <c r="MYY31" s="160"/>
      <c r="MYZ31" s="160"/>
      <c r="MZA31" s="160"/>
      <c r="MZB31" s="160"/>
      <c r="MZC31" s="160"/>
      <c r="MZD31" s="160"/>
      <c r="MZE31" s="160"/>
      <c r="MZF31" s="160"/>
      <c r="MZG31" s="160"/>
      <c r="MZH31" s="160"/>
      <c r="MZI31" s="160"/>
      <c r="MZJ31" s="160"/>
      <c r="MZK31" s="160"/>
      <c r="MZL31" s="160"/>
      <c r="MZM31" s="160"/>
      <c r="MZN31" s="160"/>
      <c r="MZO31" s="160"/>
      <c r="MZP31" s="160"/>
      <c r="MZQ31" s="160"/>
      <c r="MZR31" s="160"/>
      <c r="MZS31" s="160"/>
      <c r="MZT31" s="160"/>
      <c r="MZU31" s="160"/>
      <c r="MZV31" s="160"/>
      <c r="MZW31" s="160"/>
      <c r="MZX31" s="160"/>
      <c r="MZY31" s="160"/>
      <c r="MZZ31" s="160"/>
      <c r="NAA31" s="160"/>
      <c r="NAB31" s="160"/>
      <c r="NAC31" s="160"/>
      <c r="NAD31" s="160"/>
      <c r="NAE31" s="160"/>
      <c r="NAF31" s="160"/>
      <c r="NAG31" s="160"/>
      <c r="NAH31" s="160"/>
      <c r="NAI31" s="160"/>
      <c r="NAJ31" s="160"/>
      <c r="NAK31" s="160"/>
      <c r="NAL31" s="160"/>
      <c r="NAM31" s="160"/>
      <c r="NAN31" s="160"/>
      <c r="NAO31" s="160"/>
      <c r="NAP31" s="160"/>
      <c r="NAQ31" s="160"/>
      <c r="NAR31" s="160"/>
      <c r="NAS31" s="160"/>
      <c r="NAT31" s="160"/>
      <c r="NAU31" s="160"/>
      <c r="NAV31" s="160"/>
      <c r="NAW31" s="160"/>
      <c r="NAX31" s="160"/>
      <c r="NAY31" s="160"/>
      <c r="NAZ31" s="160"/>
      <c r="NBA31" s="160"/>
      <c r="NBB31" s="160"/>
      <c r="NBC31" s="160"/>
      <c r="NBD31" s="160"/>
      <c r="NBE31" s="160"/>
      <c r="NBF31" s="160"/>
      <c r="NBG31" s="160"/>
      <c r="NBH31" s="160"/>
      <c r="NBI31" s="160"/>
      <c r="NBJ31" s="160"/>
      <c r="NBK31" s="160"/>
      <c r="NBL31" s="160"/>
      <c r="NBM31" s="160"/>
      <c r="NBN31" s="160"/>
      <c r="NBO31" s="160"/>
      <c r="NBP31" s="160"/>
      <c r="NBQ31" s="160"/>
      <c r="NBR31" s="160"/>
      <c r="NBS31" s="160"/>
      <c r="NBT31" s="160"/>
      <c r="NBU31" s="160"/>
      <c r="NBV31" s="160"/>
      <c r="NBW31" s="160"/>
      <c r="NBX31" s="160"/>
      <c r="NBY31" s="160"/>
      <c r="NBZ31" s="160"/>
      <c r="NCA31" s="160"/>
      <c r="NCB31" s="160"/>
      <c r="NCC31" s="160"/>
      <c r="NCD31" s="160"/>
      <c r="NCE31" s="160"/>
      <c r="NCF31" s="160"/>
      <c r="NCG31" s="160"/>
      <c r="NCH31" s="160"/>
      <c r="NCI31" s="160"/>
      <c r="NCJ31" s="160"/>
      <c r="NCK31" s="160"/>
      <c r="NCL31" s="160"/>
      <c r="NCM31" s="160"/>
      <c r="NCN31" s="160"/>
      <c r="NCO31" s="160"/>
      <c r="NCP31" s="160"/>
      <c r="NCQ31" s="160"/>
      <c r="NCR31" s="160"/>
      <c r="NCS31" s="160"/>
      <c r="NCT31" s="160"/>
      <c r="NCU31" s="160"/>
      <c r="NCV31" s="160"/>
      <c r="NCW31" s="160"/>
      <c r="NCX31" s="160"/>
      <c r="NCY31" s="160"/>
      <c r="NCZ31" s="160"/>
      <c r="NDA31" s="160"/>
      <c r="NDB31" s="160"/>
      <c r="NDC31" s="160"/>
      <c r="NDD31" s="160"/>
      <c r="NDE31" s="160"/>
      <c r="NDF31" s="160"/>
      <c r="NDG31" s="160"/>
      <c r="NDH31" s="160"/>
      <c r="NDI31" s="160"/>
      <c r="NDJ31" s="160"/>
      <c r="NDK31" s="160"/>
      <c r="NDL31" s="160"/>
      <c r="NDM31" s="160"/>
      <c r="NDN31" s="160"/>
      <c r="NDO31" s="160"/>
      <c r="NDP31" s="160"/>
      <c r="NDQ31" s="160"/>
      <c r="NDR31" s="160"/>
      <c r="NDS31" s="160"/>
      <c r="NDT31" s="160"/>
      <c r="NDU31" s="160"/>
      <c r="NDV31" s="160"/>
      <c r="NDW31" s="160"/>
      <c r="NDX31" s="160"/>
      <c r="NDY31" s="160"/>
      <c r="NDZ31" s="160"/>
      <c r="NEA31" s="160"/>
      <c r="NEB31" s="160"/>
      <c r="NEC31" s="160"/>
      <c r="NED31" s="160"/>
      <c r="NEE31" s="160"/>
      <c r="NEF31" s="160"/>
      <c r="NEG31" s="160"/>
      <c r="NEH31" s="160"/>
      <c r="NEI31" s="160"/>
      <c r="NEJ31" s="160"/>
      <c r="NEK31" s="160"/>
      <c r="NEL31" s="160"/>
      <c r="NEM31" s="160"/>
      <c r="NEN31" s="160"/>
      <c r="NEO31" s="160"/>
      <c r="NEP31" s="160"/>
      <c r="NEQ31" s="160"/>
      <c r="NER31" s="160"/>
      <c r="NES31" s="160"/>
      <c r="NET31" s="160"/>
      <c r="NEU31" s="160"/>
      <c r="NEV31" s="160"/>
      <c r="NEW31" s="160"/>
      <c r="NEX31" s="160"/>
      <c r="NEY31" s="160"/>
      <c r="NEZ31" s="160"/>
      <c r="NFA31" s="160"/>
      <c r="NFB31" s="160"/>
      <c r="NFC31" s="160"/>
      <c r="NFD31" s="160"/>
      <c r="NFE31" s="160"/>
      <c r="NFF31" s="160"/>
      <c r="NFG31" s="160"/>
      <c r="NFH31" s="160"/>
      <c r="NFI31" s="160"/>
      <c r="NFJ31" s="160"/>
      <c r="NFK31" s="160"/>
      <c r="NFL31" s="160"/>
      <c r="NFM31" s="160"/>
      <c r="NFN31" s="160"/>
      <c r="NFO31" s="160"/>
      <c r="NFP31" s="160"/>
      <c r="NFQ31" s="160"/>
      <c r="NFR31" s="160"/>
      <c r="NFS31" s="160"/>
      <c r="NFT31" s="160"/>
      <c r="NFU31" s="160"/>
      <c r="NFV31" s="160"/>
      <c r="NFW31" s="160"/>
      <c r="NFX31" s="160"/>
      <c r="NFY31" s="160"/>
      <c r="NFZ31" s="160"/>
      <c r="NGA31" s="160"/>
      <c r="NGB31" s="160"/>
      <c r="NGC31" s="160"/>
      <c r="NGD31" s="160"/>
      <c r="NGE31" s="160"/>
      <c r="NGF31" s="160"/>
      <c r="NGG31" s="160"/>
      <c r="NGH31" s="160"/>
      <c r="NGI31" s="160"/>
      <c r="NGJ31" s="160"/>
      <c r="NGK31" s="160"/>
      <c r="NGL31" s="160"/>
      <c r="NGM31" s="160"/>
      <c r="NGN31" s="160"/>
      <c r="NGO31" s="160"/>
      <c r="NGP31" s="160"/>
      <c r="NGQ31" s="160"/>
      <c r="NGR31" s="160"/>
      <c r="NGS31" s="160"/>
      <c r="NGT31" s="160"/>
      <c r="NGU31" s="160"/>
      <c r="NGV31" s="160"/>
      <c r="NGW31" s="160"/>
      <c r="NGX31" s="160"/>
      <c r="NGY31" s="160"/>
      <c r="NGZ31" s="160"/>
      <c r="NHA31" s="160"/>
      <c r="NHB31" s="160"/>
      <c r="NHC31" s="160"/>
      <c r="NHD31" s="160"/>
      <c r="NHE31" s="160"/>
      <c r="NHF31" s="160"/>
      <c r="NHG31" s="160"/>
      <c r="NHH31" s="160"/>
      <c r="NHI31" s="160"/>
      <c r="NHJ31" s="160"/>
      <c r="NHK31" s="160"/>
      <c r="NHL31" s="160"/>
      <c r="NHM31" s="160"/>
      <c r="NHN31" s="160"/>
      <c r="NHO31" s="160"/>
      <c r="NHP31" s="160"/>
      <c r="NHQ31" s="160"/>
      <c r="NHR31" s="160"/>
      <c r="NHS31" s="160"/>
      <c r="NHT31" s="160"/>
      <c r="NHU31" s="160"/>
      <c r="NHV31" s="160"/>
      <c r="NHW31" s="160"/>
      <c r="NHX31" s="160"/>
      <c r="NHY31" s="160"/>
      <c r="NHZ31" s="160"/>
      <c r="NIA31" s="160"/>
      <c r="NIB31" s="160"/>
      <c r="NIC31" s="160"/>
      <c r="NID31" s="160"/>
      <c r="NIE31" s="160"/>
      <c r="NIF31" s="160"/>
      <c r="NIG31" s="160"/>
      <c r="NIH31" s="160"/>
      <c r="NII31" s="160"/>
      <c r="NIJ31" s="160"/>
      <c r="NIK31" s="160"/>
      <c r="NIL31" s="160"/>
      <c r="NIM31" s="160"/>
      <c r="NIN31" s="160"/>
      <c r="NIO31" s="160"/>
      <c r="NIP31" s="160"/>
      <c r="NIQ31" s="160"/>
      <c r="NIR31" s="160"/>
      <c r="NIS31" s="160"/>
      <c r="NIT31" s="160"/>
      <c r="NIU31" s="160"/>
      <c r="NIV31" s="160"/>
      <c r="NIW31" s="160"/>
      <c r="NIX31" s="160"/>
      <c r="NIY31" s="160"/>
      <c r="NIZ31" s="160"/>
      <c r="NJA31" s="160"/>
      <c r="NJB31" s="160"/>
      <c r="NJC31" s="160"/>
      <c r="NJD31" s="160"/>
      <c r="NJE31" s="160"/>
      <c r="NJF31" s="160"/>
      <c r="NJG31" s="160"/>
      <c r="NJH31" s="160"/>
      <c r="NJI31" s="160"/>
      <c r="NJJ31" s="160"/>
      <c r="NJK31" s="160"/>
      <c r="NJL31" s="160"/>
      <c r="NJM31" s="160"/>
      <c r="NJN31" s="160"/>
      <c r="NJO31" s="160"/>
      <c r="NJP31" s="160"/>
      <c r="NJQ31" s="160"/>
      <c r="NJR31" s="160"/>
      <c r="NJS31" s="160"/>
      <c r="NJT31" s="160"/>
      <c r="NJU31" s="160"/>
      <c r="NJV31" s="160"/>
      <c r="NJW31" s="160"/>
      <c r="NJX31" s="160"/>
      <c r="NJY31" s="160"/>
      <c r="NJZ31" s="160"/>
      <c r="NKA31" s="160"/>
      <c r="NKB31" s="160"/>
      <c r="NKC31" s="160"/>
      <c r="NKD31" s="160"/>
      <c r="NKE31" s="160"/>
      <c r="NKF31" s="160"/>
      <c r="NKG31" s="160"/>
      <c r="NKH31" s="160"/>
      <c r="NKI31" s="160"/>
      <c r="NKJ31" s="160"/>
      <c r="NKK31" s="160"/>
      <c r="NKL31" s="160"/>
      <c r="NKM31" s="160"/>
      <c r="NKN31" s="160"/>
      <c r="NKO31" s="160"/>
      <c r="NKP31" s="160"/>
      <c r="NKQ31" s="160"/>
      <c r="NKR31" s="160"/>
      <c r="NKS31" s="160"/>
      <c r="NKT31" s="160"/>
      <c r="NKU31" s="160"/>
      <c r="NKV31" s="160"/>
      <c r="NKW31" s="160"/>
      <c r="NKX31" s="160"/>
      <c r="NKY31" s="160"/>
      <c r="NKZ31" s="160"/>
      <c r="NLA31" s="160"/>
      <c r="NLB31" s="160"/>
      <c r="NLC31" s="160"/>
      <c r="NLD31" s="160"/>
      <c r="NLE31" s="160"/>
      <c r="NLF31" s="160"/>
      <c r="NLG31" s="160"/>
      <c r="NLH31" s="160"/>
      <c r="NLI31" s="160"/>
      <c r="NLJ31" s="160"/>
      <c r="NLK31" s="160"/>
      <c r="NLL31" s="160"/>
      <c r="NLM31" s="160"/>
      <c r="NLN31" s="160"/>
      <c r="NLO31" s="160"/>
      <c r="NLP31" s="160"/>
      <c r="NLQ31" s="160"/>
      <c r="NLR31" s="160"/>
      <c r="NLS31" s="160"/>
      <c r="NLT31" s="160"/>
      <c r="NLU31" s="160"/>
      <c r="NLV31" s="160"/>
      <c r="NLW31" s="160"/>
      <c r="NLX31" s="160"/>
      <c r="NLY31" s="160"/>
      <c r="NLZ31" s="160"/>
      <c r="NMA31" s="160"/>
      <c r="NMB31" s="160"/>
      <c r="NMC31" s="160"/>
      <c r="NMD31" s="160"/>
      <c r="NME31" s="160"/>
      <c r="NMF31" s="160"/>
      <c r="NMG31" s="160"/>
      <c r="NMH31" s="160"/>
      <c r="NMI31" s="160"/>
      <c r="NMJ31" s="160"/>
      <c r="NMK31" s="160"/>
      <c r="NML31" s="160"/>
      <c r="NMM31" s="160"/>
      <c r="NMN31" s="160"/>
      <c r="NMO31" s="160"/>
      <c r="NMP31" s="160"/>
      <c r="NMQ31" s="160"/>
      <c r="NMR31" s="160"/>
      <c r="NMS31" s="160"/>
      <c r="NMT31" s="160"/>
      <c r="NMU31" s="160"/>
      <c r="NMV31" s="160"/>
      <c r="NMW31" s="160"/>
      <c r="NMX31" s="160"/>
      <c r="NMY31" s="160"/>
      <c r="NMZ31" s="160"/>
      <c r="NNA31" s="160"/>
      <c r="NNB31" s="160"/>
      <c r="NNC31" s="160"/>
      <c r="NND31" s="160"/>
      <c r="NNE31" s="160"/>
      <c r="NNF31" s="160"/>
      <c r="NNG31" s="160"/>
      <c r="NNH31" s="160"/>
      <c r="NNI31" s="160"/>
      <c r="NNJ31" s="160"/>
      <c r="NNK31" s="160"/>
      <c r="NNL31" s="160"/>
      <c r="NNM31" s="160"/>
      <c r="NNN31" s="160"/>
      <c r="NNO31" s="160"/>
      <c r="NNP31" s="160"/>
      <c r="NNQ31" s="160"/>
      <c r="NNR31" s="160"/>
      <c r="NNS31" s="160"/>
      <c r="NNT31" s="160"/>
      <c r="NNU31" s="160"/>
      <c r="NNV31" s="160"/>
      <c r="NNW31" s="160"/>
      <c r="NNX31" s="160"/>
      <c r="NNY31" s="160"/>
      <c r="NNZ31" s="160"/>
      <c r="NOA31" s="160"/>
      <c r="NOB31" s="160"/>
      <c r="NOC31" s="160"/>
      <c r="NOD31" s="160"/>
      <c r="NOE31" s="160"/>
      <c r="NOF31" s="160"/>
      <c r="NOG31" s="160"/>
      <c r="NOH31" s="160"/>
      <c r="NOI31" s="160"/>
      <c r="NOJ31" s="160"/>
      <c r="NOK31" s="160"/>
      <c r="NOL31" s="160"/>
      <c r="NOM31" s="160"/>
      <c r="NON31" s="160"/>
      <c r="NOO31" s="160"/>
      <c r="NOP31" s="160"/>
      <c r="NOQ31" s="160"/>
      <c r="NOR31" s="160"/>
      <c r="NOS31" s="160"/>
      <c r="NOT31" s="160"/>
      <c r="NOU31" s="160"/>
      <c r="NOV31" s="160"/>
      <c r="NOW31" s="160"/>
      <c r="NOX31" s="160"/>
      <c r="NOY31" s="160"/>
      <c r="NOZ31" s="160"/>
      <c r="NPA31" s="160"/>
      <c r="NPB31" s="160"/>
      <c r="NPC31" s="160"/>
      <c r="NPD31" s="160"/>
      <c r="NPE31" s="160"/>
      <c r="NPF31" s="160"/>
      <c r="NPG31" s="160"/>
      <c r="NPH31" s="160"/>
      <c r="NPI31" s="160"/>
      <c r="NPJ31" s="160"/>
      <c r="NPK31" s="160"/>
      <c r="NPL31" s="160"/>
      <c r="NPM31" s="160"/>
      <c r="NPN31" s="160"/>
      <c r="NPO31" s="160"/>
      <c r="NPP31" s="160"/>
      <c r="NPQ31" s="160"/>
      <c r="NPR31" s="160"/>
      <c r="NPS31" s="160"/>
      <c r="NPT31" s="160"/>
      <c r="NPU31" s="160"/>
      <c r="NPV31" s="160"/>
      <c r="NPW31" s="160"/>
      <c r="NPX31" s="160"/>
      <c r="NPY31" s="160"/>
      <c r="NPZ31" s="160"/>
      <c r="NQA31" s="160"/>
      <c r="NQB31" s="160"/>
      <c r="NQC31" s="160"/>
      <c r="NQD31" s="160"/>
      <c r="NQE31" s="160"/>
      <c r="NQF31" s="160"/>
      <c r="NQG31" s="160"/>
      <c r="NQH31" s="160"/>
      <c r="NQI31" s="160"/>
      <c r="NQJ31" s="160"/>
      <c r="NQK31" s="160"/>
      <c r="NQL31" s="160"/>
      <c r="NQM31" s="160"/>
      <c r="NQN31" s="160"/>
      <c r="NQO31" s="160"/>
      <c r="NQP31" s="160"/>
      <c r="NQQ31" s="160"/>
      <c r="NQR31" s="160"/>
      <c r="NQS31" s="160"/>
      <c r="NQT31" s="160"/>
      <c r="NQU31" s="160"/>
      <c r="NQV31" s="160"/>
      <c r="NQW31" s="160"/>
      <c r="NQX31" s="160"/>
      <c r="NQY31" s="160"/>
      <c r="NQZ31" s="160"/>
      <c r="NRA31" s="160"/>
      <c r="NRB31" s="160"/>
      <c r="NRC31" s="160"/>
      <c r="NRD31" s="160"/>
      <c r="NRE31" s="160"/>
      <c r="NRF31" s="160"/>
      <c r="NRG31" s="160"/>
      <c r="NRH31" s="160"/>
      <c r="NRI31" s="160"/>
      <c r="NRJ31" s="160"/>
      <c r="NRK31" s="160"/>
      <c r="NRL31" s="160"/>
      <c r="NRM31" s="160"/>
      <c r="NRN31" s="160"/>
      <c r="NRO31" s="160"/>
      <c r="NRP31" s="160"/>
      <c r="NRQ31" s="160"/>
      <c r="NRR31" s="160"/>
      <c r="NRS31" s="160"/>
      <c r="NRT31" s="160"/>
      <c r="NRU31" s="160"/>
      <c r="NRV31" s="160"/>
      <c r="NRW31" s="160"/>
      <c r="NRX31" s="160"/>
      <c r="NRY31" s="160"/>
      <c r="NRZ31" s="160"/>
      <c r="NSA31" s="160"/>
      <c r="NSB31" s="160"/>
      <c r="NSC31" s="160"/>
      <c r="NSD31" s="160"/>
      <c r="NSE31" s="160"/>
      <c r="NSF31" s="160"/>
      <c r="NSG31" s="160"/>
      <c r="NSH31" s="160"/>
      <c r="NSI31" s="160"/>
      <c r="NSJ31" s="160"/>
      <c r="NSK31" s="160"/>
      <c r="NSL31" s="160"/>
      <c r="NSM31" s="160"/>
      <c r="NSN31" s="160"/>
      <c r="NSO31" s="160"/>
      <c r="NSP31" s="160"/>
      <c r="NSQ31" s="160"/>
      <c r="NSR31" s="160"/>
      <c r="NSS31" s="160"/>
      <c r="NST31" s="160"/>
      <c r="NSU31" s="160"/>
      <c r="NSV31" s="160"/>
      <c r="NSW31" s="160"/>
      <c r="NSX31" s="160"/>
      <c r="NSY31" s="160"/>
      <c r="NSZ31" s="160"/>
      <c r="NTA31" s="160"/>
      <c r="NTB31" s="160"/>
      <c r="NTC31" s="160"/>
      <c r="NTD31" s="160"/>
      <c r="NTE31" s="160"/>
      <c r="NTF31" s="160"/>
      <c r="NTG31" s="160"/>
      <c r="NTH31" s="160"/>
      <c r="NTI31" s="160"/>
      <c r="NTJ31" s="160"/>
      <c r="NTK31" s="160"/>
      <c r="NTL31" s="160"/>
      <c r="NTM31" s="160"/>
      <c r="NTN31" s="160"/>
      <c r="NTO31" s="160"/>
      <c r="NTP31" s="160"/>
      <c r="NTQ31" s="160"/>
      <c r="NTR31" s="160"/>
      <c r="NTS31" s="160"/>
      <c r="NTT31" s="160"/>
      <c r="NTU31" s="160"/>
      <c r="NTV31" s="160"/>
      <c r="NTW31" s="160"/>
      <c r="NTX31" s="160"/>
      <c r="NTY31" s="160"/>
      <c r="NTZ31" s="160"/>
      <c r="NUA31" s="160"/>
      <c r="NUB31" s="160"/>
      <c r="NUC31" s="160"/>
      <c r="NUD31" s="160"/>
      <c r="NUE31" s="160"/>
      <c r="NUF31" s="160"/>
      <c r="NUG31" s="160"/>
      <c r="NUH31" s="160"/>
      <c r="NUI31" s="160"/>
      <c r="NUJ31" s="160"/>
      <c r="NUK31" s="160"/>
      <c r="NUL31" s="160"/>
      <c r="NUM31" s="160"/>
      <c r="NUN31" s="160"/>
      <c r="NUO31" s="160"/>
      <c r="NUP31" s="160"/>
      <c r="NUQ31" s="160"/>
      <c r="NUR31" s="160"/>
      <c r="NUS31" s="160"/>
      <c r="NUT31" s="160"/>
      <c r="NUU31" s="160"/>
      <c r="NUV31" s="160"/>
      <c r="NUW31" s="160"/>
      <c r="NUX31" s="160"/>
      <c r="NUY31" s="160"/>
      <c r="NUZ31" s="160"/>
      <c r="NVA31" s="160"/>
      <c r="NVB31" s="160"/>
      <c r="NVC31" s="160"/>
      <c r="NVD31" s="160"/>
      <c r="NVE31" s="160"/>
      <c r="NVF31" s="160"/>
      <c r="NVG31" s="160"/>
      <c r="NVH31" s="160"/>
      <c r="NVI31" s="160"/>
      <c r="NVJ31" s="160"/>
      <c r="NVK31" s="160"/>
      <c r="NVL31" s="160"/>
      <c r="NVM31" s="160"/>
      <c r="NVN31" s="160"/>
      <c r="NVO31" s="160"/>
      <c r="NVP31" s="160"/>
      <c r="NVQ31" s="160"/>
      <c r="NVR31" s="160"/>
      <c r="NVS31" s="160"/>
      <c r="NVT31" s="160"/>
      <c r="NVU31" s="160"/>
      <c r="NVV31" s="160"/>
      <c r="NVW31" s="160"/>
      <c r="NVX31" s="160"/>
      <c r="NVY31" s="160"/>
      <c r="NVZ31" s="160"/>
      <c r="NWA31" s="160"/>
      <c r="NWB31" s="160"/>
      <c r="NWC31" s="160"/>
      <c r="NWD31" s="160"/>
      <c r="NWE31" s="160"/>
      <c r="NWF31" s="160"/>
      <c r="NWG31" s="160"/>
      <c r="NWH31" s="160"/>
      <c r="NWI31" s="160"/>
      <c r="NWJ31" s="160"/>
      <c r="NWK31" s="160"/>
      <c r="NWL31" s="160"/>
      <c r="NWM31" s="160"/>
      <c r="NWN31" s="160"/>
      <c r="NWO31" s="160"/>
      <c r="NWP31" s="160"/>
      <c r="NWQ31" s="160"/>
      <c r="NWR31" s="160"/>
      <c r="NWS31" s="160"/>
      <c r="NWT31" s="160"/>
      <c r="NWU31" s="160"/>
      <c r="NWV31" s="160"/>
      <c r="NWW31" s="160"/>
      <c r="NWX31" s="160"/>
      <c r="NWY31" s="160"/>
      <c r="NWZ31" s="160"/>
      <c r="NXA31" s="160"/>
      <c r="NXB31" s="160"/>
      <c r="NXC31" s="160"/>
      <c r="NXD31" s="160"/>
      <c r="NXE31" s="160"/>
      <c r="NXF31" s="160"/>
      <c r="NXG31" s="160"/>
      <c r="NXH31" s="160"/>
      <c r="NXI31" s="160"/>
      <c r="NXJ31" s="160"/>
      <c r="NXK31" s="160"/>
      <c r="NXL31" s="160"/>
      <c r="NXM31" s="160"/>
      <c r="NXN31" s="160"/>
      <c r="NXO31" s="160"/>
      <c r="NXP31" s="160"/>
      <c r="NXQ31" s="160"/>
      <c r="NXR31" s="160"/>
      <c r="NXS31" s="160"/>
      <c r="NXT31" s="160"/>
      <c r="NXU31" s="160"/>
      <c r="NXV31" s="160"/>
      <c r="NXW31" s="160"/>
      <c r="NXX31" s="160"/>
      <c r="NXY31" s="160"/>
      <c r="NXZ31" s="160"/>
      <c r="NYA31" s="160"/>
      <c r="NYB31" s="160"/>
      <c r="NYC31" s="160"/>
      <c r="NYD31" s="160"/>
      <c r="NYE31" s="160"/>
      <c r="NYF31" s="160"/>
      <c r="NYG31" s="160"/>
      <c r="NYH31" s="160"/>
      <c r="NYI31" s="160"/>
      <c r="NYJ31" s="160"/>
      <c r="NYK31" s="160"/>
      <c r="NYL31" s="160"/>
      <c r="NYM31" s="160"/>
      <c r="NYN31" s="160"/>
      <c r="NYO31" s="160"/>
      <c r="NYP31" s="160"/>
      <c r="NYQ31" s="160"/>
      <c r="NYR31" s="160"/>
      <c r="NYS31" s="160"/>
      <c r="NYT31" s="160"/>
      <c r="NYU31" s="160"/>
      <c r="NYV31" s="160"/>
      <c r="NYW31" s="160"/>
      <c r="NYX31" s="160"/>
      <c r="NYY31" s="160"/>
      <c r="NYZ31" s="160"/>
      <c r="NZA31" s="160"/>
      <c r="NZB31" s="160"/>
      <c r="NZC31" s="160"/>
      <c r="NZD31" s="160"/>
      <c r="NZE31" s="160"/>
      <c r="NZF31" s="160"/>
      <c r="NZG31" s="160"/>
      <c r="NZH31" s="160"/>
      <c r="NZI31" s="160"/>
      <c r="NZJ31" s="160"/>
      <c r="NZK31" s="160"/>
      <c r="NZL31" s="160"/>
      <c r="NZM31" s="160"/>
      <c r="NZN31" s="160"/>
      <c r="NZO31" s="160"/>
      <c r="NZP31" s="160"/>
      <c r="NZQ31" s="160"/>
      <c r="NZR31" s="160"/>
      <c r="NZS31" s="160"/>
      <c r="NZT31" s="160"/>
      <c r="NZU31" s="160"/>
      <c r="NZV31" s="160"/>
      <c r="NZW31" s="160"/>
      <c r="NZX31" s="160"/>
      <c r="NZY31" s="160"/>
      <c r="NZZ31" s="160"/>
      <c r="OAA31" s="160"/>
      <c r="OAB31" s="160"/>
      <c r="OAC31" s="160"/>
      <c r="OAD31" s="160"/>
      <c r="OAE31" s="160"/>
      <c r="OAF31" s="160"/>
      <c r="OAG31" s="160"/>
      <c r="OAH31" s="160"/>
      <c r="OAI31" s="160"/>
      <c r="OAJ31" s="160"/>
      <c r="OAK31" s="160"/>
      <c r="OAL31" s="160"/>
      <c r="OAM31" s="160"/>
      <c r="OAN31" s="160"/>
      <c r="OAO31" s="160"/>
      <c r="OAP31" s="160"/>
      <c r="OAQ31" s="160"/>
      <c r="OAR31" s="160"/>
      <c r="OAS31" s="160"/>
      <c r="OAT31" s="160"/>
      <c r="OAU31" s="160"/>
      <c r="OAV31" s="160"/>
      <c r="OAW31" s="160"/>
      <c r="OAX31" s="160"/>
      <c r="OAY31" s="160"/>
      <c r="OAZ31" s="160"/>
      <c r="OBA31" s="160"/>
      <c r="OBB31" s="160"/>
      <c r="OBC31" s="160"/>
      <c r="OBD31" s="160"/>
      <c r="OBE31" s="160"/>
      <c r="OBF31" s="160"/>
      <c r="OBG31" s="160"/>
      <c r="OBH31" s="160"/>
      <c r="OBI31" s="160"/>
      <c r="OBJ31" s="160"/>
      <c r="OBK31" s="160"/>
      <c r="OBL31" s="160"/>
      <c r="OBM31" s="160"/>
      <c r="OBN31" s="160"/>
      <c r="OBO31" s="160"/>
      <c r="OBP31" s="160"/>
      <c r="OBQ31" s="160"/>
      <c r="OBR31" s="160"/>
      <c r="OBS31" s="160"/>
      <c r="OBT31" s="160"/>
      <c r="OBU31" s="160"/>
      <c r="OBV31" s="160"/>
      <c r="OBW31" s="160"/>
      <c r="OBX31" s="160"/>
      <c r="OBY31" s="160"/>
      <c r="OBZ31" s="160"/>
      <c r="OCA31" s="160"/>
      <c r="OCB31" s="160"/>
      <c r="OCC31" s="160"/>
      <c r="OCD31" s="160"/>
      <c r="OCE31" s="160"/>
      <c r="OCF31" s="160"/>
      <c r="OCG31" s="160"/>
      <c r="OCH31" s="160"/>
      <c r="OCI31" s="160"/>
      <c r="OCJ31" s="160"/>
      <c r="OCK31" s="160"/>
      <c r="OCL31" s="160"/>
      <c r="OCM31" s="160"/>
      <c r="OCN31" s="160"/>
      <c r="OCO31" s="160"/>
      <c r="OCP31" s="160"/>
      <c r="OCQ31" s="160"/>
      <c r="OCR31" s="160"/>
      <c r="OCS31" s="160"/>
      <c r="OCT31" s="160"/>
      <c r="OCU31" s="160"/>
      <c r="OCV31" s="160"/>
      <c r="OCW31" s="160"/>
      <c r="OCX31" s="160"/>
      <c r="OCY31" s="160"/>
      <c r="OCZ31" s="160"/>
      <c r="ODA31" s="160"/>
      <c r="ODB31" s="160"/>
      <c r="ODC31" s="160"/>
      <c r="ODD31" s="160"/>
      <c r="ODE31" s="160"/>
      <c r="ODF31" s="160"/>
      <c r="ODG31" s="160"/>
      <c r="ODH31" s="160"/>
      <c r="ODI31" s="160"/>
      <c r="ODJ31" s="160"/>
      <c r="ODK31" s="160"/>
      <c r="ODL31" s="160"/>
      <c r="ODM31" s="160"/>
      <c r="ODN31" s="160"/>
      <c r="ODO31" s="160"/>
      <c r="ODP31" s="160"/>
      <c r="ODQ31" s="160"/>
      <c r="ODR31" s="160"/>
      <c r="ODS31" s="160"/>
      <c r="ODT31" s="160"/>
      <c r="ODU31" s="160"/>
      <c r="ODV31" s="160"/>
      <c r="ODW31" s="160"/>
      <c r="ODX31" s="160"/>
      <c r="ODY31" s="160"/>
      <c r="ODZ31" s="160"/>
      <c r="OEA31" s="160"/>
      <c r="OEB31" s="160"/>
      <c r="OEC31" s="160"/>
      <c r="OED31" s="160"/>
      <c r="OEE31" s="160"/>
      <c r="OEF31" s="160"/>
      <c r="OEG31" s="160"/>
      <c r="OEH31" s="160"/>
      <c r="OEI31" s="160"/>
      <c r="OEJ31" s="160"/>
      <c r="OEK31" s="160"/>
      <c r="OEL31" s="160"/>
      <c r="OEM31" s="160"/>
      <c r="OEN31" s="160"/>
      <c r="OEO31" s="160"/>
      <c r="OEP31" s="160"/>
      <c r="OEQ31" s="160"/>
      <c r="OER31" s="160"/>
      <c r="OES31" s="160"/>
      <c r="OET31" s="160"/>
      <c r="OEU31" s="160"/>
      <c r="OEV31" s="160"/>
      <c r="OEW31" s="160"/>
      <c r="OEX31" s="160"/>
      <c r="OEY31" s="160"/>
      <c r="OEZ31" s="160"/>
      <c r="OFA31" s="160"/>
      <c r="OFB31" s="160"/>
      <c r="OFC31" s="160"/>
      <c r="OFD31" s="160"/>
      <c r="OFE31" s="160"/>
      <c r="OFF31" s="160"/>
      <c r="OFG31" s="160"/>
      <c r="OFH31" s="160"/>
      <c r="OFI31" s="160"/>
      <c r="OFJ31" s="160"/>
      <c r="OFK31" s="160"/>
      <c r="OFL31" s="160"/>
      <c r="OFM31" s="160"/>
      <c r="OFN31" s="160"/>
      <c r="OFO31" s="160"/>
      <c r="OFP31" s="160"/>
      <c r="OFQ31" s="160"/>
      <c r="OFR31" s="160"/>
      <c r="OFS31" s="160"/>
      <c r="OFT31" s="160"/>
      <c r="OFU31" s="160"/>
      <c r="OFV31" s="160"/>
      <c r="OFW31" s="160"/>
      <c r="OFX31" s="160"/>
      <c r="OFY31" s="160"/>
      <c r="OFZ31" s="160"/>
      <c r="OGA31" s="160"/>
      <c r="OGB31" s="160"/>
      <c r="OGC31" s="160"/>
      <c r="OGD31" s="160"/>
      <c r="OGE31" s="160"/>
      <c r="OGF31" s="160"/>
      <c r="OGG31" s="160"/>
      <c r="OGH31" s="160"/>
      <c r="OGI31" s="160"/>
      <c r="OGJ31" s="160"/>
      <c r="OGK31" s="160"/>
      <c r="OGL31" s="160"/>
      <c r="OGM31" s="160"/>
      <c r="OGN31" s="160"/>
      <c r="OGO31" s="160"/>
      <c r="OGP31" s="160"/>
      <c r="OGQ31" s="160"/>
      <c r="OGR31" s="160"/>
      <c r="OGS31" s="160"/>
      <c r="OGT31" s="160"/>
      <c r="OGU31" s="160"/>
      <c r="OGV31" s="160"/>
      <c r="OGW31" s="160"/>
      <c r="OGX31" s="160"/>
      <c r="OGY31" s="160"/>
      <c r="OGZ31" s="160"/>
      <c r="OHA31" s="160"/>
      <c r="OHB31" s="160"/>
      <c r="OHC31" s="160"/>
      <c r="OHD31" s="160"/>
      <c r="OHE31" s="160"/>
      <c r="OHF31" s="160"/>
      <c r="OHG31" s="160"/>
      <c r="OHH31" s="160"/>
      <c r="OHI31" s="160"/>
      <c r="OHJ31" s="160"/>
      <c r="OHK31" s="160"/>
      <c r="OHL31" s="160"/>
      <c r="OHM31" s="160"/>
      <c r="OHN31" s="160"/>
      <c r="OHO31" s="160"/>
      <c r="OHP31" s="160"/>
      <c r="OHQ31" s="160"/>
      <c r="OHR31" s="160"/>
      <c r="OHS31" s="160"/>
      <c r="OHT31" s="160"/>
      <c r="OHU31" s="160"/>
      <c r="OHV31" s="160"/>
      <c r="OHW31" s="160"/>
      <c r="OHX31" s="160"/>
      <c r="OHY31" s="160"/>
      <c r="OHZ31" s="160"/>
      <c r="OIA31" s="160"/>
      <c r="OIB31" s="160"/>
      <c r="OIC31" s="160"/>
      <c r="OID31" s="160"/>
      <c r="OIE31" s="160"/>
      <c r="OIF31" s="160"/>
      <c r="OIG31" s="160"/>
      <c r="OIH31" s="160"/>
      <c r="OII31" s="160"/>
      <c r="OIJ31" s="160"/>
      <c r="OIK31" s="160"/>
      <c r="OIL31" s="160"/>
      <c r="OIM31" s="160"/>
      <c r="OIN31" s="160"/>
      <c r="OIO31" s="160"/>
      <c r="OIP31" s="160"/>
      <c r="OIQ31" s="160"/>
      <c r="OIR31" s="160"/>
      <c r="OIS31" s="160"/>
      <c r="OIT31" s="160"/>
      <c r="OIU31" s="160"/>
      <c r="OIV31" s="160"/>
      <c r="OIW31" s="160"/>
      <c r="OIX31" s="160"/>
      <c r="OIY31" s="160"/>
      <c r="OIZ31" s="160"/>
      <c r="OJA31" s="160"/>
      <c r="OJB31" s="160"/>
      <c r="OJC31" s="160"/>
      <c r="OJD31" s="160"/>
      <c r="OJE31" s="160"/>
      <c r="OJF31" s="160"/>
      <c r="OJG31" s="160"/>
      <c r="OJH31" s="160"/>
      <c r="OJI31" s="160"/>
      <c r="OJJ31" s="160"/>
      <c r="OJK31" s="160"/>
      <c r="OJL31" s="160"/>
      <c r="OJM31" s="160"/>
      <c r="OJN31" s="160"/>
      <c r="OJO31" s="160"/>
      <c r="OJP31" s="160"/>
      <c r="OJQ31" s="160"/>
      <c r="OJR31" s="160"/>
      <c r="OJS31" s="160"/>
      <c r="OJT31" s="160"/>
      <c r="OJU31" s="160"/>
      <c r="OJV31" s="160"/>
      <c r="OJW31" s="160"/>
      <c r="OJX31" s="160"/>
      <c r="OJY31" s="160"/>
      <c r="OJZ31" s="160"/>
      <c r="OKA31" s="160"/>
      <c r="OKB31" s="160"/>
      <c r="OKC31" s="160"/>
      <c r="OKD31" s="160"/>
      <c r="OKE31" s="160"/>
      <c r="OKF31" s="160"/>
      <c r="OKG31" s="160"/>
      <c r="OKH31" s="160"/>
      <c r="OKI31" s="160"/>
      <c r="OKJ31" s="160"/>
      <c r="OKK31" s="160"/>
      <c r="OKL31" s="160"/>
      <c r="OKM31" s="160"/>
      <c r="OKN31" s="160"/>
      <c r="OKO31" s="160"/>
      <c r="OKP31" s="160"/>
      <c r="OKQ31" s="160"/>
      <c r="OKR31" s="160"/>
      <c r="OKS31" s="160"/>
      <c r="OKT31" s="160"/>
      <c r="OKU31" s="160"/>
      <c r="OKV31" s="160"/>
      <c r="OKW31" s="160"/>
      <c r="OKX31" s="160"/>
      <c r="OKY31" s="160"/>
      <c r="OKZ31" s="160"/>
      <c r="OLA31" s="160"/>
      <c r="OLB31" s="160"/>
      <c r="OLC31" s="160"/>
      <c r="OLD31" s="160"/>
      <c r="OLE31" s="160"/>
      <c r="OLF31" s="160"/>
      <c r="OLG31" s="160"/>
      <c r="OLH31" s="160"/>
      <c r="OLI31" s="160"/>
      <c r="OLJ31" s="160"/>
      <c r="OLK31" s="160"/>
      <c r="OLL31" s="160"/>
      <c r="OLM31" s="160"/>
      <c r="OLN31" s="160"/>
      <c r="OLO31" s="160"/>
      <c r="OLP31" s="160"/>
      <c r="OLQ31" s="160"/>
      <c r="OLR31" s="160"/>
      <c r="OLS31" s="160"/>
      <c r="OLT31" s="160"/>
      <c r="OLU31" s="160"/>
      <c r="OLV31" s="160"/>
      <c r="OLW31" s="160"/>
      <c r="OLX31" s="160"/>
      <c r="OLY31" s="160"/>
      <c r="OLZ31" s="160"/>
      <c r="OMA31" s="160"/>
      <c r="OMB31" s="160"/>
      <c r="OMC31" s="160"/>
      <c r="OMD31" s="160"/>
      <c r="OME31" s="160"/>
      <c r="OMF31" s="160"/>
      <c r="OMG31" s="160"/>
      <c r="OMH31" s="160"/>
      <c r="OMI31" s="160"/>
      <c r="OMJ31" s="160"/>
      <c r="OMK31" s="160"/>
      <c r="OML31" s="160"/>
      <c r="OMM31" s="160"/>
      <c r="OMN31" s="160"/>
      <c r="OMO31" s="160"/>
      <c r="OMP31" s="160"/>
      <c r="OMQ31" s="160"/>
      <c r="OMR31" s="160"/>
      <c r="OMS31" s="160"/>
      <c r="OMT31" s="160"/>
      <c r="OMU31" s="160"/>
      <c r="OMV31" s="160"/>
      <c r="OMW31" s="160"/>
      <c r="OMX31" s="160"/>
      <c r="OMY31" s="160"/>
      <c r="OMZ31" s="160"/>
      <c r="ONA31" s="160"/>
      <c r="ONB31" s="160"/>
      <c r="ONC31" s="160"/>
      <c r="OND31" s="160"/>
      <c r="ONE31" s="160"/>
      <c r="ONF31" s="160"/>
      <c r="ONG31" s="160"/>
      <c r="ONH31" s="160"/>
      <c r="ONI31" s="160"/>
      <c r="ONJ31" s="160"/>
      <c r="ONK31" s="160"/>
      <c r="ONL31" s="160"/>
      <c r="ONM31" s="160"/>
      <c r="ONN31" s="160"/>
      <c r="ONO31" s="160"/>
      <c r="ONP31" s="160"/>
      <c r="ONQ31" s="160"/>
      <c r="ONR31" s="160"/>
      <c r="ONS31" s="160"/>
      <c r="ONT31" s="160"/>
      <c r="ONU31" s="160"/>
      <c r="ONV31" s="160"/>
      <c r="ONW31" s="160"/>
      <c r="ONX31" s="160"/>
      <c r="ONY31" s="160"/>
      <c r="ONZ31" s="160"/>
      <c r="OOA31" s="160"/>
      <c r="OOB31" s="160"/>
      <c r="OOC31" s="160"/>
      <c r="OOD31" s="160"/>
      <c r="OOE31" s="160"/>
      <c r="OOF31" s="160"/>
      <c r="OOG31" s="160"/>
      <c r="OOH31" s="160"/>
      <c r="OOI31" s="160"/>
      <c r="OOJ31" s="160"/>
      <c r="OOK31" s="160"/>
      <c r="OOL31" s="160"/>
      <c r="OOM31" s="160"/>
      <c r="OON31" s="160"/>
      <c r="OOO31" s="160"/>
      <c r="OOP31" s="160"/>
      <c r="OOQ31" s="160"/>
      <c r="OOR31" s="160"/>
      <c r="OOS31" s="160"/>
      <c r="OOT31" s="160"/>
      <c r="OOU31" s="160"/>
      <c r="OOV31" s="160"/>
      <c r="OOW31" s="160"/>
      <c r="OOX31" s="160"/>
      <c r="OOY31" s="160"/>
      <c r="OOZ31" s="160"/>
      <c r="OPA31" s="160"/>
      <c r="OPB31" s="160"/>
      <c r="OPC31" s="160"/>
      <c r="OPD31" s="160"/>
      <c r="OPE31" s="160"/>
      <c r="OPF31" s="160"/>
      <c r="OPG31" s="160"/>
      <c r="OPH31" s="160"/>
      <c r="OPI31" s="160"/>
      <c r="OPJ31" s="160"/>
      <c r="OPK31" s="160"/>
      <c r="OPL31" s="160"/>
      <c r="OPM31" s="160"/>
      <c r="OPN31" s="160"/>
      <c r="OPO31" s="160"/>
      <c r="OPP31" s="160"/>
      <c r="OPQ31" s="160"/>
      <c r="OPR31" s="160"/>
      <c r="OPS31" s="160"/>
      <c r="OPT31" s="160"/>
      <c r="OPU31" s="160"/>
      <c r="OPV31" s="160"/>
      <c r="OPW31" s="160"/>
      <c r="OPX31" s="160"/>
      <c r="OPY31" s="160"/>
      <c r="OPZ31" s="160"/>
      <c r="OQA31" s="160"/>
      <c r="OQB31" s="160"/>
      <c r="OQC31" s="160"/>
      <c r="OQD31" s="160"/>
      <c r="OQE31" s="160"/>
      <c r="OQF31" s="160"/>
      <c r="OQG31" s="160"/>
      <c r="OQH31" s="160"/>
      <c r="OQI31" s="160"/>
      <c r="OQJ31" s="160"/>
      <c r="OQK31" s="160"/>
      <c r="OQL31" s="160"/>
      <c r="OQM31" s="160"/>
      <c r="OQN31" s="160"/>
      <c r="OQO31" s="160"/>
      <c r="OQP31" s="160"/>
      <c r="OQQ31" s="160"/>
      <c r="OQR31" s="160"/>
      <c r="OQS31" s="160"/>
      <c r="OQT31" s="160"/>
      <c r="OQU31" s="160"/>
      <c r="OQV31" s="160"/>
      <c r="OQW31" s="160"/>
      <c r="OQX31" s="160"/>
      <c r="OQY31" s="160"/>
      <c r="OQZ31" s="160"/>
      <c r="ORA31" s="160"/>
      <c r="ORB31" s="160"/>
      <c r="ORC31" s="160"/>
      <c r="ORD31" s="160"/>
      <c r="ORE31" s="160"/>
      <c r="ORF31" s="160"/>
      <c r="ORG31" s="160"/>
      <c r="ORH31" s="160"/>
      <c r="ORI31" s="160"/>
      <c r="ORJ31" s="160"/>
      <c r="ORK31" s="160"/>
      <c r="ORL31" s="160"/>
      <c r="ORM31" s="160"/>
      <c r="ORN31" s="160"/>
      <c r="ORO31" s="160"/>
      <c r="ORP31" s="160"/>
      <c r="ORQ31" s="160"/>
      <c r="ORR31" s="160"/>
      <c r="ORS31" s="160"/>
      <c r="ORT31" s="160"/>
      <c r="ORU31" s="160"/>
      <c r="ORV31" s="160"/>
      <c r="ORW31" s="160"/>
      <c r="ORX31" s="160"/>
      <c r="ORY31" s="160"/>
      <c r="ORZ31" s="160"/>
      <c r="OSA31" s="160"/>
      <c r="OSB31" s="160"/>
      <c r="OSC31" s="160"/>
      <c r="OSD31" s="160"/>
      <c r="OSE31" s="160"/>
      <c r="OSF31" s="160"/>
      <c r="OSG31" s="160"/>
      <c r="OSH31" s="160"/>
      <c r="OSI31" s="160"/>
      <c r="OSJ31" s="160"/>
      <c r="OSK31" s="160"/>
      <c r="OSL31" s="160"/>
      <c r="OSM31" s="160"/>
      <c r="OSN31" s="160"/>
      <c r="OSO31" s="160"/>
      <c r="OSP31" s="160"/>
      <c r="OSQ31" s="160"/>
      <c r="OSR31" s="160"/>
      <c r="OSS31" s="160"/>
      <c r="OST31" s="160"/>
      <c r="OSU31" s="160"/>
      <c r="OSV31" s="160"/>
      <c r="OSW31" s="160"/>
      <c r="OSX31" s="160"/>
      <c r="OSY31" s="160"/>
      <c r="OSZ31" s="160"/>
      <c r="OTA31" s="160"/>
      <c r="OTB31" s="160"/>
      <c r="OTC31" s="160"/>
      <c r="OTD31" s="160"/>
      <c r="OTE31" s="160"/>
      <c r="OTF31" s="160"/>
      <c r="OTG31" s="160"/>
      <c r="OTH31" s="160"/>
      <c r="OTI31" s="160"/>
      <c r="OTJ31" s="160"/>
      <c r="OTK31" s="160"/>
      <c r="OTL31" s="160"/>
      <c r="OTM31" s="160"/>
      <c r="OTN31" s="160"/>
      <c r="OTO31" s="160"/>
      <c r="OTP31" s="160"/>
      <c r="OTQ31" s="160"/>
      <c r="OTR31" s="160"/>
      <c r="OTS31" s="160"/>
      <c r="OTT31" s="160"/>
      <c r="OTU31" s="160"/>
      <c r="OTV31" s="160"/>
      <c r="OTW31" s="160"/>
      <c r="OTX31" s="160"/>
      <c r="OTY31" s="160"/>
      <c r="OTZ31" s="160"/>
      <c r="OUA31" s="160"/>
      <c r="OUB31" s="160"/>
      <c r="OUC31" s="160"/>
      <c r="OUD31" s="160"/>
      <c r="OUE31" s="160"/>
      <c r="OUF31" s="160"/>
      <c r="OUG31" s="160"/>
      <c r="OUH31" s="160"/>
      <c r="OUI31" s="160"/>
      <c r="OUJ31" s="160"/>
      <c r="OUK31" s="160"/>
      <c r="OUL31" s="160"/>
      <c r="OUM31" s="160"/>
      <c r="OUN31" s="160"/>
      <c r="OUO31" s="160"/>
      <c r="OUP31" s="160"/>
      <c r="OUQ31" s="160"/>
      <c r="OUR31" s="160"/>
      <c r="OUS31" s="160"/>
      <c r="OUT31" s="160"/>
      <c r="OUU31" s="160"/>
      <c r="OUV31" s="160"/>
      <c r="OUW31" s="160"/>
      <c r="OUX31" s="160"/>
      <c r="OUY31" s="160"/>
      <c r="OUZ31" s="160"/>
      <c r="OVA31" s="160"/>
      <c r="OVB31" s="160"/>
      <c r="OVC31" s="160"/>
      <c r="OVD31" s="160"/>
      <c r="OVE31" s="160"/>
      <c r="OVF31" s="160"/>
      <c r="OVG31" s="160"/>
      <c r="OVH31" s="160"/>
      <c r="OVI31" s="160"/>
      <c r="OVJ31" s="160"/>
      <c r="OVK31" s="160"/>
      <c r="OVL31" s="160"/>
      <c r="OVM31" s="160"/>
      <c r="OVN31" s="160"/>
      <c r="OVO31" s="160"/>
      <c r="OVP31" s="160"/>
      <c r="OVQ31" s="160"/>
      <c r="OVR31" s="160"/>
      <c r="OVS31" s="160"/>
      <c r="OVT31" s="160"/>
      <c r="OVU31" s="160"/>
      <c r="OVV31" s="160"/>
      <c r="OVW31" s="160"/>
      <c r="OVX31" s="160"/>
      <c r="OVY31" s="160"/>
      <c r="OVZ31" s="160"/>
      <c r="OWA31" s="160"/>
      <c r="OWB31" s="160"/>
      <c r="OWC31" s="160"/>
      <c r="OWD31" s="160"/>
      <c r="OWE31" s="160"/>
      <c r="OWF31" s="160"/>
      <c r="OWG31" s="160"/>
      <c r="OWH31" s="160"/>
      <c r="OWI31" s="160"/>
      <c r="OWJ31" s="160"/>
      <c r="OWK31" s="160"/>
      <c r="OWL31" s="160"/>
      <c r="OWM31" s="160"/>
      <c r="OWN31" s="160"/>
      <c r="OWO31" s="160"/>
      <c r="OWP31" s="160"/>
      <c r="OWQ31" s="160"/>
      <c r="OWR31" s="160"/>
      <c r="OWS31" s="160"/>
      <c r="OWT31" s="160"/>
      <c r="OWU31" s="160"/>
      <c r="OWV31" s="160"/>
      <c r="OWW31" s="160"/>
      <c r="OWX31" s="160"/>
      <c r="OWY31" s="160"/>
      <c r="OWZ31" s="160"/>
      <c r="OXA31" s="160"/>
      <c r="OXB31" s="160"/>
      <c r="OXC31" s="160"/>
      <c r="OXD31" s="160"/>
      <c r="OXE31" s="160"/>
      <c r="OXF31" s="160"/>
      <c r="OXG31" s="160"/>
      <c r="OXH31" s="160"/>
      <c r="OXI31" s="160"/>
      <c r="OXJ31" s="160"/>
      <c r="OXK31" s="160"/>
      <c r="OXL31" s="160"/>
      <c r="OXM31" s="160"/>
      <c r="OXN31" s="160"/>
      <c r="OXO31" s="160"/>
      <c r="OXP31" s="160"/>
      <c r="OXQ31" s="160"/>
      <c r="OXR31" s="160"/>
      <c r="OXS31" s="160"/>
      <c r="OXT31" s="160"/>
      <c r="OXU31" s="160"/>
      <c r="OXV31" s="160"/>
      <c r="OXW31" s="160"/>
      <c r="OXX31" s="160"/>
      <c r="OXY31" s="160"/>
      <c r="OXZ31" s="160"/>
      <c r="OYA31" s="160"/>
      <c r="OYB31" s="160"/>
      <c r="OYC31" s="160"/>
      <c r="OYD31" s="160"/>
      <c r="OYE31" s="160"/>
      <c r="OYF31" s="160"/>
      <c r="OYG31" s="160"/>
      <c r="OYH31" s="160"/>
      <c r="OYI31" s="160"/>
      <c r="OYJ31" s="160"/>
      <c r="OYK31" s="160"/>
      <c r="OYL31" s="160"/>
      <c r="OYM31" s="160"/>
      <c r="OYN31" s="160"/>
      <c r="OYO31" s="160"/>
      <c r="OYP31" s="160"/>
      <c r="OYQ31" s="160"/>
      <c r="OYR31" s="160"/>
      <c r="OYS31" s="160"/>
      <c r="OYT31" s="160"/>
      <c r="OYU31" s="160"/>
      <c r="OYV31" s="160"/>
      <c r="OYW31" s="160"/>
      <c r="OYX31" s="160"/>
      <c r="OYY31" s="160"/>
      <c r="OYZ31" s="160"/>
      <c r="OZA31" s="160"/>
      <c r="OZB31" s="160"/>
      <c r="OZC31" s="160"/>
      <c r="OZD31" s="160"/>
      <c r="OZE31" s="160"/>
      <c r="OZF31" s="160"/>
      <c r="OZG31" s="160"/>
      <c r="OZH31" s="160"/>
      <c r="OZI31" s="160"/>
      <c r="OZJ31" s="160"/>
      <c r="OZK31" s="160"/>
      <c r="OZL31" s="160"/>
      <c r="OZM31" s="160"/>
      <c r="OZN31" s="160"/>
      <c r="OZO31" s="160"/>
      <c r="OZP31" s="160"/>
      <c r="OZQ31" s="160"/>
      <c r="OZR31" s="160"/>
      <c r="OZS31" s="160"/>
      <c r="OZT31" s="160"/>
      <c r="OZU31" s="160"/>
      <c r="OZV31" s="160"/>
      <c r="OZW31" s="160"/>
      <c r="OZX31" s="160"/>
      <c r="OZY31" s="160"/>
      <c r="OZZ31" s="160"/>
      <c r="PAA31" s="160"/>
      <c r="PAB31" s="160"/>
      <c r="PAC31" s="160"/>
      <c r="PAD31" s="160"/>
      <c r="PAE31" s="160"/>
      <c r="PAF31" s="160"/>
      <c r="PAG31" s="160"/>
      <c r="PAH31" s="160"/>
      <c r="PAI31" s="160"/>
      <c r="PAJ31" s="160"/>
      <c r="PAK31" s="160"/>
      <c r="PAL31" s="160"/>
      <c r="PAM31" s="160"/>
      <c r="PAN31" s="160"/>
      <c r="PAO31" s="160"/>
      <c r="PAP31" s="160"/>
      <c r="PAQ31" s="160"/>
      <c r="PAR31" s="160"/>
      <c r="PAS31" s="160"/>
      <c r="PAT31" s="160"/>
      <c r="PAU31" s="160"/>
      <c r="PAV31" s="160"/>
      <c r="PAW31" s="160"/>
      <c r="PAX31" s="160"/>
      <c r="PAY31" s="160"/>
      <c r="PAZ31" s="160"/>
      <c r="PBA31" s="160"/>
      <c r="PBB31" s="160"/>
      <c r="PBC31" s="160"/>
      <c r="PBD31" s="160"/>
      <c r="PBE31" s="160"/>
      <c r="PBF31" s="160"/>
      <c r="PBG31" s="160"/>
      <c r="PBH31" s="160"/>
      <c r="PBI31" s="160"/>
      <c r="PBJ31" s="160"/>
      <c r="PBK31" s="160"/>
      <c r="PBL31" s="160"/>
      <c r="PBM31" s="160"/>
      <c r="PBN31" s="160"/>
      <c r="PBO31" s="160"/>
      <c r="PBP31" s="160"/>
      <c r="PBQ31" s="160"/>
      <c r="PBR31" s="160"/>
      <c r="PBS31" s="160"/>
      <c r="PBT31" s="160"/>
      <c r="PBU31" s="160"/>
      <c r="PBV31" s="160"/>
      <c r="PBW31" s="160"/>
      <c r="PBX31" s="160"/>
      <c r="PBY31" s="160"/>
      <c r="PBZ31" s="160"/>
      <c r="PCA31" s="160"/>
      <c r="PCB31" s="160"/>
      <c r="PCC31" s="160"/>
      <c r="PCD31" s="160"/>
      <c r="PCE31" s="160"/>
      <c r="PCF31" s="160"/>
      <c r="PCG31" s="160"/>
      <c r="PCH31" s="160"/>
      <c r="PCI31" s="160"/>
      <c r="PCJ31" s="160"/>
      <c r="PCK31" s="160"/>
      <c r="PCL31" s="160"/>
      <c r="PCM31" s="160"/>
      <c r="PCN31" s="160"/>
      <c r="PCO31" s="160"/>
      <c r="PCP31" s="160"/>
      <c r="PCQ31" s="160"/>
      <c r="PCR31" s="160"/>
      <c r="PCS31" s="160"/>
      <c r="PCT31" s="160"/>
      <c r="PCU31" s="160"/>
      <c r="PCV31" s="160"/>
      <c r="PCW31" s="160"/>
      <c r="PCX31" s="160"/>
      <c r="PCY31" s="160"/>
      <c r="PCZ31" s="160"/>
      <c r="PDA31" s="160"/>
      <c r="PDB31" s="160"/>
      <c r="PDC31" s="160"/>
      <c r="PDD31" s="160"/>
      <c r="PDE31" s="160"/>
      <c r="PDF31" s="160"/>
      <c r="PDG31" s="160"/>
      <c r="PDH31" s="160"/>
      <c r="PDI31" s="160"/>
      <c r="PDJ31" s="160"/>
      <c r="PDK31" s="160"/>
      <c r="PDL31" s="160"/>
      <c r="PDM31" s="160"/>
      <c r="PDN31" s="160"/>
      <c r="PDO31" s="160"/>
      <c r="PDP31" s="160"/>
      <c r="PDQ31" s="160"/>
      <c r="PDR31" s="160"/>
      <c r="PDS31" s="160"/>
      <c r="PDT31" s="160"/>
      <c r="PDU31" s="160"/>
      <c r="PDV31" s="160"/>
      <c r="PDW31" s="160"/>
      <c r="PDX31" s="160"/>
      <c r="PDY31" s="160"/>
      <c r="PDZ31" s="160"/>
      <c r="PEA31" s="160"/>
      <c r="PEB31" s="160"/>
      <c r="PEC31" s="160"/>
      <c r="PED31" s="160"/>
      <c r="PEE31" s="160"/>
      <c r="PEF31" s="160"/>
      <c r="PEG31" s="160"/>
      <c r="PEH31" s="160"/>
      <c r="PEI31" s="160"/>
      <c r="PEJ31" s="160"/>
      <c r="PEK31" s="160"/>
      <c r="PEL31" s="160"/>
      <c r="PEM31" s="160"/>
      <c r="PEN31" s="160"/>
      <c r="PEO31" s="160"/>
      <c r="PEP31" s="160"/>
      <c r="PEQ31" s="160"/>
      <c r="PER31" s="160"/>
      <c r="PES31" s="160"/>
      <c r="PET31" s="160"/>
      <c r="PEU31" s="160"/>
      <c r="PEV31" s="160"/>
      <c r="PEW31" s="160"/>
      <c r="PEX31" s="160"/>
      <c r="PEY31" s="160"/>
      <c r="PEZ31" s="160"/>
      <c r="PFA31" s="160"/>
      <c r="PFB31" s="160"/>
      <c r="PFC31" s="160"/>
      <c r="PFD31" s="160"/>
      <c r="PFE31" s="160"/>
      <c r="PFF31" s="160"/>
      <c r="PFG31" s="160"/>
      <c r="PFH31" s="160"/>
      <c r="PFI31" s="160"/>
      <c r="PFJ31" s="160"/>
      <c r="PFK31" s="160"/>
      <c r="PFL31" s="160"/>
      <c r="PFM31" s="160"/>
      <c r="PFN31" s="160"/>
      <c r="PFO31" s="160"/>
      <c r="PFP31" s="160"/>
      <c r="PFQ31" s="160"/>
      <c r="PFR31" s="160"/>
      <c r="PFS31" s="160"/>
      <c r="PFT31" s="160"/>
      <c r="PFU31" s="160"/>
      <c r="PFV31" s="160"/>
      <c r="PFW31" s="160"/>
      <c r="PFX31" s="160"/>
      <c r="PFY31" s="160"/>
      <c r="PFZ31" s="160"/>
      <c r="PGA31" s="160"/>
      <c r="PGB31" s="160"/>
      <c r="PGC31" s="160"/>
      <c r="PGD31" s="160"/>
      <c r="PGE31" s="160"/>
      <c r="PGF31" s="160"/>
      <c r="PGG31" s="160"/>
      <c r="PGH31" s="160"/>
      <c r="PGI31" s="160"/>
      <c r="PGJ31" s="160"/>
      <c r="PGK31" s="160"/>
      <c r="PGL31" s="160"/>
      <c r="PGM31" s="160"/>
      <c r="PGN31" s="160"/>
      <c r="PGO31" s="160"/>
      <c r="PGP31" s="160"/>
      <c r="PGQ31" s="160"/>
      <c r="PGR31" s="160"/>
      <c r="PGS31" s="160"/>
      <c r="PGT31" s="160"/>
      <c r="PGU31" s="160"/>
      <c r="PGV31" s="160"/>
      <c r="PGW31" s="160"/>
      <c r="PGX31" s="160"/>
      <c r="PGY31" s="160"/>
      <c r="PGZ31" s="160"/>
      <c r="PHA31" s="160"/>
      <c r="PHB31" s="160"/>
      <c r="PHC31" s="160"/>
      <c r="PHD31" s="160"/>
      <c r="PHE31" s="160"/>
      <c r="PHF31" s="160"/>
      <c r="PHG31" s="160"/>
      <c r="PHH31" s="160"/>
      <c r="PHI31" s="160"/>
      <c r="PHJ31" s="160"/>
      <c r="PHK31" s="160"/>
      <c r="PHL31" s="160"/>
      <c r="PHM31" s="160"/>
      <c r="PHN31" s="160"/>
      <c r="PHO31" s="160"/>
      <c r="PHP31" s="160"/>
      <c r="PHQ31" s="160"/>
      <c r="PHR31" s="160"/>
      <c r="PHS31" s="160"/>
      <c r="PHT31" s="160"/>
      <c r="PHU31" s="160"/>
      <c r="PHV31" s="160"/>
      <c r="PHW31" s="160"/>
      <c r="PHX31" s="160"/>
      <c r="PHY31" s="160"/>
      <c r="PHZ31" s="160"/>
      <c r="PIA31" s="160"/>
      <c r="PIB31" s="160"/>
      <c r="PIC31" s="160"/>
      <c r="PID31" s="160"/>
      <c r="PIE31" s="160"/>
      <c r="PIF31" s="160"/>
      <c r="PIG31" s="160"/>
      <c r="PIH31" s="160"/>
      <c r="PII31" s="160"/>
      <c r="PIJ31" s="160"/>
      <c r="PIK31" s="160"/>
      <c r="PIL31" s="160"/>
      <c r="PIM31" s="160"/>
      <c r="PIN31" s="160"/>
      <c r="PIO31" s="160"/>
      <c r="PIP31" s="160"/>
      <c r="PIQ31" s="160"/>
      <c r="PIR31" s="160"/>
      <c r="PIS31" s="160"/>
      <c r="PIT31" s="160"/>
      <c r="PIU31" s="160"/>
      <c r="PIV31" s="160"/>
      <c r="PIW31" s="160"/>
      <c r="PIX31" s="160"/>
      <c r="PIY31" s="160"/>
      <c r="PIZ31" s="160"/>
      <c r="PJA31" s="160"/>
      <c r="PJB31" s="160"/>
      <c r="PJC31" s="160"/>
      <c r="PJD31" s="160"/>
      <c r="PJE31" s="160"/>
      <c r="PJF31" s="160"/>
      <c r="PJG31" s="160"/>
      <c r="PJH31" s="160"/>
      <c r="PJI31" s="160"/>
      <c r="PJJ31" s="160"/>
      <c r="PJK31" s="160"/>
      <c r="PJL31" s="160"/>
      <c r="PJM31" s="160"/>
      <c r="PJN31" s="160"/>
      <c r="PJO31" s="160"/>
      <c r="PJP31" s="160"/>
      <c r="PJQ31" s="160"/>
      <c r="PJR31" s="160"/>
      <c r="PJS31" s="160"/>
      <c r="PJT31" s="160"/>
      <c r="PJU31" s="160"/>
      <c r="PJV31" s="160"/>
      <c r="PJW31" s="160"/>
      <c r="PJX31" s="160"/>
      <c r="PJY31" s="160"/>
      <c r="PJZ31" s="160"/>
      <c r="PKA31" s="160"/>
      <c r="PKB31" s="160"/>
      <c r="PKC31" s="160"/>
      <c r="PKD31" s="160"/>
      <c r="PKE31" s="160"/>
      <c r="PKF31" s="160"/>
      <c r="PKG31" s="160"/>
      <c r="PKH31" s="160"/>
      <c r="PKI31" s="160"/>
      <c r="PKJ31" s="160"/>
      <c r="PKK31" s="160"/>
      <c r="PKL31" s="160"/>
      <c r="PKM31" s="160"/>
      <c r="PKN31" s="160"/>
      <c r="PKO31" s="160"/>
      <c r="PKP31" s="160"/>
      <c r="PKQ31" s="160"/>
      <c r="PKR31" s="160"/>
      <c r="PKS31" s="160"/>
      <c r="PKT31" s="160"/>
      <c r="PKU31" s="160"/>
      <c r="PKV31" s="160"/>
      <c r="PKW31" s="160"/>
      <c r="PKX31" s="160"/>
      <c r="PKY31" s="160"/>
      <c r="PKZ31" s="160"/>
      <c r="PLA31" s="160"/>
      <c r="PLB31" s="160"/>
      <c r="PLC31" s="160"/>
      <c r="PLD31" s="160"/>
      <c r="PLE31" s="160"/>
      <c r="PLF31" s="160"/>
      <c r="PLG31" s="160"/>
      <c r="PLH31" s="160"/>
      <c r="PLI31" s="160"/>
      <c r="PLJ31" s="160"/>
      <c r="PLK31" s="160"/>
      <c r="PLL31" s="160"/>
      <c r="PLM31" s="160"/>
      <c r="PLN31" s="160"/>
      <c r="PLO31" s="160"/>
      <c r="PLP31" s="160"/>
      <c r="PLQ31" s="160"/>
      <c r="PLR31" s="160"/>
      <c r="PLS31" s="160"/>
      <c r="PLT31" s="160"/>
      <c r="PLU31" s="160"/>
      <c r="PLV31" s="160"/>
      <c r="PLW31" s="160"/>
      <c r="PLX31" s="160"/>
      <c r="PLY31" s="160"/>
      <c r="PLZ31" s="160"/>
      <c r="PMA31" s="160"/>
      <c r="PMB31" s="160"/>
      <c r="PMC31" s="160"/>
      <c r="PMD31" s="160"/>
      <c r="PME31" s="160"/>
      <c r="PMF31" s="160"/>
      <c r="PMG31" s="160"/>
      <c r="PMH31" s="160"/>
      <c r="PMI31" s="160"/>
      <c r="PMJ31" s="160"/>
      <c r="PMK31" s="160"/>
      <c r="PML31" s="160"/>
      <c r="PMM31" s="160"/>
      <c r="PMN31" s="160"/>
      <c r="PMO31" s="160"/>
      <c r="PMP31" s="160"/>
      <c r="PMQ31" s="160"/>
      <c r="PMR31" s="160"/>
      <c r="PMS31" s="160"/>
      <c r="PMT31" s="160"/>
      <c r="PMU31" s="160"/>
      <c r="PMV31" s="160"/>
      <c r="PMW31" s="160"/>
      <c r="PMX31" s="160"/>
      <c r="PMY31" s="160"/>
      <c r="PMZ31" s="160"/>
      <c r="PNA31" s="160"/>
      <c r="PNB31" s="160"/>
      <c r="PNC31" s="160"/>
      <c r="PND31" s="160"/>
      <c r="PNE31" s="160"/>
      <c r="PNF31" s="160"/>
      <c r="PNG31" s="160"/>
      <c r="PNH31" s="160"/>
      <c r="PNI31" s="160"/>
      <c r="PNJ31" s="160"/>
      <c r="PNK31" s="160"/>
      <c r="PNL31" s="160"/>
      <c r="PNM31" s="160"/>
      <c r="PNN31" s="160"/>
      <c r="PNO31" s="160"/>
      <c r="PNP31" s="160"/>
      <c r="PNQ31" s="160"/>
      <c r="PNR31" s="160"/>
      <c r="PNS31" s="160"/>
      <c r="PNT31" s="160"/>
      <c r="PNU31" s="160"/>
      <c r="PNV31" s="160"/>
      <c r="PNW31" s="160"/>
      <c r="PNX31" s="160"/>
      <c r="PNY31" s="160"/>
      <c r="PNZ31" s="160"/>
      <c r="POA31" s="160"/>
      <c r="POB31" s="160"/>
      <c r="POC31" s="160"/>
      <c r="POD31" s="160"/>
      <c r="POE31" s="160"/>
      <c r="POF31" s="160"/>
      <c r="POG31" s="160"/>
      <c r="POH31" s="160"/>
      <c r="POI31" s="160"/>
      <c r="POJ31" s="160"/>
      <c r="POK31" s="160"/>
      <c r="POL31" s="160"/>
      <c r="POM31" s="160"/>
      <c r="PON31" s="160"/>
      <c r="POO31" s="160"/>
      <c r="POP31" s="160"/>
      <c r="POQ31" s="160"/>
      <c r="POR31" s="160"/>
      <c r="POS31" s="160"/>
      <c r="POT31" s="160"/>
      <c r="POU31" s="160"/>
      <c r="POV31" s="160"/>
      <c r="POW31" s="160"/>
      <c r="POX31" s="160"/>
      <c r="POY31" s="160"/>
      <c r="POZ31" s="160"/>
      <c r="PPA31" s="160"/>
      <c r="PPB31" s="160"/>
      <c r="PPC31" s="160"/>
      <c r="PPD31" s="160"/>
      <c r="PPE31" s="160"/>
      <c r="PPF31" s="160"/>
      <c r="PPG31" s="160"/>
      <c r="PPH31" s="160"/>
      <c r="PPI31" s="160"/>
      <c r="PPJ31" s="160"/>
      <c r="PPK31" s="160"/>
      <c r="PPL31" s="160"/>
      <c r="PPM31" s="160"/>
      <c r="PPN31" s="160"/>
      <c r="PPO31" s="160"/>
      <c r="PPP31" s="160"/>
      <c r="PPQ31" s="160"/>
      <c r="PPR31" s="160"/>
      <c r="PPS31" s="160"/>
      <c r="PPT31" s="160"/>
      <c r="PPU31" s="160"/>
      <c r="PPV31" s="160"/>
      <c r="PPW31" s="160"/>
      <c r="PPX31" s="160"/>
      <c r="PPY31" s="160"/>
      <c r="PPZ31" s="160"/>
      <c r="PQA31" s="160"/>
      <c r="PQB31" s="160"/>
      <c r="PQC31" s="160"/>
      <c r="PQD31" s="160"/>
      <c r="PQE31" s="160"/>
      <c r="PQF31" s="160"/>
      <c r="PQG31" s="160"/>
      <c r="PQH31" s="160"/>
      <c r="PQI31" s="160"/>
      <c r="PQJ31" s="160"/>
      <c r="PQK31" s="160"/>
      <c r="PQL31" s="160"/>
      <c r="PQM31" s="160"/>
      <c r="PQN31" s="160"/>
      <c r="PQO31" s="160"/>
      <c r="PQP31" s="160"/>
      <c r="PQQ31" s="160"/>
      <c r="PQR31" s="160"/>
      <c r="PQS31" s="160"/>
      <c r="PQT31" s="160"/>
      <c r="PQU31" s="160"/>
      <c r="PQV31" s="160"/>
      <c r="PQW31" s="160"/>
      <c r="PQX31" s="160"/>
      <c r="PQY31" s="160"/>
      <c r="PQZ31" s="160"/>
      <c r="PRA31" s="160"/>
      <c r="PRB31" s="160"/>
      <c r="PRC31" s="160"/>
      <c r="PRD31" s="160"/>
      <c r="PRE31" s="160"/>
      <c r="PRF31" s="160"/>
      <c r="PRG31" s="160"/>
      <c r="PRH31" s="160"/>
      <c r="PRI31" s="160"/>
      <c r="PRJ31" s="160"/>
      <c r="PRK31" s="160"/>
      <c r="PRL31" s="160"/>
      <c r="PRM31" s="160"/>
      <c r="PRN31" s="160"/>
      <c r="PRO31" s="160"/>
      <c r="PRP31" s="160"/>
      <c r="PRQ31" s="160"/>
      <c r="PRR31" s="160"/>
      <c r="PRS31" s="160"/>
      <c r="PRT31" s="160"/>
      <c r="PRU31" s="160"/>
      <c r="PRV31" s="160"/>
      <c r="PRW31" s="160"/>
      <c r="PRX31" s="160"/>
      <c r="PRY31" s="160"/>
      <c r="PRZ31" s="160"/>
      <c r="PSA31" s="160"/>
      <c r="PSB31" s="160"/>
      <c r="PSC31" s="160"/>
      <c r="PSD31" s="160"/>
      <c r="PSE31" s="160"/>
      <c r="PSF31" s="160"/>
      <c r="PSG31" s="160"/>
      <c r="PSH31" s="160"/>
      <c r="PSI31" s="160"/>
      <c r="PSJ31" s="160"/>
      <c r="PSK31" s="160"/>
      <c r="PSL31" s="160"/>
      <c r="PSM31" s="160"/>
      <c r="PSN31" s="160"/>
      <c r="PSO31" s="160"/>
      <c r="PSP31" s="160"/>
      <c r="PSQ31" s="160"/>
      <c r="PSR31" s="160"/>
      <c r="PSS31" s="160"/>
      <c r="PST31" s="160"/>
      <c r="PSU31" s="160"/>
      <c r="PSV31" s="160"/>
      <c r="PSW31" s="160"/>
      <c r="PSX31" s="160"/>
      <c r="PSY31" s="160"/>
      <c r="PSZ31" s="160"/>
      <c r="PTA31" s="160"/>
      <c r="PTB31" s="160"/>
      <c r="PTC31" s="160"/>
      <c r="PTD31" s="160"/>
      <c r="PTE31" s="160"/>
      <c r="PTF31" s="160"/>
      <c r="PTG31" s="160"/>
      <c r="PTH31" s="160"/>
      <c r="PTI31" s="160"/>
      <c r="PTJ31" s="160"/>
      <c r="PTK31" s="160"/>
      <c r="PTL31" s="160"/>
      <c r="PTM31" s="160"/>
      <c r="PTN31" s="160"/>
      <c r="PTO31" s="160"/>
      <c r="PTP31" s="160"/>
      <c r="PTQ31" s="160"/>
      <c r="PTR31" s="160"/>
      <c r="PTS31" s="160"/>
      <c r="PTT31" s="160"/>
      <c r="PTU31" s="160"/>
      <c r="PTV31" s="160"/>
      <c r="PTW31" s="160"/>
      <c r="PTX31" s="160"/>
      <c r="PTY31" s="160"/>
      <c r="PTZ31" s="160"/>
      <c r="PUA31" s="160"/>
      <c r="PUB31" s="160"/>
      <c r="PUC31" s="160"/>
      <c r="PUD31" s="160"/>
      <c r="PUE31" s="160"/>
      <c r="PUF31" s="160"/>
      <c r="PUG31" s="160"/>
      <c r="PUH31" s="160"/>
      <c r="PUI31" s="160"/>
      <c r="PUJ31" s="160"/>
      <c r="PUK31" s="160"/>
      <c r="PUL31" s="160"/>
      <c r="PUM31" s="160"/>
      <c r="PUN31" s="160"/>
      <c r="PUO31" s="160"/>
      <c r="PUP31" s="160"/>
      <c r="PUQ31" s="160"/>
      <c r="PUR31" s="160"/>
      <c r="PUS31" s="160"/>
      <c r="PUT31" s="160"/>
      <c r="PUU31" s="160"/>
      <c r="PUV31" s="160"/>
      <c r="PUW31" s="160"/>
      <c r="PUX31" s="160"/>
      <c r="PUY31" s="160"/>
      <c r="PUZ31" s="160"/>
      <c r="PVA31" s="160"/>
      <c r="PVB31" s="160"/>
      <c r="PVC31" s="160"/>
      <c r="PVD31" s="160"/>
      <c r="PVE31" s="160"/>
      <c r="PVF31" s="160"/>
      <c r="PVG31" s="160"/>
      <c r="PVH31" s="160"/>
      <c r="PVI31" s="160"/>
      <c r="PVJ31" s="160"/>
      <c r="PVK31" s="160"/>
      <c r="PVL31" s="160"/>
      <c r="PVM31" s="160"/>
      <c r="PVN31" s="160"/>
      <c r="PVO31" s="160"/>
      <c r="PVP31" s="160"/>
      <c r="PVQ31" s="160"/>
      <c r="PVR31" s="160"/>
      <c r="PVS31" s="160"/>
      <c r="PVT31" s="160"/>
      <c r="PVU31" s="160"/>
      <c r="PVV31" s="160"/>
      <c r="PVW31" s="160"/>
      <c r="PVX31" s="160"/>
      <c r="PVY31" s="160"/>
      <c r="PVZ31" s="160"/>
      <c r="PWA31" s="160"/>
      <c r="PWB31" s="160"/>
      <c r="PWC31" s="160"/>
      <c r="PWD31" s="160"/>
      <c r="PWE31" s="160"/>
      <c r="PWF31" s="160"/>
      <c r="PWG31" s="160"/>
      <c r="PWH31" s="160"/>
      <c r="PWI31" s="160"/>
      <c r="PWJ31" s="160"/>
      <c r="PWK31" s="160"/>
      <c r="PWL31" s="160"/>
      <c r="PWM31" s="160"/>
      <c r="PWN31" s="160"/>
      <c r="PWO31" s="160"/>
      <c r="PWP31" s="160"/>
      <c r="PWQ31" s="160"/>
      <c r="PWR31" s="160"/>
      <c r="PWS31" s="160"/>
      <c r="PWT31" s="160"/>
      <c r="PWU31" s="160"/>
      <c r="PWV31" s="160"/>
      <c r="PWW31" s="160"/>
      <c r="PWX31" s="160"/>
      <c r="PWY31" s="160"/>
      <c r="PWZ31" s="160"/>
      <c r="PXA31" s="160"/>
      <c r="PXB31" s="160"/>
      <c r="PXC31" s="160"/>
      <c r="PXD31" s="160"/>
      <c r="PXE31" s="160"/>
      <c r="PXF31" s="160"/>
      <c r="PXG31" s="160"/>
      <c r="PXH31" s="160"/>
      <c r="PXI31" s="160"/>
      <c r="PXJ31" s="160"/>
      <c r="PXK31" s="160"/>
      <c r="PXL31" s="160"/>
      <c r="PXM31" s="160"/>
      <c r="PXN31" s="160"/>
      <c r="PXO31" s="160"/>
      <c r="PXP31" s="160"/>
      <c r="PXQ31" s="160"/>
      <c r="PXR31" s="160"/>
      <c r="PXS31" s="160"/>
      <c r="PXT31" s="160"/>
      <c r="PXU31" s="160"/>
      <c r="PXV31" s="160"/>
      <c r="PXW31" s="160"/>
      <c r="PXX31" s="160"/>
      <c r="PXY31" s="160"/>
      <c r="PXZ31" s="160"/>
      <c r="PYA31" s="160"/>
      <c r="PYB31" s="160"/>
      <c r="PYC31" s="160"/>
      <c r="PYD31" s="160"/>
      <c r="PYE31" s="160"/>
      <c r="PYF31" s="160"/>
      <c r="PYG31" s="160"/>
      <c r="PYH31" s="160"/>
      <c r="PYI31" s="160"/>
      <c r="PYJ31" s="160"/>
      <c r="PYK31" s="160"/>
      <c r="PYL31" s="160"/>
      <c r="PYM31" s="160"/>
      <c r="PYN31" s="160"/>
      <c r="PYO31" s="160"/>
      <c r="PYP31" s="160"/>
      <c r="PYQ31" s="160"/>
      <c r="PYR31" s="160"/>
      <c r="PYS31" s="160"/>
      <c r="PYT31" s="160"/>
      <c r="PYU31" s="160"/>
      <c r="PYV31" s="160"/>
      <c r="PYW31" s="160"/>
      <c r="PYX31" s="160"/>
      <c r="PYY31" s="160"/>
      <c r="PYZ31" s="160"/>
      <c r="PZA31" s="160"/>
      <c r="PZB31" s="160"/>
      <c r="PZC31" s="160"/>
      <c r="PZD31" s="160"/>
      <c r="PZE31" s="160"/>
      <c r="PZF31" s="160"/>
      <c r="PZG31" s="160"/>
      <c r="PZH31" s="160"/>
      <c r="PZI31" s="160"/>
      <c r="PZJ31" s="160"/>
      <c r="PZK31" s="160"/>
      <c r="PZL31" s="160"/>
      <c r="PZM31" s="160"/>
      <c r="PZN31" s="160"/>
      <c r="PZO31" s="160"/>
      <c r="PZP31" s="160"/>
      <c r="PZQ31" s="160"/>
      <c r="PZR31" s="160"/>
      <c r="PZS31" s="160"/>
      <c r="PZT31" s="160"/>
      <c r="PZU31" s="160"/>
      <c r="PZV31" s="160"/>
      <c r="PZW31" s="160"/>
      <c r="PZX31" s="160"/>
      <c r="PZY31" s="160"/>
      <c r="PZZ31" s="160"/>
      <c r="QAA31" s="160"/>
      <c r="QAB31" s="160"/>
      <c r="QAC31" s="160"/>
      <c r="QAD31" s="160"/>
      <c r="QAE31" s="160"/>
      <c r="QAF31" s="160"/>
      <c r="QAG31" s="160"/>
      <c r="QAH31" s="160"/>
      <c r="QAI31" s="160"/>
      <c r="QAJ31" s="160"/>
      <c r="QAK31" s="160"/>
      <c r="QAL31" s="160"/>
      <c r="QAM31" s="160"/>
      <c r="QAN31" s="160"/>
      <c r="QAO31" s="160"/>
      <c r="QAP31" s="160"/>
      <c r="QAQ31" s="160"/>
      <c r="QAR31" s="160"/>
      <c r="QAS31" s="160"/>
      <c r="QAT31" s="160"/>
      <c r="QAU31" s="160"/>
      <c r="QAV31" s="160"/>
      <c r="QAW31" s="160"/>
      <c r="QAX31" s="160"/>
      <c r="QAY31" s="160"/>
      <c r="QAZ31" s="160"/>
      <c r="QBA31" s="160"/>
      <c r="QBB31" s="160"/>
      <c r="QBC31" s="160"/>
      <c r="QBD31" s="160"/>
      <c r="QBE31" s="160"/>
      <c r="QBF31" s="160"/>
      <c r="QBG31" s="160"/>
      <c r="QBH31" s="160"/>
      <c r="QBI31" s="160"/>
      <c r="QBJ31" s="160"/>
      <c r="QBK31" s="160"/>
      <c r="QBL31" s="160"/>
      <c r="QBM31" s="160"/>
      <c r="QBN31" s="160"/>
      <c r="QBO31" s="160"/>
      <c r="QBP31" s="160"/>
      <c r="QBQ31" s="160"/>
      <c r="QBR31" s="160"/>
      <c r="QBS31" s="160"/>
      <c r="QBT31" s="160"/>
      <c r="QBU31" s="160"/>
      <c r="QBV31" s="160"/>
      <c r="QBW31" s="160"/>
      <c r="QBX31" s="160"/>
      <c r="QBY31" s="160"/>
      <c r="QBZ31" s="160"/>
      <c r="QCA31" s="160"/>
      <c r="QCB31" s="160"/>
      <c r="QCC31" s="160"/>
      <c r="QCD31" s="160"/>
      <c r="QCE31" s="160"/>
      <c r="QCF31" s="160"/>
      <c r="QCG31" s="160"/>
      <c r="QCH31" s="160"/>
      <c r="QCI31" s="160"/>
      <c r="QCJ31" s="160"/>
      <c r="QCK31" s="160"/>
      <c r="QCL31" s="160"/>
      <c r="QCM31" s="160"/>
      <c r="QCN31" s="160"/>
      <c r="QCO31" s="160"/>
      <c r="QCP31" s="160"/>
      <c r="QCQ31" s="160"/>
      <c r="QCR31" s="160"/>
      <c r="QCS31" s="160"/>
      <c r="QCT31" s="160"/>
      <c r="QCU31" s="160"/>
      <c r="QCV31" s="160"/>
      <c r="QCW31" s="160"/>
      <c r="QCX31" s="160"/>
      <c r="QCY31" s="160"/>
      <c r="QCZ31" s="160"/>
      <c r="QDA31" s="160"/>
      <c r="QDB31" s="160"/>
      <c r="QDC31" s="160"/>
      <c r="QDD31" s="160"/>
      <c r="QDE31" s="160"/>
      <c r="QDF31" s="160"/>
      <c r="QDG31" s="160"/>
      <c r="QDH31" s="160"/>
      <c r="QDI31" s="160"/>
      <c r="QDJ31" s="160"/>
      <c r="QDK31" s="160"/>
      <c r="QDL31" s="160"/>
      <c r="QDM31" s="160"/>
      <c r="QDN31" s="160"/>
      <c r="QDO31" s="160"/>
      <c r="QDP31" s="160"/>
      <c r="QDQ31" s="160"/>
      <c r="QDR31" s="160"/>
      <c r="QDS31" s="160"/>
      <c r="QDT31" s="160"/>
      <c r="QDU31" s="160"/>
      <c r="QDV31" s="160"/>
      <c r="QDW31" s="160"/>
      <c r="QDX31" s="160"/>
      <c r="QDY31" s="160"/>
      <c r="QDZ31" s="160"/>
      <c r="QEA31" s="160"/>
      <c r="QEB31" s="160"/>
      <c r="QEC31" s="160"/>
      <c r="QED31" s="160"/>
      <c r="QEE31" s="160"/>
      <c r="QEF31" s="160"/>
      <c r="QEG31" s="160"/>
      <c r="QEH31" s="160"/>
      <c r="QEI31" s="160"/>
      <c r="QEJ31" s="160"/>
      <c r="QEK31" s="160"/>
      <c r="QEL31" s="160"/>
      <c r="QEM31" s="160"/>
      <c r="QEN31" s="160"/>
      <c r="QEO31" s="160"/>
      <c r="QEP31" s="160"/>
      <c r="QEQ31" s="160"/>
      <c r="QER31" s="160"/>
      <c r="QES31" s="160"/>
      <c r="QET31" s="160"/>
      <c r="QEU31" s="160"/>
      <c r="QEV31" s="160"/>
      <c r="QEW31" s="160"/>
      <c r="QEX31" s="160"/>
      <c r="QEY31" s="160"/>
      <c r="QEZ31" s="160"/>
      <c r="QFA31" s="160"/>
      <c r="QFB31" s="160"/>
      <c r="QFC31" s="160"/>
      <c r="QFD31" s="160"/>
      <c r="QFE31" s="160"/>
      <c r="QFF31" s="160"/>
      <c r="QFG31" s="160"/>
      <c r="QFH31" s="160"/>
      <c r="QFI31" s="160"/>
      <c r="QFJ31" s="160"/>
      <c r="QFK31" s="160"/>
      <c r="QFL31" s="160"/>
      <c r="QFM31" s="160"/>
      <c r="QFN31" s="160"/>
      <c r="QFO31" s="160"/>
      <c r="QFP31" s="160"/>
      <c r="QFQ31" s="160"/>
      <c r="QFR31" s="160"/>
      <c r="QFS31" s="160"/>
      <c r="QFT31" s="160"/>
      <c r="QFU31" s="160"/>
      <c r="QFV31" s="160"/>
      <c r="QFW31" s="160"/>
      <c r="QFX31" s="160"/>
      <c r="QFY31" s="160"/>
      <c r="QFZ31" s="160"/>
      <c r="QGA31" s="160"/>
      <c r="QGB31" s="160"/>
      <c r="QGC31" s="160"/>
      <c r="QGD31" s="160"/>
      <c r="QGE31" s="160"/>
      <c r="QGF31" s="160"/>
      <c r="QGG31" s="160"/>
      <c r="QGH31" s="160"/>
      <c r="QGI31" s="160"/>
      <c r="QGJ31" s="160"/>
      <c r="QGK31" s="160"/>
      <c r="QGL31" s="160"/>
      <c r="QGM31" s="160"/>
      <c r="QGN31" s="160"/>
      <c r="QGO31" s="160"/>
      <c r="QGP31" s="160"/>
      <c r="QGQ31" s="160"/>
      <c r="QGR31" s="160"/>
      <c r="QGS31" s="160"/>
      <c r="QGT31" s="160"/>
      <c r="QGU31" s="160"/>
      <c r="QGV31" s="160"/>
      <c r="QGW31" s="160"/>
      <c r="QGX31" s="160"/>
      <c r="QGY31" s="160"/>
      <c r="QGZ31" s="160"/>
      <c r="QHA31" s="160"/>
      <c r="QHB31" s="160"/>
      <c r="QHC31" s="160"/>
      <c r="QHD31" s="160"/>
      <c r="QHE31" s="160"/>
      <c r="QHF31" s="160"/>
      <c r="QHG31" s="160"/>
      <c r="QHH31" s="160"/>
      <c r="QHI31" s="160"/>
      <c r="QHJ31" s="160"/>
      <c r="QHK31" s="160"/>
      <c r="QHL31" s="160"/>
      <c r="QHM31" s="160"/>
      <c r="QHN31" s="160"/>
      <c r="QHO31" s="160"/>
      <c r="QHP31" s="160"/>
      <c r="QHQ31" s="160"/>
      <c r="QHR31" s="160"/>
      <c r="QHS31" s="160"/>
      <c r="QHT31" s="160"/>
      <c r="QHU31" s="160"/>
      <c r="QHV31" s="160"/>
      <c r="QHW31" s="160"/>
      <c r="QHX31" s="160"/>
      <c r="QHY31" s="160"/>
      <c r="QHZ31" s="160"/>
      <c r="QIA31" s="160"/>
      <c r="QIB31" s="160"/>
      <c r="QIC31" s="160"/>
      <c r="QID31" s="160"/>
      <c r="QIE31" s="160"/>
      <c r="QIF31" s="160"/>
      <c r="QIG31" s="160"/>
      <c r="QIH31" s="160"/>
      <c r="QII31" s="160"/>
      <c r="QIJ31" s="160"/>
      <c r="QIK31" s="160"/>
      <c r="QIL31" s="160"/>
      <c r="QIM31" s="160"/>
      <c r="QIN31" s="160"/>
      <c r="QIO31" s="160"/>
      <c r="QIP31" s="160"/>
      <c r="QIQ31" s="160"/>
      <c r="QIR31" s="160"/>
      <c r="QIS31" s="160"/>
      <c r="QIT31" s="160"/>
      <c r="QIU31" s="160"/>
      <c r="QIV31" s="160"/>
      <c r="QIW31" s="160"/>
      <c r="QIX31" s="160"/>
      <c r="QIY31" s="160"/>
      <c r="QIZ31" s="160"/>
      <c r="QJA31" s="160"/>
      <c r="QJB31" s="160"/>
      <c r="QJC31" s="160"/>
      <c r="QJD31" s="160"/>
      <c r="QJE31" s="160"/>
      <c r="QJF31" s="160"/>
      <c r="QJG31" s="160"/>
      <c r="QJH31" s="160"/>
      <c r="QJI31" s="160"/>
      <c r="QJJ31" s="160"/>
      <c r="QJK31" s="160"/>
      <c r="QJL31" s="160"/>
      <c r="QJM31" s="160"/>
      <c r="QJN31" s="160"/>
      <c r="QJO31" s="160"/>
      <c r="QJP31" s="160"/>
      <c r="QJQ31" s="160"/>
      <c r="QJR31" s="160"/>
      <c r="QJS31" s="160"/>
      <c r="QJT31" s="160"/>
      <c r="QJU31" s="160"/>
      <c r="QJV31" s="160"/>
      <c r="QJW31" s="160"/>
      <c r="QJX31" s="160"/>
      <c r="QJY31" s="160"/>
      <c r="QJZ31" s="160"/>
      <c r="QKA31" s="160"/>
      <c r="QKB31" s="160"/>
      <c r="QKC31" s="160"/>
      <c r="QKD31" s="160"/>
      <c r="QKE31" s="160"/>
      <c r="QKF31" s="160"/>
      <c r="QKG31" s="160"/>
      <c r="QKH31" s="160"/>
      <c r="QKI31" s="160"/>
      <c r="QKJ31" s="160"/>
      <c r="QKK31" s="160"/>
      <c r="QKL31" s="160"/>
      <c r="QKM31" s="160"/>
      <c r="QKN31" s="160"/>
      <c r="QKO31" s="160"/>
      <c r="QKP31" s="160"/>
      <c r="QKQ31" s="160"/>
      <c r="QKR31" s="160"/>
      <c r="QKS31" s="160"/>
      <c r="QKT31" s="160"/>
      <c r="QKU31" s="160"/>
      <c r="QKV31" s="160"/>
      <c r="QKW31" s="160"/>
      <c r="QKX31" s="160"/>
      <c r="QKY31" s="160"/>
      <c r="QKZ31" s="160"/>
      <c r="QLA31" s="160"/>
      <c r="QLB31" s="160"/>
      <c r="QLC31" s="160"/>
      <c r="QLD31" s="160"/>
      <c r="QLE31" s="160"/>
      <c r="QLF31" s="160"/>
      <c r="QLG31" s="160"/>
      <c r="QLH31" s="160"/>
      <c r="QLI31" s="160"/>
      <c r="QLJ31" s="160"/>
      <c r="QLK31" s="160"/>
      <c r="QLL31" s="160"/>
      <c r="QLM31" s="160"/>
      <c r="QLN31" s="160"/>
      <c r="QLO31" s="160"/>
      <c r="QLP31" s="160"/>
      <c r="QLQ31" s="160"/>
      <c r="QLR31" s="160"/>
      <c r="QLS31" s="160"/>
      <c r="QLT31" s="160"/>
      <c r="QLU31" s="160"/>
      <c r="QLV31" s="160"/>
      <c r="QLW31" s="160"/>
      <c r="QLX31" s="160"/>
      <c r="QLY31" s="160"/>
      <c r="QLZ31" s="160"/>
      <c r="QMA31" s="160"/>
      <c r="QMB31" s="160"/>
      <c r="QMC31" s="160"/>
      <c r="QMD31" s="160"/>
      <c r="QME31" s="160"/>
      <c r="QMF31" s="160"/>
      <c r="QMG31" s="160"/>
      <c r="QMH31" s="160"/>
      <c r="QMI31" s="160"/>
      <c r="QMJ31" s="160"/>
      <c r="QMK31" s="160"/>
      <c r="QML31" s="160"/>
      <c r="QMM31" s="160"/>
      <c r="QMN31" s="160"/>
      <c r="QMO31" s="160"/>
      <c r="QMP31" s="160"/>
      <c r="QMQ31" s="160"/>
      <c r="QMR31" s="160"/>
      <c r="QMS31" s="160"/>
      <c r="QMT31" s="160"/>
      <c r="QMU31" s="160"/>
      <c r="QMV31" s="160"/>
      <c r="QMW31" s="160"/>
      <c r="QMX31" s="160"/>
      <c r="QMY31" s="160"/>
      <c r="QMZ31" s="160"/>
      <c r="QNA31" s="160"/>
      <c r="QNB31" s="160"/>
      <c r="QNC31" s="160"/>
      <c r="QND31" s="160"/>
      <c r="QNE31" s="160"/>
      <c r="QNF31" s="160"/>
      <c r="QNG31" s="160"/>
      <c r="QNH31" s="160"/>
      <c r="QNI31" s="160"/>
      <c r="QNJ31" s="160"/>
      <c r="QNK31" s="160"/>
      <c r="QNL31" s="160"/>
      <c r="QNM31" s="160"/>
      <c r="QNN31" s="160"/>
      <c r="QNO31" s="160"/>
      <c r="QNP31" s="160"/>
      <c r="QNQ31" s="160"/>
      <c r="QNR31" s="160"/>
      <c r="QNS31" s="160"/>
      <c r="QNT31" s="160"/>
      <c r="QNU31" s="160"/>
      <c r="QNV31" s="160"/>
      <c r="QNW31" s="160"/>
      <c r="QNX31" s="160"/>
      <c r="QNY31" s="160"/>
      <c r="QNZ31" s="160"/>
      <c r="QOA31" s="160"/>
      <c r="QOB31" s="160"/>
      <c r="QOC31" s="160"/>
      <c r="QOD31" s="160"/>
      <c r="QOE31" s="160"/>
      <c r="QOF31" s="160"/>
      <c r="QOG31" s="160"/>
      <c r="QOH31" s="160"/>
      <c r="QOI31" s="160"/>
      <c r="QOJ31" s="160"/>
      <c r="QOK31" s="160"/>
      <c r="QOL31" s="160"/>
      <c r="QOM31" s="160"/>
      <c r="QON31" s="160"/>
      <c r="QOO31" s="160"/>
      <c r="QOP31" s="160"/>
      <c r="QOQ31" s="160"/>
      <c r="QOR31" s="160"/>
      <c r="QOS31" s="160"/>
      <c r="QOT31" s="160"/>
      <c r="QOU31" s="160"/>
      <c r="QOV31" s="160"/>
      <c r="QOW31" s="160"/>
      <c r="QOX31" s="160"/>
      <c r="QOY31" s="160"/>
      <c r="QOZ31" s="160"/>
      <c r="QPA31" s="160"/>
      <c r="QPB31" s="160"/>
      <c r="QPC31" s="160"/>
      <c r="QPD31" s="160"/>
      <c r="QPE31" s="160"/>
      <c r="QPF31" s="160"/>
      <c r="QPG31" s="160"/>
      <c r="QPH31" s="160"/>
      <c r="QPI31" s="160"/>
      <c r="QPJ31" s="160"/>
      <c r="QPK31" s="160"/>
      <c r="QPL31" s="160"/>
      <c r="QPM31" s="160"/>
      <c r="QPN31" s="160"/>
      <c r="QPO31" s="160"/>
      <c r="QPP31" s="160"/>
      <c r="QPQ31" s="160"/>
      <c r="QPR31" s="160"/>
      <c r="QPS31" s="160"/>
      <c r="QPT31" s="160"/>
      <c r="QPU31" s="160"/>
      <c r="QPV31" s="160"/>
      <c r="QPW31" s="160"/>
      <c r="QPX31" s="160"/>
      <c r="QPY31" s="160"/>
      <c r="QPZ31" s="160"/>
      <c r="QQA31" s="160"/>
      <c r="QQB31" s="160"/>
      <c r="QQC31" s="160"/>
      <c r="QQD31" s="160"/>
      <c r="QQE31" s="160"/>
      <c r="QQF31" s="160"/>
      <c r="QQG31" s="160"/>
      <c r="QQH31" s="160"/>
      <c r="QQI31" s="160"/>
      <c r="QQJ31" s="160"/>
      <c r="QQK31" s="160"/>
      <c r="QQL31" s="160"/>
      <c r="QQM31" s="160"/>
      <c r="QQN31" s="160"/>
      <c r="QQO31" s="160"/>
      <c r="QQP31" s="160"/>
      <c r="QQQ31" s="160"/>
      <c r="QQR31" s="160"/>
      <c r="QQS31" s="160"/>
      <c r="QQT31" s="160"/>
      <c r="QQU31" s="160"/>
      <c r="QQV31" s="160"/>
      <c r="QQW31" s="160"/>
      <c r="QQX31" s="160"/>
      <c r="QQY31" s="160"/>
      <c r="QQZ31" s="160"/>
      <c r="QRA31" s="160"/>
      <c r="QRB31" s="160"/>
      <c r="QRC31" s="160"/>
      <c r="QRD31" s="160"/>
      <c r="QRE31" s="160"/>
      <c r="QRF31" s="160"/>
      <c r="QRG31" s="160"/>
      <c r="QRH31" s="160"/>
      <c r="QRI31" s="160"/>
      <c r="QRJ31" s="160"/>
      <c r="QRK31" s="160"/>
      <c r="QRL31" s="160"/>
      <c r="QRM31" s="160"/>
      <c r="QRN31" s="160"/>
      <c r="QRO31" s="160"/>
      <c r="QRP31" s="160"/>
      <c r="QRQ31" s="160"/>
      <c r="QRR31" s="160"/>
      <c r="QRS31" s="160"/>
      <c r="QRT31" s="160"/>
      <c r="QRU31" s="160"/>
      <c r="QRV31" s="160"/>
      <c r="QRW31" s="160"/>
      <c r="QRX31" s="160"/>
      <c r="QRY31" s="160"/>
      <c r="QRZ31" s="160"/>
      <c r="QSA31" s="160"/>
      <c r="QSB31" s="160"/>
      <c r="QSC31" s="160"/>
      <c r="QSD31" s="160"/>
      <c r="QSE31" s="160"/>
      <c r="QSF31" s="160"/>
      <c r="QSG31" s="160"/>
      <c r="QSH31" s="160"/>
      <c r="QSI31" s="160"/>
      <c r="QSJ31" s="160"/>
      <c r="QSK31" s="160"/>
      <c r="QSL31" s="160"/>
      <c r="QSM31" s="160"/>
      <c r="QSN31" s="160"/>
      <c r="QSO31" s="160"/>
      <c r="QSP31" s="160"/>
      <c r="QSQ31" s="160"/>
      <c r="QSR31" s="160"/>
      <c r="QSS31" s="160"/>
      <c r="QST31" s="160"/>
      <c r="QSU31" s="160"/>
      <c r="QSV31" s="160"/>
      <c r="QSW31" s="160"/>
      <c r="QSX31" s="160"/>
      <c r="QSY31" s="160"/>
      <c r="QSZ31" s="160"/>
      <c r="QTA31" s="160"/>
      <c r="QTB31" s="160"/>
      <c r="QTC31" s="160"/>
      <c r="QTD31" s="160"/>
      <c r="QTE31" s="160"/>
      <c r="QTF31" s="160"/>
      <c r="QTG31" s="160"/>
      <c r="QTH31" s="160"/>
      <c r="QTI31" s="160"/>
      <c r="QTJ31" s="160"/>
      <c r="QTK31" s="160"/>
      <c r="QTL31" s="160"/>
      <c r="QTM31" s="160"/>
      <c r="QTN31" s="160"/>
      <c r="QTO31" s="160"/>
      <c r="QTP31" s="160"/>
      <c r="QTQ31" s="160"/>
      <c r="QTR31" s="160"/>
      <c r="QTS31" s="160"/>
      <c r="QTT31" s="160"/>
      <c r="QTU31" s="160"/>
      <c r="QTV31" s="160"/>
      <c r="QTW31" s="160"/>
      <c r="QTX31" s="160"/>
      <c r="QTY31" s="160"/>
      <c r="QTZ31" s="160"/>
      <c r="QUA31" s="160"/>
      <c r="QUB31" s="160"/>
      <c r="QUC31" s="160"/>
      <c r="QUD31" s="160"/>
      <c r="QUE31" s="160"/>
      <c r="QUF31" s="160"/>
      <c r="QUG31" s="160"/>
      <c r="QUH31" s="160"/>
      <c r="QUI31" s="160"/>
      <c r="QUJ31" s="160"/>
      <c r="QUK31" s="160"/>
      <c r="QUL31" s="160"/>
      <c r="QUM31" s="160"/>
      <c r="QUN31" s="160"/>
      <c r="QUO31" s="160"/>
      <c r="QUP31" s="160"/>
      <c r="QUQ31" s="160"/>
      <c r="QUR31" s="160"/>
      <c r="QUS31" s="160"/>
      <c r="QUT31" s="160"/>
      <c r="QUU31" s="160"/>
      <c r="QUV31" s="160"/>
      <c r="QUW31" s="160"/>
      <c r="QUX31" s="160"/>
      <c r="QUY31" s="160"/>
      <c r="QUZ31" s="160"/>
      <c r="QVA31" s="160"/>
      <c r="QVB31" s="160"/>
      <c r="QVC31" s="160"/>
      <c r="QVD31" s="160"/>
      <c r="QVE31" s="160"/>
      <c r="QVF31" s="160"/>
      <c r="QVG31" s="160"/>
      <c r="QVH31" s="160"/>
      <c r="QVI31" s="160"/>
      <c r="QVJ31" s="160"/>
      <c r="QVK31" s="160"/>
      <c r="QVL31" s="160"/>
      <c r="QVM31" s="160"/>
      <c r="QVN31" s="160"/>
      <c r="QVO31" s="160"/>
      <c r="QVP31" s="160"/>
      <c r="QVQ31" s="160"/>
      <c r="QVR31" s="160"/>
      <c r="QVS31" s="160"/>
      <c r="QVT31" s="160"/>
      <c r="QVU31" s="160"/>
      <c r="QVV31" s="160"/>
      <c r="QVW31" s="160"/>
      <c r="QVX31" s="160"/>
      <c r="QVY31" s="160"/>
      <c r="QVZ31" s="160"/>
      <c r="QWA31" s="160"/>
      <c r="QWB31" s="160"/>
      <c r="QWC31" s="160"/>
      <c r="QWD31" s="160"/>
      <c r="QWE31" s="160"/>
      <c r="QWF31" s="160"/>
      <c r="QWG31" s="160"/>
      <c r="QWH31" s="160"/>
      <c r="QWI31" s="160"/>
      <c r="QWJ31" s="160"/>
      <c r="QWK31" s="160"/>
      <c r="QWL31" s="160"/>
      <c r="QWM31" s="160"/>
      <c r="QWN31" s="160"/>
      <c r="QWO31" s="160"/>
      <c r="QWP31" s="160"/>
      <c r="QWQ31" s="160"/>
      <c r="QWR31" s="160"/>
      <c r="QWS31" s="160"/>
      <c r="QWT31" s="160"/>
      <c r="QWU31" s="160"/>
      <c r="QWV31" s="160"/>
      <c r="QWW31" s="160"/>
      <c r="QWX31" s="160"/>
      <c r="QWY31" s="160"/>
      <c r="QWZ31" s="160"/>
      <c r="QXA31" s="160"/>
      <c r="QXB31" s="160"/>
      <c r="QXC31" s="160"/>
      <c r="QXD31" s="160"/>
      <c r="QXE31" s="160"/>
      <c r="QXF31" s="160"/>
      <c r="QXG31" s="160"/>
      <c r="QXH31" s="160"/>
      <c r="QXI31" s="160"/>
      <c r="QXJ31" s="160"/>
      <c r="QXK31" s="160"/>
      <c r="QXL31" s="160"/>
      <c r="QXM31" s="160"/>
      <c r="QXN31" s="160"/>
      <c r="QXO31" s="160"/>
      <c r="QXP31" s="160"/>
      <c r="QXQ31" s="160"/>
      <c r="QXR31" s="160"/>
      <c r="QXS31" s="160"/>
      <c r="QXT31" s="160"/>
      <c r="QXU31" s="160"/>
      <c r="QXV31" s="160"/>
      <c r="QXW31" s="160"/>
      <c r="QXX31" s="160"/>
      <c r="QXY31" s="160"/>
      <c r="QXZ31" s="160"/>
      <c r="QYA31" s="160"/>
      <c r="QYB31" s="160"/>
      <c r="QYC31" s="160"/>
      <c r="QYD31" s="160"/>
      <c r="QYE31" s="160"/>
      <c r="QYF31" s="160"/>
      <c r="QYG31" s="160"/>
      <c r="QYH31" s="160"/>
      <c r="QYI31" s="160"/>
      <c r="QYJ31" s="160"/>
      <c r="QYK31" s="160"/>
      <c r="QYL31" s="160"/>
      <c r="QYM31" s="160"/>
      <c r="QYN31" s="160"/>
      <c r="QYO31" s="160"/>
      <c r="QYP31" s="160"/>
      <c r="QYQ31" s="160"/>
      <c r="QYR31" s="160"/>
      <c r="QYS31" s="160"/>
      <c r="QYT31" s="160"/>
      <c r="QYU31" s="160"/>
      <c r="QYV31" s="160"/>
      <c r="QYW31" s="160"/>
      <c r="QYX31" s="160"/>
      <c r="QYY31" s="160"/>
      <c r="QYZ31" s="160"/>
      <c r="QZA31" s="160"/>
      <c r="QZB31" s="160"/>
      <c r="QZC31" s="160"/>
      <c r="QZD31" s="160"/>
      <c r="QZE31" s="160"/>
      <c r="QZF31" s="160"/>
      <c r="QZG31" s="160"/>
      <c r="QZH31" s="160"/>
      <c r="QZI31" s="160"/>
      <c r="QZJ31" s="160"/>
      <c r="QZK31" s="160"/>
      <c r="QZL31" s="160"/>
      <c r="QZM31" s="160"/>
      <c r="QZN31" s="160"/>
      <c r="QZO31" s="160"/>
      <c r="QZP31" s="160"/>
      <c r="QZQ31" s="160"/>
      <c r="QZR31" s="160"/>
      <c r="QZS31" s="160"/>
      <c r="QZT31" s="160"/>
      <c r="QZU31" s="160"/>
      <c r="QZV31" s="160"/>
      <c r="QZW31" s="160"/>
      <c r="QZX31" s="160"/>
      <c r="QZY31" s="160"/>
      <c r="QZZ31" s="160"/>
      <c r="RAA31" s="160"/>
      <c r="RAB31" s="160"/>
      <c r="RAC31" s="160"/>
      <c r="RAD31" s="160"/>
      <c r="RAE31" s="160"/>
      <c r="RAF31" s="160"/>
      <c r="RAG31" s="160"/>
      <c r="RAH31" s="160"/>
      <c r="RAI31" s="160"/>
      <c r="RAJ31" s="160"/>
      <c r="RAK31" s="160"/>
      <c r="RAL31" s="160"/>
      <c r="RAM31" s="160"/>
      <c r="RAN31" s="160"/>
      <c r="RAO31" s="160"/>
      <c r="RAP31" s="160"/>
      <c r="RAQ31" s="160"/>
      <c r="RAR31" s="160"/>
      <c r="RAS31" s="160"/>
      <c r="RAT31" s="160"/>
      <c r="RAU31" s="160"/>
      <c r="RAV31" s="160"/>
      <c r="RAW31" s="160"/>
      <c r="RAX31" s="160"/>
      <c r="RAY31" s="160"/>
      <c r="RAZ31" s="160"/>
      <c r="RBA31" s="160"/>
      <c r="RBB31" s="160"/>
      <c r="RBC31" s="160"/>
      <c r="RBD31" s="160"/>
      <c r="RBE31" s="160"/>
      <c r="RBF31" s="160"/>
      <c r="RBG31" s="160"/>
      <c r="RBH31" s="160"/>
      <c r="RBI31" s="160"/>
      <c r="RBJ31" s="160"/>
      <c r="RBK31" s="160"/>
      <c r="RBL31" s="160"/>
      <c r="RBM31" s="160"/>
      <c r="RBN31" s="160"/>
      <c r="RBO31" s="160"/>
      <c r="RBP31" s="160"/>
      <c r="RBQ31" s="160"/>
      <c r="RBR31" s="160"/>
      <c r="RBS31" s="160"/>
      <c r="RBT31" s="160"/>
      <c r="RBU31" s="160"/>
      <c r="RBV31" s="160"/>
      <c r="RBW31" s="160"/>
      <c r="RBX31" s="160"/>
      <c r="RBY31" s="160"/>
      <c r="RBZ31" s="160"/>
      <c r="RCA31" s="160"/>
      <c r="RCB31" s="160"/>
      <c r="RCC31" s="160"/>
      <c r="RCD31" s="160"/>
      <c r="RCE31" s="160"/>
      <c r="RCF31" s="160"/>
      <c r="RCG31" s="160"/>
      <c r="RCH31" s="160"/>
      <c r="RCI31" s="160"/>
      <c r="RCJ31" s="160"/>
      <c r="RCK31" s="160"/>
      <c r="RCL31" s="160"/>
      <c r="RCM31" s="160"/>
      <c r="RCN31" s="160"/>
      <c r="RCO31" s="160"/>
      <c r="RCP31" s="160"/>
      <c r="RCQ31" s="160"/>
      <c r="RCR31" s="160"/>
      <c r="RCS31" s="160"/>
      <c r="RCT31" s="160"/>
      <c r="RCU31" s="160"/>
      <c r="RCV31" s="160"/>
      <c r="RCW31" s="160"/>
      <c r="RCX31" s="160"/>
      <c r="RCY31" s="160"/>
      <c r="RCZ31" s="160"/>
      <c r="RDA31" s="160"/>
      <c r="RDB31" s="160"/>
      <c r="RDC31" s="160"/>
      <c r="RDD31" s="160"/>
      <c r="RDE31" s="160"/>
      <c r="RDF31" s="160"/>
      <c r="RDG31" s="160"/>
      <c r="RDH31" s="160"/>
      <c r="RDI31" s="160"/>
      <c r="RDJ31" s="160"/>
      <c r="RDK31" s="160"/>
      <c r="RDL31" s="160"/>
      <c r="RDM31" s="160"/>
      <c r="RDN31" s="160"/>
      <c r="RDO31" s="160"/>
      <c r="RDP31" s="160"/>
      <c r="RDQ31" s="160"/>
      <c r="RDR31" s="160"/>
      <c r="RDS31" s="160"/>
      <c r="RDT31" s="160"/>
      <c r="RDU31" s="160"/>
      <c r="RDV31" s="160"/>
      <c r="RDW31" s="160"/>
      <c r="RDX31" s="160"/>
      <c r="RDY31" s="160"/>
      <c r="RDZ31" s="160"/>
      <c r="REA31" s="160"/>
      <c r="REB31" s="160"/>
      <c r="REC31" s="160"/>
      <c r="RED31" s="160"/>
      <c r="REE31" s="160"/>
      <c r="REF31" s="160"/>
      <c r="REG31" s="160"/>
      <c r="REH31" s="160"/>
      <c r="REI31" s="160"/>
      <c r="REJ31" s="160"/>
      <c r="REK31" s="160"/>
      <c r="REL31" s="160"/>
      <c r="REM31" s="160"/>
      <c r="REN31" s="160"/>
      <c r="REO31" s="160"/>
      <c r="REP31" s="160"/>
      <c r="REQ31" s="160"/>
      <c r="RER31" s="160"/>
      <c r="RES31" s="160"/>
      <c r="RET31" s="160"/>
      <c r="REU31" s="160"/>
      <c r="REV31" s="160"/>
      <c r="REW31" s="160"/>
      <c r="REX31" s="160"/>
      <c r="REY31" s="160"/>
      <c r="REZ31" s="160"/>
      <c r="RFA31" s="160"/>
      <c r="RFB31" s="160"/>
      <c r="RFC31" s="160"/>
      <c r="RFD31" s="160"/>
      <c r="RFE31" s="160"/>
      <c r="RFF31" s="160"/>
      <c r="RFG31" s="160"/>
      <c r="RFH31" s="160"/>
      <c r="RFI31" s="160"/>
      <c r="RFJ31" s="160"/>
      <c r="RFK31" s="160"/>
      <c r="RFL31" s="160"/>
      <c r="RFM31" s="160"/>
      <c r="RFN31" s="160"/>
      <c r="RFO31" s="160"/>
      <c r="RFP31" s="160"/>
      <c r="RFQ31" s="160"/>
      <c r="RFR31" s="160"/>
      <c r="RFS31" s="160"/>
      <c r="RFT31" s="160"/>
      <c r="RFU31" s="160"/>
      <c r="RFV31" s="160"/>
      <c r="RFW31" s="160"/>
      <c r="RFX31" s="160"/>
      <c r="RFY31" s="160"/>
      <c r="RFZ31" s="160"/>
      <c r="RGA31" s="160"/>
      <c r="RGB31" s="160"/>
      <c r="RGC31" s="160"/>
      <c r="RGD31" s="160"/>
      <c r="RGE31" s="160"/>
      <c r="RGF31" s="160"/>
      <c r="RGG31" s="160"/>
      <c r="RGH31" s="160"/>
      <c r="RGI31" s="160"/>
      <c r="RGJ31" s="160"/>
      <c r="RGK31" s="160"/>
      <c r="RGL31" s="160"/>
      <c r="RGM31" s="160"/>
      <c r="RGN31" s="160"/>
      <c r="RGO31" s="160"/>
      <c r="RGP31" s="160"/>
      <c r="RGQ31" s="160"/>
      <c r="RGR31" s="160"/>
      <c r="RGS31" s="160"/>
      <c r="RGT31" s="160"/>
      <c r="RGU31" s="160"/>
      <c r="RGV31" s="160"/>
      <c r="RGW31" s="160"/>
      <c r="RGX31" s="160"/>
      <c r="RGY31" s="160"/>
      <c r="RGZ31" s="160"/>
      <c r="RHA31" s="160"/>
      <c r="RHB31" s="160"/>
      <c r="RHC31" s="160"/>
      <c r="RHD31" s="160"/>
      <c r="RHE31" s="160"/>
      <c r="RHF31" s="160"/>
      <c r="RHG31" s="160"/>
      <c r="RHH31" s="160"/>
      <c r="RHI31" s="160"/>
      <c r="RHJ31" s="160"/>
      <c r="RHK31" s="160"/>
      <c r="RHL31" s="160"/>
      <c r="RHM31" s="160"/>
      <c r="RHN31" s="160"/>
      <c r="RHO31" s="160"/>
      <c r="RHP31" s="160"/>
      <c r="RHQ31" s="160"/>
      <c r="RHR31" s="160"/>
      <c r="RHS31" s="160"/>
      <c r="RHT31" s="160"/>
      <c r="RHU31" s="160"/>
      <c r="RHV31" s="160"/>
      <c r="RHW31" s="160"/>
      <c r="RHX31" s="160"/>
      <c r="RHY31" s="160"/>
      <c r="RHZ31" s="160"/>
      <c r="RIA31" s="160"/>
      <c r="RIB31" s="160"/>
      <c r="RIC31" s="160"/>
      <c r="RID31" s="160"/>
      <c r="RIE31" s="160"/>
      <c r="RIF31" s="160"/>
      <c r="RIG31" s="160"/>
      <c r="RIH31" s="160"/>
      <c r="RII31" s="160"/>
      <c r="RIJ31" s="160"/>
      <c r="RIK31" s="160"/>
      <c r="RIL31" s="160"/>
      <c r="RIM31" s="160"/>
      <c r="RIN31" s="160"/>
      <c r="RIO31" s="160"/>
      <c r="RIP31" s="160"/>
      <c r="RIQ31" s="160"/>
      <c r="RIR31" s="160"/>
      <c r="RIS31" s="160"/>
      <c r="RIT31" s="160"/>
      <c r="RIU31" s="160"/>
      <c r="RIV31" s="160"/>
      <c r="RIW31" s="160"/>
      <c r="RIX31" s="160"/>
      <c r="RIY31" s="160"/>
      <c r="RIZ31" s="160"/>
      <c r="RJA31" s="160"/>
      <c r="RJB31" s="160"/>
      <c r="RJC31" s="160"/>
      <c r="RJD31" s="160"/>
      <c r="RJE31" s="160"/>
      <c r="RJF31" s="160"/>
      <c r="RJG31" s="160"/>
      <c r="RJH31" s="160"/>
      <c r="RJI31" s="160"/>
      <c r="RJJ31" s="160"/>
      <c r="RJK31" s="160"/>
      <c r="RJL31" s="160"/>
      <c r="RJM31" s="160"/>
      <c r="RJN31" s="160"/>
      <c r="RJO31" s="160"/>
      <c r="RJP31" s="160"/>
      <c r="RJQ31" s="160"/>
      <c r="RJR31" s="160"/>
      <c r="RJS31" s="160"/>
      <c r="RJT31" s="160"/>
      <c r="RJU31" s="160"/>
      <c r="RJV31" s="160"/>
      <c r="RJW31" s="160"/>
      <c r="RJX31" s="160"/>
      <c r="RJY31" s="160"/>
      <c r="RJZ31" s="160"/>
      <c r="RKA31" s="160"/>
      <c r="RKB31" s="160"/>
      <c r="RKC31" s="160"/>
      <c r="RKD31" s="160"/>
      <c r="RKE31" s="160"/>
      <c r="RKF31" s="160"/>
      <c r="RKG31" s="160"/>
      <c r="RKH31" s="160"/>
      <c r="RKI31" s="160"/>
      <c r="RKJ31" s="160"/>
      <c r="RKK31" s="160"/>
      <c r="RKL31" s="160"/>
      <c r="RKM31" s="160"/>
      <c r="RKN31" s="160"/>
      <c r="RKO31" s="160"/>
      <c r="RKP31" s="160"/>
      <c r="RKQ31" s="160"/>
      <c r="RKR31" s="160"/>
      <c r="RKS31" s="160"/>
      <c r="RKT31" s="160"/>
      <c r="RKU31" s="160"/>
      <c r="RKV31" s="160"/>
      <c r="RKW31" s="160"/>
      <c r="RKX31" s="160"/>
      <c r="RKY31" s="160"/>
      <c r="RKZ31" s="160"/>
      <c r="RLA31" s="160"/>
      <c r="RLB31" s="160"/>
      <c r="RLC31" s="160"/>
      <c r="RLD31" s="160"/>
      <c r="RLE31" s="160"/>
      <c r="RLF31" s="160"/>
      <c r="RLG31" s="160"/>
      <c r="RLH31" s="160"/>
      <c r="RLI31" s="160"/>
      <c r="RLJ31" s="160"/>
      <c r="RLK31" s="160"/>
      <c r="RLL31" s="160"/>
      <c r="RLM31" s="160"/>
      <c r="RLN31" s="160"/>
      <c r="RLO31" s="160"/>
      <c r="RLP31" s="160"/>
      <c r="RLQ31" s="160"/>
      <c r="RLR31" s="160"/>
      <c r="RLS31" s="160"/>
      <c r="RLT31" s="160"/>
      <c r="RLU31" s="160"/>
      <c r="RLV31" s="160"/>
      <c r="RLW31" s="160"/>
      <c r="RLX31" s="160"/>
      <c r="RLY31" s="160"/>
      <c r="RLZ31" s="160"/>
      <c r="RMA31" s="160"/>
      <c r="RMB31" s="160"/>
      <c r="RMC31" s="160"/>
      <c r="RMD31" s="160"/>
      <c r="RME31" s="160"/>
      <c r="RMF31" s="160"/>
      <c r="RMG31" s="160"/>
      <c r="RMH31" s="160"/>
      <c r="RMI31" s="160"/>
      <c r="RMJ31" s="160"/>
      <c r="RMK31" s="160"/>
      <c r="RML31" s="160"/>
      <c r="RMM31" s="160"/>
      <c r="RMN31" s="160"/>
      <c r="RMO31" s="160"/>
      <c r="RMP31" s="160"/>
      <c r="RMQ31" s="160"/>
      <c r="RMR31" s="160"/>
      <c r="RMS31" s="160"/>
      <c r="RMT31" s="160"/>
      <c r="RMU31" s="160"/>
      <c r="RMV31" s="160"/>
      <c r="RMW31" s="160"/>
      <c r="RMX31" s="160"/>
      <c r="RMY31" s="160"/>
      <c r="RMZ31" s="160"/>
      <c r="RNA31" s="160"/>
      <c r="RNB31" s="160"/>
      <c r="RNC31" s="160"/>
      <c r="RND31" s="160"/>
      <c r="RNE31" s="160"/>
      <c r="RNF31" s="160"/>
      <c r="RNG31" s="160"/>
      <c r="RNH31" s="160"/>
      <c r="RNI31" s="160"/>
      <c r="RNJ31" s="160"/>
      <c r="RNK31" s="160"/>
      <c r="RNL31" s="160"/>
      <c r="RNM31" s="160"/>
      <c r="RNN31" s="160"/>
      <c r="RNO31" s="160"/>
      <c r="RNP31" s="160"/>
      <c r="RNQ31" s="160"/>
      <c r="RNR31" s="160"/>
      <c r="RNS31" s="160"/>
      <c r="RNT31" s="160"/>
      <c r="RNU31" s="160"/>
      <c r="RNV31" s="160"/>
      <c r="RNW31" s="160"/>
      <c r="RNX31" s="160"/>
      <c r="RNY31" s="160"/>
      <c r="RNZ31" s="160"/>
      <c r="ROA31" s="160"/>
      <c r="ROB31" s="160"/>
      <c r="ROC31" s="160"/>
      <c r="ROD31" s="160"/>
      <c r="ROE31" s="160"/>
      <c r="ROF31" s="160"/>
      <c r="ROG31" s="160"/>
      <c r="ROH31" s="160"/>
      <c r="ROI31" s="160"/>
      <c r="ROJ31" s="160"/>
      <c r="ROK31" s="160"/>
      <c r="ROL31" s="160"/>
      <c r="ROM31" s="160"/>
      <c r="RON31" s="160"/>
      <c r="ROO31" s="160"/>
      <c r="ROP31" s="160"/>
      <c r="ROQ31" s="160"/>
      <c r="ROR31" s="160"/>
      <c r="ROS31" s="160"/>
      <c r="ROT31" s="160"/>
      <c r="ROU31" s="160"/>
      <c r="ROV31" s="160"/>
      <c r="ROW31" s="160"/>
      <c r="ROX31" s="160"/>
      <c r="ROY31" s="160"/>
      <c r="ROZ31" s="160"/>
      <c r="RPA31" s="160"/>
      <c r="RPB31" s="160"/>
      <c r="RPC31" s="160"/>
      <c r="RPD31" s="160"/>
      <c r="RPE31" s="160"/>
      <c r="RPF31" s="160"/>
      <c r="RPG31" s="160"/>
      <c r="RPH31" s="160"/>
      <c r="RPI31" s="160"/>
      <c r="RPJ31" s="160"/>
      <c r="RPK31" s="160"/>
      <c r="RPL31" s="160"/>
      <c r="RPM31" s="160"/>
      <c r="RPN31" s="160"/>
      <c r="RPO31" s="160"/>
      <c r="RPP31" s="160"/>
      <c r="RPQ31" s="160"/>
      <c r="RPR31" s="160"/>
      <c r="RPS31" s="160"/>
      <c r="RPT31" s="160"/>
      <c r="RPU31" s="160"/>
      <c r="RPV31" s="160"/>
      <c r="RPW31" s="160"/>
      <c r="RPX31" s="160"/>
      <c r="RPY31" s="160"/>
      <c r="RPZ31" s="160"/>
      <c r="RQA31" s="160"/>
      <c r="RQB31" s="160"/>
      <c r="RQC31" s="160"/>
      <c r="RQD31" s="160"/>
      <c r="RQE31" s="160"/>
      <c r="RQF31" s="160"/>
      <c r="RQG31" s="160"/>
      <c r="RQH31" s="160"/>
      <c r="RQI31" s="160"/>
      <c r="RQJ31" s="160"/>
      <c r="RQK31" s="160"/>
      <c r="RQL31" s="160"/>
      <c r="RQM31" s="160"/>
      <c r="RQN31" s="160"/>
      <c r="RQO31" s="160"/>
      <c r="RQP31" s="160"/>
      <c r="RQQ31" s="160"/>
      <c r="RQR31" s="160"/>
      <c r="RQS31" s="160"/>
      <c r="RQT31" s="160"/>
      <c r="RQU31" s="160"/>
      <c r="RQV31" s="160"/>
      <c r="RQW31" s="160"/>
      <c r="RQX31" s="160"/>
      <c r="RQY31" s="160"/>
      <c r="RQZ31" s="160"/>
      <c r="RRA31" s="160"/>
      <c r="RRB31" s="160"/>
      <c r="RRC31" s="160"/>
      <c r="RRD31" s="160"/>
      <c r="RRE31" s="160"/>
      <c r="RRF31" s="160"/>
      <c r="RRG31" s="160"/>
      <c r="RRH31" s="160"/>
      <c r="RRI31" s="160"/>
      <c r="RRJ31" s="160"/>
      <c r="RRK31" s="160"/>
      <c r="RRL31" s="160"/>
      <c r="RRM31" s="160"/>
      <c r="RRN31" s="160"/>
      <c r="RRO31" s="160"/>
      <c r="RRP31" s="160"/>
      <c r="RRQ31" s="160"/>
      <c r="RRR31" s="160"/>
      <c r="RRS31" s="160"/>
      <c r="RRT31" s="160"/>
      <c r="RRU31" s="160"/>
      <c r="RRV31" s="160"/>
      <c r="RRW31" s="160"/>
      <c r="RRX31" s="160"/>
      <c r="RRY31" s="160"/>
      <c r="RRZ31" s="160"/>
      <c r="RSA31" s="160"/>
      <c r="RSB31" s="160"/>
      <c r="RSC31" s="160"/>
      <c r="RSD31" s="160"/>
      <c r="RSE31" s="160"/>
      <c r="RSF31" s="160"/>
      <c r="RSG31" s="160"/>
      <c r="RSH31" s="160"/>
      <c r="RSI31" s="160"/>
      <c r="RSJ31" s="160"/>
      <c r="RSK31" s="160"/>
      <c r="RSL31" s="160"/>
      <c r="RSM31" s="160"/>
      <c r="RSN31" s="160"/>
      <c r="RSO31" s="160"/>
      <c r="RSP31" s="160"/>
      <c r="RSQ31" s="160"/>
      <c r="RSR31" s="160"/>
      <c r="RSS31" s="160"/>
      <c r="RST31" s="160"/>
      <c r="RSU31" s="160"/>
      <c r="RSV31" s="160"/>
      <c r="RSW31" s="160"/>
      <c r="RSX31" s="160"/>
      <c r="RSY31" s="160"/>
      <c r="RSZ31" s="160"/>
      <c r="RTA31" s="160"/>
      <c r="RTB31" s="160"/>
      <c r="RTC31" s="160"/>
      <c r="RTD31" s="160"/>
      <c r="RTE31" s="160"/>
      <c r="RTF31" s="160"/>
      <c r="RTG31" s="160"/>
      <c r="RTH31" s="160"/>
      <c r="RTI31" s="160"/>
      <c r="RTJ31" s="160"/>
      <c r="RTK31" s="160"/>
      <c r="RTL31" s="160"/>
      <c r="RTM31" s="160"/>
      <c r="RTN31" s="160"/>
      <c r="RTO31" s="160"/>
      <c r="RTP31" s="160"/>
      <c r="RTQ31" s="160"/>
      <c r="RTR31" s="160"/>
      <c r="RTS31" s="160"/>
      <c r="RTT31" s="160"/>
      <c r="RTU31" s="160"/>
      <c r="RTV31" s="160"/>
      <c r="RTW31" s="160"/>
      <c r="RTX31" s="160"/>
      <c r="RTY31" s="160"/>
      <c r="RTZ31" s="160"/>
      <c r="RUA31" s="160"/>
      <c r="RUB31" s="160"/>
      <c r="RUC31" s="160"/>
      <c r="RUD31" s="160"/>
      <c r="RUE31" s="160"/>
      <c r="RUF31" s="160"/>
      <c r="RUG31" s="160"/>
      <c r="RUH31" s="160"/>
      <c r="RUI31" s="160"/>
      <c r="RUJ31" s="160"/>
      <c r="RUK31" s="160"/>
      <c r="RUL31" s="160"/>
      <c r="RUM31" s="160"/>
      <c r="RUN31" s="160"/>
      <c r="RUO31" s="160"/>
      <c r="RUP31" s="160"/>
      <c r="RUQ31" s="160"/>
      <c r="RUR31" s="160"/>
      <c r="RUS31" s="160"/>
      <c r="RUT31" s="160"/>
      <c r="RUU31" s="160"/>
      <c r="RUV31" s="160"/>
      <c r="RUW31" s="160"/>
      <c r="RUX31" s="160"/>
      <c r="RUY31" s="160"/>
      <c r="RUZ31" s="160"/>
      <c r="RVA31" s="160"/>
      <c r="RVB31" s="160"/>
      <c r="RVC31" s="160"/>
      <c r="RVD31" s="160"/>
      <c r="RVE31" s="160"/>
      <c r="RVF31" s="160"/>
      <c r="RVG31" s="160"/>
      <c r="RVH31" s="160"/>
      <c r="RVI31" s="160"/>
      <c r="RVJ31" s="160"/>
      <c r="RVK31" s="160"/>
      <c r="RVL31" s="160"/>
      <c r="RVM31" s="160"/>
      <c r="RVN31" s="160"/>
      <c r="RVO31" s="160"/>
      <c r="RVP31" s="160"/>
      <c r="RVQ31" s="160"/>
      <c r="RVR31" s="160"/>
      <c r="RVS31" s="160"/>
      <c r="RVT31" s="160"/>
      <c r="RVU31" s="160"/>
      <c r="RVV31" s="160"/>
      <c r="RVW31" s="160"/>
      <c r="RVX31" s="160"/>
      <c r="RVY31" s="160"/>
      <c r="RVZ31" s="160"/>
      <c r="RWA31" s="160"/>
      <c r="RWB31" s="160"/>
      <c r="RWC31" s="160"/>
      <c r="RWD31" s="160"/>
      <c r="RWE31" s="160"/>
      <c r="RWF31" s="160"/>
      <c r="RWG31" s="160"/>
      <c r="RWH31" s="160"/>
      <c r="RWI31" s="160"/>
      <c r="RWJ31" s="160"/>
      <c r="RWK31" s="160"/>
      <c r="RWL31" s="160"/>
      <c r="RWM31" s="160"/>
      <c r="RWN31" s="160"/>
      <c r="RWO31" s="160"/>
      <c r="RWP31" s="160"/>
      <c r="RWQ31" s="160"/>
      <c r="RWR31" s="160"/>
      <c r="RWS31" s="160"/>
      <c r="RWT31" s="160"/>
      <c r="RWU31" s="160"/>
      <c r="RWV31" s="160"/>
      <c r="RWW31" s="160"/>
      <c r="RWX31" s="160"/>
      <c r="RWY31" s="160"/>
      <c r="RWZ31" s="160"/>
      <c r="RXA31" s="160"/>
      <c r="RXB31" s="160"/>
      <c r="RXC31" s="160"/>
      <c r="RXD31" s="160"/>
      <c r="RXE31" s="160"/>
      <c r="RXF31" s="160"/>
      <c r="RXG31" s="160"/>
      <c r="RXH31" s="160"/>
      <c r="RXI31" s="160"/>
      <c r="RXJ31" s="160"/>
      <c r="RXK31" s="160"/>
      <c r="RXL31" s="160"/>
      <c r="RXM31" s="160"/>
      <c r="RXN31" s="160"/>
      <c r="RXO31" s="160"/>
      <c r="RXP31" s="160"/>
      <c r="RXQ31" s="160"/>
      <c r="RXR31" s="160"/>
      <c r="RXS31" s="160"/>
      <c r="RXT31" s="160"/>
      <c r="RXU31" s="160"/>
      <c r="RXV31" s="160"/>
      <c r="RXW31" s="160"/>
      <c r="RXX31" s="160"/>
      <c r="RXY31" s="160"/>
      <c r="RXZ31" s="160"/>
      <c r="RYA31" s="160"/>
      <c r="RYB31" s="160"/>
      <c r="RYC31" s="160"/>
      <c r="RYD31" s="160"/>
      <c r="RYE31" s="160"/>
      <c r="RYF31" s="160"/>
      <c r="RYG31" s="160"/>
      <c r="RYH31" s="160"/>
      <c r="RYI31" s="160"/>
      <c r="RYJ31" s="160"/>
      <c r="RYK31" s="160"/>
      <c r="RYL31" s="160"/>
      <c r="RYM31" s="160"/>
      <c r="RYN31" s="160"/>
      <c r="RYO31" s="160"/>
      <c r="RYP31" s="160"/>
      <c r="RYQ31" s="160"/>
      <c r="RYR31" s="160"/>
      <c r="RYS31" s="160"/>
      <c r="RYT31" s="160"/>
      <c r="RYU31" s="160"/>
      <c r="RYV31" s="160"/>
      <c r="RYW31" s="160"/>
      <c r="RYX31" s="160"/>
      <c r="RYY31" s="160"/>
      <c r="RYZ31" s="160"/>
      <c r="RZA31" s="160"/>
      <c r="RZB31" s="160"/>
      <c r="RZC31" s="160"/>
      <c r="RZD31" s="160"/>
      <c r="RZE31" s="160"/>
      <c r="RZF31" s="160"/>
      <c r="RZG31" s="160"/>
      <c r="RZH31" s="160"/>
      <c r="RZI31" s="160"/>
      <c r="RZJ31" s="160"/>
      <c r="RZK31" s="160"/>
      <c r="RZL31" s="160"/>
      <c r="RZM31" s="160"/>
      <c r="RZN31" s="160"/>
      <c r="RZO31" s="160"/>
      <c r="RZP31" s="160"/>
      <c r="RZQ31" s="160"/>
      <c r="RZR31" s="160"/>
      <c r="RZS31" s="160"/>
      <c r="RZT31" s="160"/>
      <c r="RZU31" s="160"/>
      <c r="RZV31" s="160"/>
      <c r="RZW31" s="160"/>
      <c r="RZX31" s="160"/>
      <c r="RZY31" s="160"/>
      <c r="RZZ31" s="160"/>
      <c r="SAA31" s="160"/>
      <c r="SAB31" s="160"/>
      <c r="SAC31" s="160"/>
      <c r="SAD31" s="160"/>
      <c r="SAE31" s="160"/>
      <c r="SAF31" s="160"/>
      <c r="SAG31" s="160"/>
      <c r="SAH31" s="160"/>
      <c r="SAI31" s="160"/>
      <c r="SAJ31" s="160"/>
      <c r="SAK31" s="160"/>
      <c r="SAL31" s="160"/>
      <c r="SAM31" s="160"/>
      <c r="SAN31" s="160"/>
      <c r="SAO31" s="160"/>
      <c r="SAP31" s="160"/>
      <c r="SAQ31" s="160"/>
      <c r="SAR31" s="160"/>
      <c r="SAS31" s="160"/>
      <c r="SAT31" s="160"/>
      <c r="SAU31" s="160"/>
      <c r="SAV31" s="160"/>
      <c r="SAW31" s="160"/>
      <c r="SAX31" s="160"/>
      <c r="SAY31" s="160"/>
      <c r="SAZ31" s="160"/>
      <c r="SBA31" s="160"/>
      <c r="SBB31" s="160"/>
      <c r="SBC31" s="160"/>
      <c r="SBD31" s="160"/>
      <c r="SBE31" s="160"/>
      <c r="SBF31" s="160"/>
      <c r="SBG31" s="160"/>
      <c r="SBH31" s="160"/>
      <c r="SBI31" s="160"/>
      <c r="SBJ31" s="160"/>
      <c r="SBK31" s="160"/>
      <c r="SBL31" s="160"/>
      <c r="SBM31" s="160"/>
      <c r="SBN31" s="160"/>
      <c r="SBO31" s="160"/>
      <c r="SBP31" s="160"/>
      <c r="SBQ31" s="160"/>
      <c r="SBR31" s="160"/>
      <c r="SBS31" s="160"/>
      <c r="SBT31" s="160"/>
      <c r="SBU31" s="160"/>
      <c r="SBV31" s="160"/>
      <c r="SBW31" s="160"/>
      <c r="SBX31" s="160"/>
      <c r="SBY31" s="160"/>
      <c r="SBZ31" s="160"/>
      <c r="SCA31" s="160"/>
      <c r="SCB31" s="160"/>
      <c r="SCC31" s="160"/>
      <c r="SCD31" s="160"/>
      <c r="SCE31" s="160"/>
      <c r="SCF31" s="160"/>
      <c r="SCG31" s="160"/>
      <c r="SCH31" s="160"/>
      <c r="SCI31" s="160"/>
      <c r="SCJ31" s="160"/>
      <c r="SCK31" s="160"/>
      <c r="SCL31" s="160"/>
      <c r="SCM31" s="160"/>
      <c r="SCN31" s="160"/>
      <c r="SCO31" s="160"/>
      <c r="SCP31" s="160"/>
      <c r="SCQ31" s="160"/>
      <c r="SCR31" s="160"/>
      <c r="SCS31" s="160"/>
      <c r="SCT31" s="160"/>
      <c r="SCU31" s="160"/>
      <c r="SCV31" s="160"/>
      <c r="SCW31" s="160"/>
      <c r="SCX31" s="160"/>
      <c r="SCY31" s="160"/>
      <c r="SCZ31" s="160"/>
      <c r="SDA31" s="160"/>
      <c r="SDB31" s="160"/>
      <c r="SDC31" s="160"/>
      <c r="SDD31" s="160"/>
      <c r="SDE31" s="160"/>
      <c r="SDF31" s="160"/>
      <c r="SDG31" s="160"/>
      <c r="SDH31" s="160"/>
      <c r="SDI31" s="160"/>
      <c r="SDJ31" s="160"/>
      <c r="SDK31" s="160"/>
      <c r="SDL31" s="160"/>
      <c r="SDM31" s="160"/>
      <c r="SDN31" s="160"/>
      <c r="SDO31" s="160"/>
      <c r="SDP31" s="160"/>
      <c r="SDQ31" s="160"/>
      <c r="SDR31" s="160"/>
      <c r="SDS31" s="160"/>
      <c r="SDT31" s="160"/>
      <c r="SDU31" s="160"/>
      <c r="SDV31" s="160"/>
      <c r="SDW31" s="160"/>
      <c r="SDX31" s="160"/>
      <c r="SDY31" s="160"/>
      <c r="SDZ31" s="160"/>
      <c r="SEA31" s="160"/>
      <c r="SEB31" s="160"/>
      <c r="SEC31" s="160"/>
      <c r="SED31" s="160"/>
      <c r="SEE31" s="160"/>
      <c r="SEF31" s="160"/>
      <c r="SEG31" s="160"/>
      <c r="SEH31" s="160"/>
      <c r="SEI31" s="160"/>
      <c r="SEJ31" s="160"/>
      <c r="SEK31" s="160"/>
      <c r="SEL31" s="160"/>
      <c r="SEM31" s="160"/>
      <c r="SEN31" s="160"/>
      <c r="SEO31" s="160"/>
      <c r="SEP31" s="160"/>
      <c r="SEQ31" s="160"/>
      <c r="SER31" s="160"/>
      <c r="SES31" s="160"/>
      <c r="SET31" s="160"/>
      <c r="SEU31" s="160"/>
      <c r="SEV31" s="160"/>
      <c r="SEW31" s="160"/>
      <c r="SEX31" s="160"/>
      <c r="SEY31" s="160"/>
      <c r="SEZ31" s="160"/>
      <c r="SFA31" s="160"/>
      <c r="SFB31" s="160"/>
      <c r="SFC31" s="160"/>
      <c r="SFD31" s="160"/>
      <c r="SFE31" s="160"/>
      <c r="SFF31" s="160"/>
      <c r="SFG31" s="160"/>
      <c r="SFH31" s="160"/>
      <c r="SFI31" s="160"/>
      <c r="SFJ31" s="160"/>
      <c r="SFK31" s="160"/>
      <c r="SFL31" s="160"/>
      <c r="SFM31" s="160"/>
      <c r="SFN31" s="160"/>
      <c r="SFO31" s="160"/>
      <c r="SFP31" s="160"/>
      <c r="SFQ31" s="160"/>
      <c r="SFR31" s="160"/>
      <c r="SFS31" s="160"/>
      <c r="SFT31" s="160"/>
      <c r="SFU31" s="160"/>
      <c r="SFV31" s="160"/>
      <c r="SFW31" s="160"/>
      <c r="SFX31" s="160"/>
      <c r="SFY31" s="160"/>
      <c r="SFZ31" s="160"/>
      <c r="SGA31" s="160"/>
      <c r="SGB31" s="160"/>
      <c r="SGC31" s="160"/>
      <c r="SGD31" s="160"/>
      <c r="SGE31" s="160"/>
      <c r="SGF31" s="160"/>
      <c r="SGG31" s="160"/>
      <c r="SGH31" s="160"/>
      <c r="SGI31" s="160"/>
      <c r="SGJ31" s="160"/>
      <c r="SGK31" s="160"/>
      <c r="SGL31" s="160"/>
      <c r="SGM31" s="160"/>
      <c r="SGN31" s="160"/>
      <c r="SGO31" s="160"/>
      <c r="SGP31" s="160"/>
      <c r="SGQ31" s="160"/>
      <c r="SGR31" s="160"/>
      <c r="SGS31" s="160"/>
      <c r="SGT31" s="160"/>
      <c r="SGU31" s="160"/>
      <c r="SGV31" s="160"/>
      <c r="SGW31" s="160"/>
      <c r="SGX31" s="160"/>
      <c r="SGY31" s="160"/>
      <c r="SGZ31" s="160"/>
      <c r="SHA31" s="160"/>
      <c r="SHB31" s="160"/>
      <c r="SHC31" s="160"/>
      <c r="SHD31" s="160"/>
      <c r="SHE31" s="160"/>
      <c r="SHF31" s="160"/>
      <c r="SHG31" s="160"/>
      <c r="SHH31" s="160"/>
      <c r="SHI31" s="160"/>
      <c r="SHJ31" s="160"/>
      <c r="SHK31" s="160"/>
      <c r="SHL31" s="160"/>
      <c r="SHM31" s="160"/>
      <c r="SHN31" s="160"/>
      <c r="SHO31" s="160"/>
      <c r="SHP31" s="160"/>
      <c r="SHQ31" s="160"/>
      <c r="SHR31" s="160"/>
      <c r="SHS31" s="160"/>
      <c r="SHT31" s="160"/>
      <c r="SHU31" s="160"/>
      <c r="SHV31" s="160"/>
      <c r="SHW31" s="160"/>
      <c r="SHX31" s="160"/>
      <c r="SHY31" s="160"/>
      <c r="SHZ31" s="160"/>
      <c r="SIA31" s="160"/>
      <c r="SIB31" s="160"/>
      <c r="SIC31" s="160"/>
      <c r="SID31" s="160"/>
      <c r="SIE31" s="160"/>
      <c r="SIF31" s="160"/>
      <c r="SIG31" s="160"/>
      <c r="SIH31" s="160"/>
      <c r="SII31" s="160"/>
      <c r="SIJ31" s="160"/>
      <c r="SIK31" s="160"/>
      <c r="SIL31" s="160"/>
      <c r="SIM31" s="160"/>
      <c r="SIN31" s="160"/>
      <c r="SIO31" s="160"/>
      <c r="SIP31" s="160"/>
      <c r="SIQ31" s="160"/>
      <c r="SIR31" s="160"/>
      <c r="SIS31" s="160"/>
      <c r="SIT31" s="160"/>
      <c r="SIU31" s="160"/>
      <c r="SIV31" s="160"/>
      <c r="SIW31" s="160"/>
      <c r="SIX31" s="160"/>
      <c r="SIY31" s="160"/>
      <c r="SIZ31" s="160"/>
      <c r="SJA31" s="160"/>
      <c r="SJB31" s="160"/>
      <c r="SJC31" s="160"/>
      <c r="SJD31" s="160"/>
      <c r="SJE31" s="160"/>
      <c r="SJF31" s="160"/>
      <c r="SJG31" s="160"/>
      <c r="SJH31" s="160"/>
      <c r="SJI31" s="160"/>
      <c r="SJJ31" s="160"/>
      <c r="SJK31" s="160"/>
      <c r="SJL31" s="160"/>
      <c r="SJM31" s="160"/>
      <c r="SJN31" s="160"/>
      <c r="SJO31" s="160"/>
      <c r="SJP31" s="160"/>
      <c r="SJQ31" s="160"/>
      <c r="SJR31" s="160"/>
      <c r="SJS31" s="160"/>
      <c r="SJT31" s="160"/>
      <c r="SJU31" s="160"/>
      <c r="SJV31" s="160"/>
      <c r="SJW31" s="160"/>
      <c r="SJX31" s="160"/>
      <c r="SJY31" s="160"/>
      <c r="SJZ31" s="160"/>
      <c r="SKA31" s="160"/>
      <c r="SKB31" s="160"/>
      <c r="SKC31" s="160"/>
      <c r="SKD31" s="160"/>
      <c r="SKE31" s="160"/>
      <c r="SKF31" s="160"/>
      <c r="SKG31" s="160"/>
      <c r="SKH31" s="160"/>
      <c r="SKI31" s="160"/>
      <c r="SKJ31" s="160"/>
      <c r="SKK31" s="160"/>
      <c r="SKL31" s="160"/>
      <c r="SKM31" s="160"/>
      <c r="SKN31" s="160"/>
      <c r="SKO31" s="160"/>
      <c r="SKP31" s="160"/>
      <c r="SKQ31" s="160"/>
      <c r="SKR31" s="160"/>
      <c r="SKS31" s="160"/>
      <c r="SKT31" s="160"/>
      <c r="SKU31" s="160"/>
      <c r="SKV31" s="160"/>
      <c r="SKW31" s="160"/>
      <c r="SKX31" s="160"/>
      <c r="SKY31" s="160"/>
      <c r="SKZ31" s="160"/>
      <c r="SLA31" s="160"/>
      <c r="SLB31" s="160"/>
      <c r="SLC31" s="160"/>
      <c r="SLD31" s="160"/>
      <c r="SLE31" s="160"/>
      <c r="SLF31" s="160"/>
      <c r="SLG31" s="160"/>
      <c r="SLH31" s="160"/>
      <c r="SLI31" s="160"/>
      <c r="SLJ31" s="160"/>
      <c r="SLK31" s="160"/>
      <c r="SLL31" s="160"/>
      <c r="SLM31" s="160"/>
      <c r="SLN31" s="160"/>
      <c r="SLO31" s="160"/>
      <c r="SLP31" s="160"/>
      <c r="SLQ31" s="160"/>
      <c r="SLR31" s="160"/>
      <c r="SLS31" s="160"/>
      <c r="SLT31" s="160"/>
      <c r="SLU31" s="160"/>
      <c r="SLV31" s="160"/>
      <c r="SLW31" s="160"/>
      <c r="SLX31" s="160"/>
      <c r="SLY31" s="160"/>
      <c r="SLZ31" s="160"/>
      <c r="SMA31" s="160"/>
      <c r="SMB31" s="160"/>
      <c r="SMC31" s="160"/>
      <c r="SMD31" s="160"/>
      <c r="SME31" s="160"/>
      <c r="SMF31" s="160"/>
      <c r="SMG31" s="160"/>
      <c r="SMH31" s="160"/>
      <c r="SMI31" s="160"/>
      <c r="SMJ31" s="160"/>
      <c r="SMK31" s="160"/>
      <c r="SML31" s="160"/>
      <c r="SMM31" s="160"/>
      <c r="SMN31" s="160"/>
      <c r="SMO31" s="160"/>
      <c r="SMP31" s="160"/>
      <c r="SMQ31" s="160"/>
      <c r="SMR31" s="160"/>
      <c r="SMS31" s="160"/>
      <c r="SMT31" s="160"/>
      <c r="SMU31" s="160"/>
      <c r="SMV31" s="160"/>
      <c r="SMW31" s="160"/>
      <c r="SMX31" s="160"/>
      <c r="SMY31" s="160"/>
      <c r="SMZ31" s="160"/>
      <c r="SNA31" s="160"/>
      <c r="SNB31" s="160"/>
      <c r="SNC31" s="160"/>
      <c r="SND31" s="160"/>
      <c r="SNE31" s="160"/>
      <c r="SNF31" s="160"/>
      <c r="SNG31" s="160"/>
      <c r="SNH31" s="160"/>
      <c r="SNI31" s="160"/>
      <c r="SNJ31" s="160"/>
      <c r="SNK31" s="160"/>
      <c r="SNL31" s="160"/>
      <c r="SNM31" s="160"/>
      <c r="SNN31" s="160"/>
      <c r="SNO31" s="160"/>
      <c r="SNP31" s="160"/>
      <c r="SNQ31" s="160"/>
      <c r="SNR31" s="160"/>
      <c r="SNS31" s="160"/>
      <c r="SNT31" s="160"/>
      <c r="SNU31" s="160"/>
      <c r="SNV31" s="160"/>
      <c r="SNW31" s="160"/>
      <c r="SNX31" s="160"/>
      <c r="SNY31" s="160"/>
      <c r="SNZ31" s="160"/>
      <c r="SOA31" s="160"/>
      <c r="SOB31" s="160"/>
      <c r="SOC31" s="160"/>
      <c r="SOD31" s="160"/>
      <c r="SOE31" s="160"/>
      <c r="SOF31" s="160"/>
      <c r="SOG31" s="160"/>
      <c r="SOH31" s="160"/>
      <c r="SOI31" s="160"/>
      <c r="SOJ31" s="160"/>
      <c r="SOK31" s="160"/>
      <c r="SOL31" s="160"/>
      <c r="SOM31" s="160"/>
      <c r="SON31" s="160"/>
      <c r="SOO31" s="160"/>
      <c r="SOP31" s="160"/>
      <c r="SOQ31" s="160"/>
      <c r="SOR31" s="160"/>
      <c r="SOS31" s="160"/>
      <c r="SOT31" s="160"/>
      <c r="SOU31" s="160"/>
      <c r="SOV31" s="160"/>
      <c r="SOW31" s="160"/>
      <c r="SOX31" s="160"/>
      <c r="SOY31" s="160"/>
      <c r="SOZ31" s="160"/>
      <c r="SPA31" s="160"/>
      <c r="SPB31" s="160"/>
      <c r="SPC31" s="160"/>
      <c r="SPD31" s="160"/>
      <c r="SPE31" s="160"/>
      <c r="SPF31" s="160"/>
      <c r="SPG31" s="160"/>
      <c r="SPH31" s="160"/>
      <c r="SPI31" s="160"/>
      <c r="SPJ31" s="160"/>
      <c r="SPK31" s="160"/>
      <c r="SPL31" s="160"/>
      <c r="SPM31" s="160"/>
      <c r="SPN31" s="160"/>
      <c r="SPO31" s="160"/>
      <c r="SPP31" s="160"/>
      <c r="SPQ31" s="160"/>
      <c r="SPR31" s="160"/>
      <c r="SPS31" s="160"/>
      <c r="SPT31" s="160"/>
      <c r="SPU31" s="160"/>
      <c r="SPV31" s="160"/>
      <c r="SPW31" s="160"/>
      <c r="SPX31" s="160"/>
      <c r="SPY31" s="160"/>
      <c r="SPZ31" s="160"/>
      <c r="SQA31" s="160"/>
      <c r="SQB31" s="160"/>
      <c r="SQC31" s="160"/>
      <c r="SQD31" s="160"/>
      <c r="SQE31" s="160"/>
      <c r="SQF31" s="160"/>
      <c r="SQG31" s="160"/>
      <c r="SQH31" s="160"/>
      <c r="SQI31" s="160"/>
      <c r="SQJ31" s="160"/>
      <c r="SQK31" s="160"/>
      <c r="SQL31" s="160"/>
      <c r="SQM31" s="160"/>
      <c r="SQN31" s="160"/>
      <c r="SQO31" s="160"/>
      <c r="SQP31" s="160"/>
      <c r="SQQ31" s="160"/>
      <c r="SQR31" s="160"/>
      <c r="SQS31" s="160"/>
      <c r="SQT31" s="160"/>
      <c r="SQU31" s="160"/>
      <c r="SQV31" s="160"/>
      <c r="SQW31" s="160"/>
      <c r="SQX31" s="160"/>
      <c r="SQY31" s="160"/>
      <c r="SQZ31" s="160"/>
      <c r="SRA31" s="160"/>
      <c r="SRB31" s="160"/>
      <c r="SRC31" s="160"/>
      <c r="SRD31" s="160"/>
      <c r="SRE31" s="160"/>
      <c r="SRF31" s="160"/>
      <c r="SRG31" s="160"/>
      <c r="SRH31" s="160"/>
      <c r="SRI31" s="160"/>
      <c r="SRJ31" s="160"/>
      <c r="SRK31" s="160"/>
      <c r="SRL31" s="160"/>
      <c r="SRM31" s="160"/>
      <c r="SRN31" s="160"/>
      <c r="SRO31" s="160"/>
      <c r="SRP31" s="160"/>
      <c r="SRQ31" s="160"/>
      <c r="SRR31" s="160"/>
      <c r="SRS31" s="160"/>
      <c r="SRT31" s="160"/>
      <c r="SRU31" s="160"/>
      <c r="SRV31" s="160"/>
      <c r="SRW31" s="160"/>
      <c r="SRX31" s="160"/>
      <c r="SRY31" s="160"/>
      <c r="SRZ31" s="160"/>
      <c r="SSA31" s="160"/>
      <c r="SSB31" s="160"/>
      <c r="SSC31" s="160"/>
      <c r="SSD31" s="160"/>
      <c r="SSE31" s="160"/>
      <c r="SSF31" s="160"/>
      <c r="SSG31" s="160"/>
      <c r="SSH31" s="160"/>
      <c r="SSI31" s="160"/>
      <c r="SSJ31" s="160"/>
      <c r="SSK31" s="160"/>
      <c r="SSL31" s="160"/>
      <c r="SSM31" s="160"/>
      <c r="SSN31" s="160"/>
      <c r="SSO31" s="160"/>
      <c r="SSP31" s="160"/>
      <c r="SSQ31" s="160"/>
      <c r="SSR31" s="160"/>
      <c r="SSS31" s="160"/>
      <c r="SST31" s="160"/>
      <c r="SSU31" s="160"/>
      <c r="SSV31" s="160"/>
      <c r="SSW31" s="160"/>
      <c r="SSX31" s="160"/>
      <c r="SSY31" s="160"/>
      <c r="SSZ31" s="160"/>
      <c r="STA31" s="160"/>
      <c r="STB31" s="160"/>
      <c r="STC31" s="160"/>
      <c r="STD31" s="160"/>
      <c r="STE31" s="160"/>
      <c r="STF31" s="160"/>
      <c r="STG31" s="160"/>
      <c r="STH31" s="160"/>
      <c r="STI31" s="160"/>
      <c r="STJ31" s="160"/>
      <c r="STK31" s="160"/>
      <c r="STL31" s="160"/>
      <c r="STM31" s="160"/>
      <c r="STN31" s="160"/>
      <c r="STO31" s="160"/>
      <c r="STP31" s="160"/>
      <c r="STQ31" s="160"/>
      <c r="STR31" s="160"/>
      <c r="STS31" s="160"/>
      <c r="STT31" s="160"/>
      <c r="STU31" s="160"/>
      <c r="STV31" s="160"/>
      <c r="STW31" s="160"/>
      <c r="STX31" s="160"/>
      <c r="STY31" s="160"/>
      <c r="STZ31" s="160"/>
      <c r="SUA31" s="160"/>
      <c r="SUB31" s="160"/>
      <c r="SUC31" s="160"/>
      <c r="SUD31" s="160"/>
      <c r="SUE31" s="160"/>
      <c r="SUF31" s="160"/>
      <c r="SUG31" s="160"/>
      <c r="SUH31" s="160"/>
      <c r="SUI31" s="160"/>
      <c r="SUJ31" s="160"/>
      <c r="SUK31" s="160"/>
      <c r="SUL31" s="160"/>
      <c r="SUM31" s="160"/>
      <c r="SUN31" s="160"/>
      <c r="SUO31" s="160"/>
      <c r="SUP31" s="160"/>
      <c r="SUQ31" s="160"/>
      <c r="SUR31" s="160"/>
      <c r="SUS31" s="160"/>
      <c r="SUT31" s="160"/>
      <c r="SUU31" s="160"/>
      <c r="SUV31" s="160"/>
      <c r="SUW31" s="160"/>
      <c r="SUX31" s="160"/>
      <c r="SUY31" s="160"/>
      <c r="SUZ31" s="160"/>
      <c r="SVA31" s="160"/>
      <c r="SVB31" s="160"/>
      <c r="SVC31" s="160"/>
      <c r="SVD31" s="160"/>
      <c r="SVE31" s="160"/>
      <c r="SVF31" s="160"/>
      <c r="SVG31" s="160"/>
      <c r="SVH31" s="160"/>
      <c r="SVI31" s="160"/>
      <c r="SVJ31" s="160"/>
      <c r="SVK31" s="160"/>
      <c r="SVL31" s="160"/>
      <c r="SVM31" s="160"/>
      <c r="SVN31" s="160"/>
      <c r="SVO31" s="160"/>
      <c r="SVP31" s="160"/>
      <c r="SVQ31" s="160"/>
      <c r="SVR31" s="160"/>
      <c r="SVS31" s="160"/>
      <c r="SVT31" s="160"/>
      <c r="SVU31" s="160"/>
      <c r="SVV31" s="160"/>
      <c r="SVW31" s="160"/>
      <c r="SVX31" s="160"/>
      <c r="SVY31" s="160"/>
      <c r="SVZ31" s="160"/>
      <c r="SWA31" s="160"/>
      <c r="SWB31" s="160"/>
      <c r="SWC31" s="160"/>
      <c r="SWD31" s="160"/>
      <c r="SWE31" s="160"/>
      <c r="SWF31" s="160"/>
      <c r="SWG31" s="160"/>
      <c r="SWH31" s="160"/>
      <c r="SWI31" s="160"/>
      <c r="SWJ31" s="160"/>
      <c r="SWK31" s="160"/>
      <c r="SWL31" s="160"/>
      <c r="SWM31" s="160"/>
      <c r="SWN31" s="160"/>
      <c r="SWO31" s="160"/>
      <c r="SWP31" s="160"/>
      <c r="SWQ31" s="160"/>
      <c r="SWR31" s="160"/>
      <c r="SWS31" s="160"/>
      <c r="SWT31" s="160"/>
      <c r="SWU31" s="160"/>
      <c r="SWV31" s="160"/>
      <c r="SWW31" s="160"/>
      <c r="SWX31" s="160"/>
      <c r="SWY31" s="160"/>
      <c r="SWZ31" s="160"/>
      <c r="SXA31" s="160"/>
      <c r="SXB31" s="160"/>
      <c r="SXC31" s="160"/>
      <c r="SXD31" s="160"/>
      <c r="SXE31" s="160"/>
      <c r="SXF31" s="160"/>
      <c r="SXG31" s="160"/>
      <c r="SXH31" s="160"/>
      <c r="SXI31" s="160"/>
      <c r="SXJ31" s="160"/>
      <c r="SXK31" s="160"/>
      <c r="SXL31" s="160"/>
      <c r="SXM31" s="160"/>
      <c r="SXN31" s="160"/>
      <c r="SXO31" s="160"/>
      <c r="SXP31" s="160"/>
      <c r="SXQ31" s="160"/>
      <c r="SXR31" s="160"/>
      <c r="SXS31" s="160"/>
      <c r="SXT31" s="160"/>
      <c r="SXU31" s="160"/>
      <c r="SXV31" s="160"/>
      <c r="SXW31" s="160"/>
      <c r="SXX31" s="160"/>
      <c r="SXY31" s="160"/>
      <c r="SXZ31" s="160"/>
      <c r="SYA31" s="160"/>
      <c r="SYB31" s="160"/>
      <c r="SYC31" s="160"/>
      <c r="SYD31" s="160"/>
      <c r="SYE31" s="160"/>
      <c r="SYF31" s="160"/>
      <c r="SYG31" s="160"/>
      <c r="SYH31" s="160"/>
      <c r="SYI31" s="160"/>
      <c r="SYJ31" s="160"/>
      <c r="SYK31" s="160"/>
      <c r="SYL31" s="160"/>
      <c r="SYM31" s="160"/>
      <c r="SYN31" s="160"/>
      <c r="SYO31" s="160"/>
      <c r="SYP31" s="160"/>
      <c r="SYQ31" s="160"/>
      <c r="SYR31" s="160"/>
      <c r="SYS31" s="160"/>
      <c r="SYT31" s="160"/>
      <c r="SYU31" s="160"/>
      <c r="SYV31" s="160"/>
      <c r="SYW31" s="160"/>
      <c r="SYX31" s="160"/>
      <c r="SYY31" s="160"/>
      <c r="SYZ31" s="160"/>
      <c r="SZA31" s="160"/>
      <c r="SZB31" s="160"/>
      <c r="SZC31" s="160"/>
      <c r="SZD31" s="160"/>
      <c r="SZE31" s="160"/>
      <c r="SZF31" s="160"/>
      <c r="SZG31" s="160"/>
      <c r="SZH31" s="160"/>
      <c r="SZI31" s="160"/>
      <c r="SZJ31" s="160"/>
      <c r="SZK31" s="160"/>
      <c r="SZL31" s="160"/>
      <c r="SZM31" s="160"/>
      <c r="SZN31" s="160"/>
      <c r="SZO31" s="160"/>
      <c r="SZP31" s="160"/>
      <c r="SZQ31" s="160"/>
      <c r="SZR31" s="160"/>
      <c r="SZS31" s="160"/>
      <c r="SZT31" s="160"/>
      <c r="SZU31" s="160"/>
      <c r="SZV31" s="160"/>
      <c r="SZW31" s="160"/>
      <c r="SZX31" s="160"/>
      <c r="SZY31" s="160"/>
      <c r="SZZ31" s="160"/>
      <c r="TAA31" s="160"/>
      <c r="TAB31" s="160"/>
      <c r="TAC31" s="160"/>
      <c r="TAD31" s="160"/>
      <c r="TAE31" s="160"/>
      <c r="TAF31" s="160"/>
      <c r="TAG31" s="160"/>
      <c r="TAH31" s="160"/>
      <c r="TAI31" s="160"/>
      <c r="TAJ31" s="160"/>
      <c r="TAK31" s="160"/>
      <c r="TAL31" s="160"/>
      <c r="TAM31" s="160"/>
      <c r="TAN31" s="160"/>
      <c r="TAO31" s="160"/>
      <c r="TAP31" s="160"/>
      <c r="TAQ31" s="160"/>
      <c r="TAR31" s="160"/>
      <c r="TAS31" s="160"/>
      <c r="TAT31" s="160"/>
      <c r="TAU31" s="160"/>
      <c r="TAV31" s="160"/>
      <c r="TAW31" s="160"/>
      <c r="TAX31" s="160"/>
      <c r="TAY31" s="160"/>
      <c r="TAZ31" s="160"/>
      <c r="TBA31" s="160"/>
      <c r="TBB31" s="160"/>
      <c r="TBC31" s="160"/>
      <c r="TBD31" s="160"/>
      <c r="TBE31" s="160"/>
      <c r="TBF31" s="160"/>
      <c r="TBG31" s="160"/>
      <c r="TBH31" s="160"/>
      <c r="TBI31" s="160"/>
      <c r="TBJ31" s="160"/>
      <c r="TBK31" s="160"/>
      <c r="TBL31" s="160"/>
      <c r="TBM31" s="160"/>
      <c r="TBN31" s="160"/>
      <c r="TBO31" s="160"/>
      <c r="TBP31" s="160"/>
      <c r="TBQ31" s="160"/>
      <c r="TBR31" s="160"/>
      <c r="TBS31" s="160"/>
      <c r="TBT31" s="160"/>
      <c r="TBU31" s="160"/>
      <c r="TBV31" s="160"/>
      <c r="TBW31" s="160"/>
      <c r="TBX31" s="160"/>
      <c r="TBY31" s="160"/>
      <c r="TBZ31" s="160"/>
      <c r="TCA31" s="160"/>
      <c r="TCB31" s="160"/>
      <c r="TCC31" s="160"/>
      <c r="TCD31" s="160"/>
      <c r="TCE31" s="160"/>
      <c r="TCF31" s="160"/>
      <c r="TCG31" s="160"/>
      <c r="TCH31" s="160"/>
      <c r="TCI31" s="160"/>
      <c r="TCJ31" s="160"/>
      <c r="TCK31" s="160"/>
      <c r="TCL31" s="160"/>
      <c r="TCM31" s="160"/>
      <c r="TCN31" s="160"/>
      <c r="TCO31" s="160"/>
      <c r="TCP31" s="160"/>
      <c r="TCQ31" s="160"/>
      <c r="TCR31" s="160"/>
      <c r="TCS31" s="160"/>
      <c r="TCT31" s="160"/>
      <c r="TCU31" s="160"/>
      <c r="TCV31" s="160"/>
      <c r="TCW31" s="160"/>
      <c r="TCX31" s="160"/>
      <c r="TCY31" s="160"/>
      <c r="TCZ31" s="160"/>
      <c r="TDA31" s="160"/>
      <c r="TDB31" s="160"/>
      <c r="TDC31" s="160"/>
      <c r="TDD31" s="160"/>
      <c r="TDE31" s="160"/>
      <c r="TDF31" s="160"/>
      <c r="TDG31" s="160"/>
      <c r="TDH31" s="160"/>
      <c r="TDI31" s="160"/>
      <c r="TDJ31" s="160"/>
      <c r="TDK31" s="160"/>
      <c r="TDL31" s="160"/>
      <c r="TDM31" s="160"/>
      <c r="TDN31" s="160"/>
      <c r="TDO31" s="160"/>
      <c r="TDP31" s="160"/>
      <c r="TDQ31" s="160"/>
      <c r="TDR31" s="160"/>
      <c r="TDS31" s="160"/>
      <c r="TDT31" s="160"/>
      <c r="TDU31" s="160"/>
      <c r="TDV31" s="160"/>
      <c r="TDW31" s="160"/>
      <c r="TDX31" s="160"/>
      <c r="TDY31" s="160"/>
      <c r="TDZ31" s="160"/>
      <c r="TEA31" s="160"/>
      <c r="TEB31" s="160"/>
      <c r="TEC31" s="160"/>
      <c r="TED31" s="160"/>
      <c r="TEE31" s="160"/>
      <c r="TEF31" s="160"/>
      <c r="TEG31" s="160"/>
      <c r="TEH31" s="160"/>
      <c r="TEI31" s="160"/>
      <c r="TEJ31" s="160"/>
      <c r="TEK31" s="160"/>
      <c r="TEL31" s="160"/>
      <c r="TEM31" s="160"/>
      <c r="TEN31" s="160"/>
      <c r="TEO31" s="160"/>
      <c r="TEP31" s="160"/>
      <c r="TEQ31" s="160"/>
      <c r="TER31" s="160"/>
      <c r="TES31" s="160"/>
      <c r="TET31" s="160"/>
      <c r="TEU31" s="160"/>
      <c r="TEV31" s="160"/>
      <c r="TEW31" s="160"/>
      <c r="TEX31" s="160"/>
      <c r="TEY31" s="160"/>
      <c r="TEZ31" s="160"/>
      <c r="TFA31" s="160"/>
      <c r="TFB31" s="160"/>
      <c r="TFC31" s="160"/>
      <c r="TFD31" s="160"/>
      <c r="TFE31" s="160"/>
      <c r="TFF31" s="160"/>
      <c r="TFG31" s="160"/>
      <c r="TFH31" s="160"/>
      <c r="TFI31" s="160"/>
      <c r="TFJ31" s="160"/>
      <c r="TFK31" s="160"/>
      <c r="TFL31" s="160"/>
      <c r="TFM31" s="160"/>
      <c r="TFN31" s="160"/>
      <c r="TFO31" s="160"/>
      <c r="TFP31" s="160"/>
      <c r="TFQ31" s="160"/>
      <c r="TFR31" s="160"/>
      <c r="TFS31" s="160"/>
      <c r="TFT31" s="160"/>
      <c r="TFU31" s="160"/>
      <c r="TFV31" s="160"/>
      <c r="TFW31" s="160"/>
      <c r="TFX31" s="160"/>
      <c r="TFY31" s="160"/>
      <c r="TFZ31" s="160"/>
      <c r="TGA31" s="160"/>
      <c r="TGB31" s="160"/>
      <c r="TGC31" s="160"/>
      <c r="TGD31" s="160"/>
      <c r="TGE31" s="160"/>
      <c r="TGF31" s="160"/>
      <c r="TGG31" s="160"/>
      <c r="TGH31" s="160"/>
      <c r="TGI31" s="160"/>
      <c r="TGJ31" s="160"/>
      <c r="TGK31" s="160"/>
      <c r="TGL31" s="160"/>
      <c r="TGM31" s="160"/>
      <c r="TGN31" s="160"/>
      <c r="TGO31" s="160"/>
      <c r="TGP31" s="160"/>
      <c r="TGQ31" s="160"/>
      <c r="TGR31" s="160"/>
      <c r="TGS31" s="160"/>
      <c r="TGT31" s="160"/>
      <c r="TGU31" s="160"/>
      <c r="TGV31" s="160"/>
      <c r="TGW31" s="160"/>
      <c r="TGX31" s="160"/>
      <c r="TGY31" s="160"/>
      <c r="TGZ31" s="160"/>
      <c r="THA31" s="160"/>
      <c r="THB31" s="160"/>
      <c r="THC31" s="160"/>
      <c r="THD31" s="160"/>
      <c r="THE31" s="160"/>
      <c r="THF31" s="160"/>
      <c r="THG31" s="160"/>
      <c r="THH31" s="160"/>
      <c r="THI31" s="160"/>
      <c r="THJ31" s="160"/>
      <c r="THK31" s="160"/>
      <c r="THL31" s="160"/>
      <c r="THM31" s="160"/>
      <c r="THN31" s="160"/>
      <c r="THO31" s="160"/>
      <c r="THP31" s="160"/>
      <c r="THQ31" s="160"/>
      <c r="THR31" s="160"/>
      <c r="THS31" s="160"/>
      <c r="THT31" s="160"/>
      <c r="THU31" s="160"/>
      <c r="THV31" s="160"/>
      <c r="THW31" s="160"/>
      <c r="THX31" s="160"/>
      <c r="THY31" s="160"/>
      <c r="THZ31" s="160"/>
      <c r="TIA31" s="160"/>
      <c r="TIB31" s="160"/>
      <c r="TIC31" s="160"/>
      <c r="TID31" s="160"/>
      <c r="TIE31" s="160"/>
      <c r="TIF31" s="160"/>
      <c r="TIG31" s="160"/>
      <c r="TIH31" s="160"/>
      <c r="TII31" s="160"/>
      <c r="TIJ31" s="160"/>
      <c r="TIK31" s="160"/>
      <c r="TIL31" s="160"/>
      <c r="TIM31" s="160"/>
      <c r="TIN31" s="160"/>
      <c r="TIO31" s="160"/>
      <c r="TIP31" s="160"/>
      <c r="TIQ31" s="160"/>
      <c r="TIR31" s="160"/>
      <c r="TIS31" s="160"/>
      <c r="TIT31" s="160"/>
      <c r="TIU31" s="160"/>
      <c r="TIV31" s="160"/>
      <c r="TIW31" s="160"/>
      <c r="TIX31" s="160"/>
      <c r="TIY31" s="160"/>
      <c r="TIZ31" s="160"/>
      <c r="TJA31" s="160"/>
      <c r="TJB31" s="160"/>
      <c r="TJC31" s="160"/>
      <c r="TJD31" s="160"/>
      <c r="TJE31" s="160"/>
      <c r="TJF31" s="160"/>
      <c r="TJG31" s="160"/>
      <c r="TJH31" s="160"/>
      <c r="TJI31" s="160"/>
      <c r="TJJ31" s="160"/>
      <c r="TJK31" s="160"/>
      <c r="TJL31" s="160"/>
      <c r="TJM31" s="160"/>
      <c r="TJN31" s="160"/>
      <c r="TJO31" s="160"/>
      <c r="TJP31" s="160"/>
      <c r="TJQ31" s="160"/>
      <c r="TJR31" s="160"/>
      <c r="TJS31" s="160"/>
      <c r="TJT31" s="160"/>
      <c r="TJU31" s="160"/>
      <c r="TJV31" s="160"/>
      <c r="TJW31" s="160"/>
      <c r="TJX31" s="160"/>
      <c r="TJY31" s="160"/>
      <c r="TJZ31" s="160"/>
      <c r="TKA31" s="160"/>
      <c r="TKB31" s="160"/>
      <c r="TKC31" s="160"/>
      <c r="TKD31" s="160"/>
      <c r="TKE31" s="160"/>
      <c r="TKF31" s="160"/>
      <c r="TKG31" s="160"/>
      <c r="TKH31" s="160"/>
      <c r="TKI31" s="160"/>
      <c r="TKJ31" s="160"/>
      <c r="TKK31" s="160"/>
      <c r="TKL31" s="160"/>
      <c r="TKM31" s="160"/>
      <c r="TKN31" s="160"/>
      <c r="TKO31" s="160"/>
      <c r="TKP31" s="160"/>
      <c r="TKQ31" s="160"/>
      <c r="TKR31" s="160"/>
      <c r="TKS31" s="160"/>
      <c r="TKT31" s="160"/>
      <c r="TKU31" s="160"/>
      <c r="TKV31" s="160"/>
      <c r="TKW31" s="160"/>
      <c r="TKX31" s="160"/>
      <c r="TKY31" s="160"/>
      <c r="TKZ31" s="160"/>
      <c r="TLA31" s="160"/>
      <c r="TLB31" s="160"/>
      <c r="TLC31" s="160"/>
      <c r="TLD31" s="160"/>
      <c r="TLE31" s="160"/>
      <c r="TLF31" s="160"/>
      <c r="TLG31" s="160"/>
      <c r="TLH31" s="160"/>
      <c r="TLI31" s="160"/>
      <c r="TLJ31" s="160"/>
      <c r="TLK31" s="160"/>
      <c r="TLL31" s="160"/>
      <c r="TLM31" s="160"/>
      <c r="TLN31" s="160"/>
      <c r="TLO31" s="160"/>
      <c r="TLP31" s="160"/>
      <c r="TLQ31" s="160"/>
      <c r="TLR31" s="160"/>
      <c r="TLS31" s="160"/>
      <c r="TLT31" s="160"/>
      <c r="TLU31" s="160"/>
      <c r="TLV31" s="160"/>
      <c r="TLW31" s="160"/>
      <c r="TLX31" s="160"/>
      <c r="TLY31" s="160"/>
      <c r="TLZ31" s="160"/>
      <c r="TMA31" s="160"/>
      <c r="TMB31" s="160"/>
      <c r="TMC31" s="160"/>
      <c r="TMD31" s="160"/>
      <c r="TME31" s="160"/>
      <c r="TMF31" s="160"/>
      <c r="TMG31" s="160"/>
      <c r="TMH31" s="160"/>
      <c r="TMI31" s="160"/>
      <c r="TMJ31" s="160"/>
      <c r="TMK31" s="160"/>
      <c r="TML31" s="160"/>
      <c r="TMM31" s="160"/>
      <c r="TMN31" s="160"/>
      <c r="TMO31" s="160"/>
      <c r="TMP31" s="160"/>
      <c r="TMQ31" s="160"/>
      <c r="TMR31" s="160"/>
      <c r="TMS31" s="160"/>
      <c r="TMT31" s="160"/>
      <c r="TMU31" s="160"/>
      <c r="TMV31" s="160"/>
      <c r="TMW31" s="160"/>
      <c r="TMX31" s="160"/>
      <c r="TMY31" s="160"/>
      <c r="TMZ31" s="160"/>
      <c r="TNA31" s="160"/>
      <c r="TNB31" s="160"/>
      <c r="TNC31" s="160"/>
      <c r="TND31" s="160"/>
      <c r="TNE31" s="160"/>
      <c r="TNF31" s="160"/>
      <c r="TNG31" s="160"/>
      <c r="TNH31" s="160"/>
      <c r="TNI31" s="160"/>
      <c r="TNJ31" s="160"/>
      <c r="TNK31" s="160"/>
      <c r="TNL31" s="160"/>
      <c r="TNM31" s="160"/>
      <c r="TNN31" s="160"/>
      <c r="TNO31" s="160"/>
      <c r="TNP31" s="160"/>
      <c r="TNQ31" s="160"/>
      <c r="TNR31" s="160"/>
      <c r="TNS31" s="160"/>
      <c r="TNT31" s="160"/>
      <c r="TNU31" s="160"/>
      <c r="TNV31" s="160"/>
      <c r="TNW31" s="160"/>
      <c r="TNX31" s="160"/>
      <c r="TNY31" s="160"/>
      <c r="TNZ31" s="160"/>
      <c r="TOA31" s="160"/>
      <c r="TOB31" s="160"/>
      <c r="TOC31" s="160"/>
      <c r="TOD31" s="160"/>
      <c r="TOE31" s="160"/>
      <c r="TOF31" s="160"/>
      <c r="TOG31" s="160"/>
      <c r="TOH31" s="160"/>
      <c r="TOI31" s="160"/>
      <c r="TOJ31" s="160"/>
      <c r="TOK31" s="160"/>
      <c r="TOL31" s="160"/>
      <c r="TOM31" s="160"/>
      <c r="TON31" s="160"/>
      <c r="TOO31" s="160"/>
      <c r="TOP31" s="160"/>
      <c r="TOQ31" s="160"/>
      <c r="TOR31" s="160"/>
      <c r="TOS31" s="160"/>
      <c r="TOT31" s="160"/>
      <c r="TOU31" s="160"/>
      <c r="TOV31" s="160"/>
      <c r="TOW31" s="160"/>
      <c r="TOX31" s="160"/>
      <c r="TOY31" s="160"/>
      <c r="TOZ31" s="160"/>
      <c r="TPA31" s="160"/>
      <c r="TPB31" s="160"/>
      <c r="TPC31" s="160"/>
      <c r="TPD31" s="160"/>
      <c r="TPE31" s="160"/>
      <c r="TPF31" s="160"/>
      <c r="TPG31" s="160"/>
      <c r="TPH31" s="160"/>
      <c r="TPI31" s="160"/>
      <c r="TPJ31" s="160"/>
      <c r="TPK31" s="160"/>
      <c r="TPL31" s="160"/>
      <c r="TPM31" s="160"/>
      <c r="TPN31" s="160"/>
      <c r="TPO31" s="160"/>
      <c r="TPP31" s="160"/>
      <c r="TPQ31" s="160"/>
      <c r="TPR31" s="160"/>
      <c r="TPS31" s="160"/>
      <c r="TPT31" s="160"/>
      <c r="TPU31" s="160"/>
      <c r="TPV31" s="160"/>
      <c r="TPW31" s="160"/>
      <c r="TPX31" s="160"/>
      <c r="TPY31" s="160"/>
      <c r="TPZ31" s="160"/>
      <c r="TQA31" s="160"/>
      <c r="TQB31" s="160"/>
      <c r="TQC31" s="160"/>
      <c r="TQD31" s="160"/>
      <c r="TQE31" s="160"/>
      <c r="TQF31" s="160"/>
      <c r="TQG31" s="160"/>
      <c r="TQH31" s="160"/>
      <c r="TQI31" s="160"/>
      <c r="TQJ31" s="160"/>
      <c r="TQK31" s="160"/>
      <c r="TQL31" s="160"/>
      <c r="TQM31" s="160"/>
      <c r="TQN31" s="160"/>
      <c r="TQO31" s="160"/>
      <c r="TQP31" s="160"/>
      <c r="TQQ31" s="160"/>
      <c r="TQR31" s="160"/>
      <c r="TQS31" s="160"/>
      <c r="TQT31" s="160"/>
      <c r="TQU31" s="160"/>
      <c r="TQV31" s="160"/>
      <c r="TQW31" s="160"/>
      <c r="TQX31" s="160"/>
      <c r="TQY31" s="160"/>
      <c r="TQZ31" s="160"/>
      <c r="TRA31" s="160"/>
      <c r="TRB31" s="160"/>
      <c r="TRC31" s="160"/>
      <c r="TRD31" s="160"/>
      <c r="TRE31" s="160"/>
      <c r="TRF31" s="160"/>
      <c r="TRG31" s="160"/>
      <c r="TRH31" s="160"/>
      <c r="TRI31" s="160"/>
      <c r="TRJ31" s="160"/>
      <c r="TRK31" s="160"/>
      <c r="TRL31" s="160"/>
      <c r="TRM31" s="160"/>
      <c r="TRN31" s="160"/>
      <c r="TRO31" s="160"/>
      <c r="TRP31" s="160"/>
      <c r="TRQ31" s="160"/>
      <c r="TRR31" s="160"/>
      <c r="TRS31" s="160"/>
      <c r="TRT31" s="160"/>
      <c r="TRU31" s="160"/>
      <c r="TRV31" s="160"/>
      <c r="TRW31" s="160"/>
      <c r="TRX31" s="160"/>
      <c r="TRY31" s="160"/>
      <c r="TRZ31" s="160"/>
      <c r="TSA31" s="160"/>
      <c r="TSB31" s="160"/>
      <c r="TSC31" s="160"/>
      <c r="TSD31" s="160"/>
      <c r="TSE31" s="160"/>
      <c r="TSF31" s="160"/>
      <c r="TSG31" s="160"/>
      <c r="TSH31" s="160"/>
      <c r="TSI31" s="160"/>
      <c r="TSJ31" s="160"/>
      <c r="TSK31" s="160"/>
      <c r="TSL31" s="160"/>
      <c r="TSM31" s="160"/>
      <c r="TSN31" s="160"/>
      <c r="TSO31" s="160"/>
      <c r="TSP31" s="160"/>
      <c r="TSQ31" s="160"/>
      <c r="TSR31" s="160"/>
      <c r="TSS31" s="160"/>
      <c r="TST31" s="160"/>
      <c r="TSU31" s="160"/>
      <c r="TSV31" s="160"/>
      <c r="TSW31" s="160"/>
      <c r="TSX31" s="160"/>
      <c r="TSY31" s="160"/>
      <c r="TSZ31" s="160"/>
      <c r="TTA31" s="160"/>
      <c r="TTB31" s="160"/>
      <c r="TTC31" s="160"/>
      <c r="TTD31" s="160"/>
      <c r="TTE31" s="160"/>
      <c r="TTF31" s="160"/>
      <c r="TTG31" s="160"/>
      <c r="TTH31" s="160"/>
      <c r="TTI31" s="160"/>
      <c r="TTJ31" s="160"/>
      <c r="TTK31" s="160"/>
      <c r="TTL31" s="160"/>
      <c r="TTM31" s="160"/>
      <c r="TTN31" s="160"/>
      <c r="TTO31" s="160"/>
      <c r="TTP31" s="160"/>
      <c r="TTQ31" s="160"/>
      <c r="TTR31" s="160"/>
      <c r="TTS31" s="160"/>
      <c r="TTT31" s="160"/>
      <c r="TTU31" s="160"/>
      <c r="TTV31" s="160"/>
      <c r="TTW31" s="160"/>
      <c r="TTX31" s="160"/>
      <c r="TTY31" s="160"/>
      <c r="TTZ31" s="160"/>
      <c r="TUA31" s="160"/>
      <c r="TUB31" s="160"/>
      <c r="TUC31" s="160"/>
      <c r="TUD31" s="160"/>
      <c r="TUE31" s="160"/>
      <c r="TUF31" s="160"/>
      <c r="TUG31" s="160"/>
      <c r="TUH31" s="160"/>
      <c r="TUI31" s="160"/>
      <c r="TUJ31" s="160"/>
      <c r="TUK31" s="160"/>
      <c r="TUL31" s="160"/>
      <c r="TUM31" s="160"/>
      <c r="TUN31" s="160"/>
      <c r="TUO31" s="160"/>
      <c r="TUP31" s="160"/>
      <c r="TUQ31" s="160"/>
      <c r="TUR31" s="160"/>
      <c r="TUS31" s="160"/>
      <c r="TUT31" s="160"/>
      <c r="TUU31" s="160"/>
      <c r="TUV31" s="160"/>
      <c r="TUW31" s="160"/>
      <c r="TUX31" s="160"/>
      <c r="TUY31" s="160"/>
      <c r="TUZ31" s="160"/>
      <c r="TVA31" s="160"/>
      <c r="TVB31" s="160"/>
      <c r="TVC31" s="160"/>
      <c r="TVD31" s="160"/>
      <c r="TVE31" s="160"/>
      <c r="TVF31" s="160"/>
      <c r="TVG31" s="160"/>
      <c r="TVH31" s="160"/>
      <c r="TVI31" s="160"/>
      <c r="TVJ31" s="160"/>
      <c r="TVK31" s="160"/>
      <c r="TVL31" s="160"/>
      <c r="TVM31" s="160"/>
      <c r="TVN31" s="160"/>
      <c r="TVO31" s="160"/>
      <c r="TVP31" s="160"/>
      <c r="TVQ31" s="160"/>
      <c r="TVR31" s="160"/>
      <c r="TVS31" s="160"/>
      <c r="TVT31" s="160"/>
      <c r="TVU31" s="160"/>
      <c r="TVV31" s="160"/>
      <c r="TVW31" s="160"/>
      <c r="TVX31" s="160"/>
      <c r="TVY31" s="160"/>
      <c r="TVZ31" s="160"/>
      <c r="TWA31" s="160"/>
      <c r="TWB31" s="160"/>
      <c r="TWC31" s="160"/>
      <c r="TWD31" s="160"/>
      <c r="TWE31" s="160"/>
      <c r="TWF31" s="160"/>
      <c r="TWG31" s="160"/>
      <c r="TWH31" s="160"/>
      <c r="TWI31" s="160"/>
      <c r="TWJ31" s="160"/>
      <c r="TWK31" s="160"/>
      <c r="TWL31" s="160"/>
      <c r="TWM31" s="160"/>
      <c r="TWN31" s="160"/>
      <c r="TWO31" s="160"/>
      <c r="TWP31" s="160"/>
      <c r="TWQ31" s="160"/>
      <c r="TWR31" s="160"/>
      <c r="TWS31" s="160"/>
      <c r="TWT31" s="160"/>
      <c r="TWU31" s="160"/>
      <c r="TWV31" s="160"/>
      <c r="TWW31" s="160"/>
      <c r="TWX31" s="160"/>
      <c r="TWY31" s="160"/>
      <c r="TWZ31" s="160"/>
      <c r="TXA31" s="160"/>
      <c r="TXB31" s="160"/>
      <c r="TXC31" s="160"/>
      <c r="TXD31" s="160"/>
      <c r="TXE31" s="160"/>
      <c r="TXF31" s="160"/>
      <c r="TXG31" s="160"/>
      <c r="TXH31" s="160"/>
      <c r="TXI31" s="160"/>
      <c r="TXJ31" s="160"/>
      <c r="TXK31" s="160"/>
      <c r="TXL31" s="160"/>
      <c r="TXM31" s="160"/>
      <c r="TXN31" s="160"/>
      <c r="TXO31" s="160"/>
      <c r="TXP31" s="160"/>
      <c r="TXQ31" s="160"/>
      <c r="TXR31" s="160"/>
      <c r="TXS31" s="160"/>
      <c r="TXT31" s="160"/>
      <c r="TXU31" s="160"/>
      <c r="TXV31" s="160"/>
      <c r="TXW31" s="160"/>
      <c r="TXX31" s="160"/>
      <c r="TXY31" s="160"/>
      <c r="TXZ31" s="160"/>
      <c r="TYA31" s="160"/>
      <c r="TYB31" s="160"/>
      <c r="TYC31" s="160"/>
      <c r="TYD31" s="160"/>
      <c r="TYE31" s="160"/>
      <c r="TYF31" s="160"/>
      <c r="TYG31" s="160"/>
      <c r="TYH31" s="160"/>
      <c r="TYI31" s="160"/>
      <c r="TYJ31" s="160"/>
      <c r="TYK31" s="160"/>
      <c r="TYL31" s="160"/>
      <c r="TYM31" s="160"/>
      <c r="TYN31" s="160"/>
      <c r="TYO31" s="160"/>
      <c r="TYP31" s="160"/>
      <c r="TYQ31" s="160"/>
      <c r="TYR31" s="160"/>
      <c r="TYS31" s="160"/>
      <c r="TYT31" s="160"/>
      <c r="TYU31" s="160"/>
      <c r="TYV31" s="160"/>
      <c r="TYW31" s="160"/>
      <c r="TYX31" s="160"/>
      <c r="TYY31" s="160"/>
      <c r="TYZ31" s="160"/>
      <c r="TZA31" s="160"/>
      <c r="TZB31" s="160"/>
      <c r="TZC31" s="160"/>
      <c r="TZD31" s="160"/>
      <c r="TZE31" s="160"/>
      <c r="TZF31" s="160"/>
      <c r="TZG31" s="160"/>
      <c r="TZH31" s="160"/>
      <c r="TZI31" s="160"/>
      <c r="TZJ31" s="160"/>
      <c r="TZK31" s="160"/>
      <c r="TZL31" s="160"/>
      <c r="TZM31" s="160"/>
      <c r="TZN31" s="160"/>
      <c r="TZO31" s="160"/>
      <c r="TZP31" s="160"/>
      <c r="TZQ31" s="160"/>
      <c r="TZR31" s="160"/>
      <c r="TZS31" s="160"/>
      <c r="TZT31" s="160"/>
      <c r="TZU31" s="160"/>
      <c r="TZV31" s="160"/>
      <c r="TZW31" s="160"/>
      <c r="TZX31" s="160"/>
      <c r="TZY31" s="160"/>
      <c r="TZZ31" s="160"/>
      <c r="UAA31" s="160"/>
      <c r="UAB31" s="160"/>
      <c r="UAC31" s="160"/>
      <c r="UAD31" s="160"/>
      <c r="UAE31" s="160"/>
      <c r="UAF31" s="160"/>
      <c r="UAG31" s="160"/>
      <c r="UAH31" s="160"/>
      <c r="UAI31" s="160"/>
      <c r="UAJ31" s="160"/>
      <c r="UAK31" s="160"/>
      <c r="UAL31" s="160"/>
      <c r="UAM31" s="160"/>
      <c r="UAN31" s="160"/>
      <c r="UAO31" s="160"/>
      <c r="UAP31" s="160"/>
      <c r="UAQ31" s="160"/>
      <c r="UAR31" s="160"/>
      <c r="UAS31" s="160"/>
      <c r="UAT31" s="160"/>
      <c r="UAU31" s="160"/>
      <c r="UAV31" s="160"/>
      <c r="UAW31" s="160"/>
      <c r="UAX31" s="160"/>
      <c r="UAY31" s="160"/>
      <c r="UAZ31" s="160"/>
      <c r="UBA31" s="160"/>
      <c r="UBB31" s="160"/>
      <c r="UBC31" s="160"/>
      <c r="UBD31" s="160"/>
      <c r="UBE31" s="160"/>
      <c r="UBF31" s="160"/>
      <c r="UBG31" s="160"/>
      <c r="UBH31" s="160"/>
      <c r="UBI31" s="160"/>
      <c r="UBJ31" s="160"/>
      <c r="UBK31" s="160"/>
      <c r="UBL31" s="160"/>
      <c r="UBM31" s="160"/>
      <c r="UBN31" s="160"/>
      <c r="UBO31" s="160"/>
      <c r="UBP31" s="160"/>
      <c r="UBQ31" s="160"/>
      <c r="UBR31" s="160"/>
      <c r="UBS31" s="160"/>
      <c r="UBT31" s="160"/>
      <c r="UBU31" s="160"/>
      <c r="UBV31" s="160"/>
      <c r="UBW31" s="160"/>
      <c r="UBX31" s="160"/>
      <c r="UBY31" s="160"/>
      <c r="UBZ31" s="160"/>
      <c r="UCA31" s="160"/>
      <c r="UCB31" s="160"/>
      <c r="UCC31" s="160"/>
      <c r="UCD31" s="160"/>
      <c r="UCE31" s="160"/>
      <c r="UCF31" s="160"/>
      <c r="UCG31" s="160"/>
      <c r="UCH31" s="160"/>
      <c r="UCI31" s="160"/>
      <c r="UCJ31" s="160"/>
      <c r="UCK31" s="160"/>
      <c r="UCL31" s="160"/>
      <c r="UCM31" s="160"/>
      <c r="UCN31" s="160"/>
      <c r="UCO31" s="160"/>
      <c r="UCP31" s="160"/>
      <c r="UCQ31" s="160"/>
      <c r="UCR31" s="160"/>
      <c r="UCS31" s="160"/>
      <c r="UCT31" s="160"/>
      <c r="UCU31" s="160"/>
      <c r="UCV31" s="160"/>
      <c r="UCW31" s="160"/>
      <c r="UCX31" s="160"/>
      <c r="UCY31" s="160"/>
      <c r="UCZ31" s="160"/>
      <c r="UDA31" s="160"/>
      <c r="UDB31" s="160"/>
      <c r="UDC31" s="160"/>
      <c r="UDD31" s="160"/>
      <c r="UDE31" s="160"/>
      <c r="UDF31" s="160"/>
      <c r="UDG31" s="160"/>
      <c r="UDH31" s="160"/>
      <c r="UDI31" s="160"/>
      <c r="UDJ31" s="160"/>
      <c r="UDK31" s="160"/>
      <c r="UDL31" s="160"/>
      <c r="UDM31" s="160"/>
      <c r="UDN31" s="160"/>
      <c r="UDO31" s="160"/>
      <c r="UDP31" s="160"/>
      <c r="UDQ31" s="160"/>
      <c r="UDR31" s="160"/>
      <c r="UDS31" s="160"/>
      <c r="UDT31" s="160"/>
      <c r="UDU31" s="160"/>
      <c r="UDV31" s="160"/>
      <c r="UDW31" s="160"/>
      <c r="UDX31" s="160"/>
      <c r="UDY31" s="160"/>
      <c r="UDZ31" s="160"/>
      <c r="UEA31" s="160"/>
      <c r="UEB31" s="160"/>
      <c r="UEC31" s="160"/>
      <c r="UED31" s="160"/>
      <c r="UEE31" s="160"/>
      <c r="UEF31" s="160"/>
      <c r="UEG31" s="160"/>
      <c r="UEH31" s="160"/>
      <c r="UEI31" s="160"/>
      <c r="UEJ31" s="160"/>
      <c r="UEK31" s="160"/>
      <c r="UEL31" s="160"/>
      <c r="UEM31" s="160"/>
      <c r="UEN31" s="160"/>
      <c r="UEO31" s="160"/>
      <c r="UEP31" s="160"/>
      <c r="UEQ31" s="160"/>
      <c r="UER31" s="160"/>
      <c r="UES31" s="160"/>
      <c r="UET31" s="160"/>
      <c r="UEU31" s="160"/>
      <c r="UEV31" s="160"/>
      <c r="UEW31" s="160"/>
      <c r="UEX31" s="160"/>
      <c r="UEY31" s="160"/>
      <c r="UEZ31" s="160"/>
      <c r="UFA31" s="160"/>
      <c r="UFB31" s="160"/>
      <c r="UFC31" s="160"/>
      <c r="UFD31" s="160"/>
      <c r="UFE31" s="160"/>
      <c r="UFF31" s="160"/>
      <c r="UFG31" s="160"/>
      <c r="UFH31" s="160"/>
      <c r="UFI31" s="160"/>
      <c r="UFJ31" s="160"/>
      <c r="UFK31" s="160"/>
      <c r="UFL31" s="160"/>
      <c r="UFM31" s="160"/>
      <c r="UFN31" s="160"/>
      <c r="UFO31" s="160"/>
      <c r="UFP31" s="160"/>
      <c r="UFQ31" s="160"/>
      <c r="UFR31" s="160"/>
      <c r="UFS31" s="160"/>
      <c r="UFT31" s="160"/>
      <c r="UFU31" s="160"/>
      <c r="UFV31" s="160"/>
      <c r="UFW31" s="160"/>
      <c r="UFX31" s="160"/>
      <c r="UFY31" s="160"/>
      <c r="UFZ31" s="160"/>
      <c r="UGA31" s="160"/>
      <c r="UGB31" s="160"/>
      <c r="UGC31" s="160"/>
      <c r="UGD31" s="160"/>
      <c r="UGE31" s="160"/>
      <c r="UGF31" s="160"/>
      <c r="UGG31" s="160"/>
      <c r="UGH31" s="160"/>
      <c r="UGI31" s="160"/>
      <c r="UGJ31" s="160"/>
      <c r="UGK31" s="160"/>
      <c r="UGL31" s="160"/>
      <c r="UGM31" s="160"/>
      <c r="UGN31" s="160"/>
      <c r="UGO31" s="160"/>
      <c r="UGP31" s="160"/>
      <c r="UGQ31" s="160"/>
      <c r="UGR31" s="160"/>
      <c r="UGS31" s="160"/>
      <c r="UGT31" s="160"/>
      <c r="UGU31" s="160"/>
      <c r="UGV31" s="160"/>
      <c r="UGW31" s="160"/>
      <c r="UGX31" s="160"/>
      <c r="UGY31" s="160"/>
      <c r="UGZ31" s="160"/>
      <c r="UHA31" s="160"/>
      <c r="UHB31" s="160"/>
      <c r="UHC31" s="160"/>
      <c r="UHD31" s="160"/>
      <c r="UHE31" s="160"/>
      <c r="UHF31" s="160"/>
      <c r="UHG31" s="160"/>
      <c r="UHH31" s="160"/>
      <c r="UHI31" s="160"/>
      <c r="UHJ31" s="160"/>
      <c r="UHK31" s="160"/>
      <c r="UHL31" s="160"/>
      <c r="UHM31" s="160"/>
      <c r="UHN31" s="160"/>
      <c r="UHO31" s="160"/>
      <c r="UHP31" s="160"/>
      <c r="UHQ31" s="160"/>
      <c r="UHR31" s="160"/>
      <c r="UHS31" s="160"/>
      <c r="UHT31" s="160"/>
      <c r="UHU31" s="160"/>
      <c r="UHV31" s="160"/>
      <c r="UHW31" s="160"/>
      <c r="UHX31" s="160"/>
      <c r="UHY31" s="160"/>
      <c r="UHZ31" s="160"/>
      <c r="UIA31" s="160"/>
      <c r="UIB31" s="160"/>
      <c r="UIC31" s="160"/>
      <c r="UID31" s="160"/>
      <c r="UIE31" s="160"/>
      <c r="UIF31" s="160"/>
      <c r="UIG31" s="160"/>
      <c r="UIH31" s="160"/>
      <c r="UII31" s="160"/>
      <c r="UIJ31" s="160"/>
      <c r="UIK31" s="160"/>
      <c r="UIL31" s="160"/>
      <c r="UIM31" s="160"/>
      <c r="UIN31" s="160"/>
      <c r="UIO31" s="160"/>
      <c r="UIP31" s="160"/>
      <c r="UIQ31" s="160"/>
      <c r="UIR31" s="160"/>
      <c r="UIS31" s="160"/>
      <c r="UIT31" s="160"/>
      <c r="UIU31" s="160"/>
      <c r="UIV31" s="160"/>
      <c r="UIW31" s="160"/>
      <c r="UIX31" s="160"/>
      <c r="UIY31" s="160"/>
      <c r="UIZ31" s="160"/>
      <c r="UJA31" s="160"/>
      <c r="UJB31" s="160"/>
      <c r="UJC31" s="160"/>
      <c r="UJD31" s="160"/>
      <c r="UJE31" s="160"/>
      <c r="UJF31" s="160"/>
      <c r="UJG31" s="160"/>
      <c r="UJH31" s="160"/>
      <c r="UJI31" s="160"/>
      <c r="UJJ31" s="160"/>
      <c r="UJK31" s="160"/>
      <c r="UJL31" s="160"/>
      <c r="UJM31" s="160"/>
      <c r="UJN31" s="160"/>
      <c r="UJO31" s="160"/>
      <c r="UJP31" s="160"/>
      <c r="UJQ31" s="160"/>
      <c r="UJR31" s="160"/>
      <c r="UJS31" s="160"/>
      <c r="UJT31" s="160"/>
      <c r="UJU31" s="160"/>
      <c r="UJV31" s="160"/>
      <c r="UJW31" s="160"/>
      <c r="UJX31" s="160"/>
      <c r="UJY31" s="160"/>
      <c r="UJZ31" s="160"/>
      <c r="UKA31" s="160"/>
      <c r="UKB31" s="160"/>
      <c r="UKC31" s="160"/>
      <c r="UKD31" s="160"/>
      <c r="UKE31" s="160"/>
      <c r="UKF31" s="160"/>
      <c r="UKG31" s="160"/>
      <c r="UKH31" s="160"/>
      <c r="UKI31" s="160"/>
      <c r="UKJ31" s="160"/>
      <c r="UKK31" s="160"/>
      <c r="UKL31" s="160"/>
      <c r="UKM31" s="160"/>
      <c r="UKN31" s="160"/>
      <c r="UKO31" s="160"/>
      <c r="UKP31" s="160"/>
      <c r="UKQ31" s="160"/>
      <c r="UKR31" s="160"/>
      <c r="UKS31" s="160"/>
      <c r="UKT31" s="160"/>
      <c r="UKU31" s="160"/>
      <c r="UKV31" s="160"/>
      <c r="UKW31" s="160"/>
      <c r="UKX31" s="160"/>
      <c r="UKY31" s="160"/>
      <c r="UKZ31" s="160"/>
      <c r="ULA31" s="160"/>
      <c r="ULB31" s="160"/>
      <c r="ULC31" s="160"/>
      <c r="ULD31" s="160"/>
      <c r="ULE31" s="160"/>
      <c r="ULF31" s="160"/>
      <c r="ULG31" s="160"/>
      <c r="ULH31" s="160"/>
      <c r="ULI31" s="160"/>
      <c r="ULJ31" s="160"/>
      <c r="ULK31" s="160"/>
      <c r="ULL31" s="160"/>
      <c r="ULM31" s="160"/>
      <c r="ULN31" s="160"/>
      <c r="ULO31" s="160"/>
      <c r="ULP31" s="160"/>
      <c r="ULQ31" s="160"/>
      <c r="ULR31" s="160"/>
      <c r="ULS31" s="160"/>
      <c r="ULT31" s="160"/>
      <c r="ULU31" s="160"/>
      <c r="ULV31" s="160"/>
      <c r="ULW31" s="160"/>
      <c r="ULX31" s="160"/>
      <c r="ULY31" s="160"/>
      <c r="ULZ31" s="160"/>
      <c r="UMA31" s="160"/>
      <c r="UMB31" s="160"/>
      <c r="UMC31" s="160"/>
      <c r="UMD31" s="160"/>
      <c r="UME31" s="160"/>
      <c r="UMF31" s="160"/>
      <c r="UMG31" s="160"/>
      <c r="UMH31" s="160"/>
      <c r="UMI31" s="160"/>
      <c r="UMJ31" s="160"/>
      <c r="UMK31" s="160"/>
      <c r="UML31" s="160"/>
      <c r="UMM31" s="160"/>
      <c r="UMN31" s="160"/>
      <c r="UMO31" s="160"/>
      <c r="UMP31" s="160"/>
      <c r="UMQ31" s="160"/>
      <c r="UMR31" s="160"/>
      <c r="UMS31" s="160"/>
      <c r="UMT31" s="160"/>
      <c r="UMU31" s="160"/>
      <c r="UMV31" s="160"/>
      <c r="UMW31" s="160"/>
      <c r="UMX31" s="160"/>
      <c r="UMY31" s="160"/>
      <c r="UMZ31" s="160"/>
      <c r="UNA31" s="160"/>
      <c r="UNB31" s="160"/>
      <c r="UNC31" s="160"/>
      <c r="UND31" s="160"/>
      <c r="UNE31" s="160"/>
      <c r="UNF31" s="160"/>
      <c r="UNG31" s="160"/>
      <c r="UNH31" s="160"/>
      <c r="UNI31" s="160"/>
      <c r="UNJ31" s="160"/>
      <c r="UNK31" s="160"/>
      <c r="UNL31" s="160"/>
      <c r="UNM31" s="160"/>
      <c r="UNN31" s="160"/>
      <c r="UNO31" s="160"/>
      <c r="UNP31" s="160"/>
      <c r="UNQ31" s="160"/>
      <c r="UNR31" s="160"/>
      <c r="UNS31" s="160"/>
      <c r="UNT31" s="160"/>
      <c r="UNU31" s="160"/>
      <c r="UNV31" s="160"/>
      <c r="UNW31" s="160"/>
      <c r="UNX31" s="160"/>
      <c r="UNY31" s="160"/>
      <c r="UNZ31" s="160"/>
      <c r="UOA31" s="160"/>
      <c r="UOB31" s="160"/>
      <c r="UOC31" s="160"/>
      <c r="UOD31" s="160"/>
      <c r="UOE31" s="160"/>
      <c r="UOF31" s="160"/>
      <c r="UOG31" s="160"/>
      <c r="UOH31" s="160"/>
      <c r="UOI31" s="160"/>
      <c r="UOJ31" s="160"/>
      <c r="UOK31" s="160"/>
      <c r="UOL31" s="160"/>
      <c r="UOM31" s="160"/>
      <c r="UON31" s="160"/>
      <c r="UOO31" s="160"/>
      <c r="UOP31" s="160"/>
      <c r="UOQ31" s="160"/>
      <c r="UOR31" s="160"/>
      <c r="UOS31" s="160"/>
      <c r="UOT31" s="160"/>
      <c r="UOU31" s="160"/>
      <c r="UOV31" s="160"/>
      <c r="UOW31" s="160"/>
      <c r="UOX31" s="160"/>
      <c r="UOY31" s="160"/>
      <c r="UOZ31" s="160"/>
      <c r="UPA31" s="160"/>
      <c r="UPB31" s="160"/>
      <c r="UPC31" s="160"/>
      <c r="UPD31" s="160"/>
      <c r="UPE31" s="160"/>
      <c r="UPF31" s="160"/>
      <c r="UPG31" s="160"/>
      <c r="UPH31" s="160"/>
      <c r="UPI31" s="160"/>
      <c r="UPJ31" s="160"/>
      <c r="UPK31" s="160"/>
      <c r="UPL31" s="160"/>
      <c r="UPM31" s="160"/>
      <c r="UPN31" s="160"/>
      <c r="UPO31" s="160"/>
      <c r="UPP31" s="160"/>
      <c r="UPQ31" s="160"/>
      <c r="UPR31" s="160"/>
      <c r="UPS31" s="160"/>
      <c r="UPT31" s="160"/>
      <c r="UPU31" s="160"/>
      <c r="UPV31" s="160"/>
      <c r="UPW31" s="160"/>
      <c r="UPX31" s="160"/>
      <c r="UPY31" s="160"/>
      <c r="UPZ31" s="160"/>
      <c r="UQA31" s="160"/>
      <c r="UQB31" s="160"/>
      <c r="UQC31" s="160"/>
      <c r="UQD31" s="160"/>
      <c r="UQE31" s="160"/>
      <c r="UQF31" s="160"/>
      <c r="UQG31" s="160"/>
      <c r="UQH31" s="160"/>
      <c r="UQI31" s="160"/>
      <c r="UQJ31" s="160"/>
      <c r="UQK31" s="160"/>
      <c r="UQL31" s="160"/>
      <c r="UQM31" s="160"/>
      <c r="UQN31" s="160"/>
      <c r="UQO31" s="160"/>
      <c r="UQP31" s="160"/>
      <c r="UQQ31" s="160"/>
      <c r="UQR31" s="160"/>
      <c r="UQS31" s="160"/>
      <c r="UQT31" s="160"/>
      <c r="UQU31" s="160"/>
      <c r="UQV31" s="160"/>
      <c r="UQW31" s="160"/>
      <c r="UQX31" s="160"/>
      <c r="UQY31" s="160"/>
      <c r="UQZ31" s="160"/>
      <c r="URA31" s="160"/>
      <c r="URB31" s="160"/>
      <c r="URC31" s="160"/>
      <c r="URD31" s="160"/>
      <c r="URE31" s="160"/>
      <c r="URF31" s="160"/>
      <c r="URG31" s="160"/>
      <c r="URH31" s="160"/>
      <c r="URI31" s="160"/>
      <c r="URJ31" s="160"/>
      <c r="URK31" s="160"/>
      <c r="URL31" s="160"/>
      <c r="URM31" s="160"/>
      <c r="URN31" s="160"/>
      <c r="URO31" s="160"/>
      <c r="URP31" s="160"/>
      <c r="URQ31" s="160"/>
      <c r="URR31" s="160"/>
      <c r="URS31" s="160"/>
      <c r="URT31" s="160"/>
      <c r="URU31" s="160"/>
      <c r="URV31" s="160"/>
      <c r="URW31" s="160"/>
      <c r="URX31" s="160"/>
      <c r="URY31" s="160"/>
      <c r="URZ31" s="160"/>
      <c r="USA31" s="160"/>
      <c r="USB31" s="160"/>
      <c r="USC31" s="160"/>
      <c r="USD31" s="160"/>
      <c r="USE31" s="160"/>
      <c r="USF31" s="160"/>
      <c r="USG31" s="160"/>
      <c r="USH31" s="160"/>
      <c r="USI31" s="160"/>
      <c r="USJ31" s="160"/>
      <c r="USK31" s="160"/>
      <c r="USL31" s="160"/>
      <c r="USM31" s="160"/>
      <c r="USN31" s="160"/>
      <c r="USO31" s="160"/>
      <c r="USP31" s="160"/>
      <c r="USQ31" s="160"/>
      <c r="USR31" s="160"/>
      <c r="USS31" s="160"/>
      <c r="UST31" s="160"/>
      <c r="USU31" s="160"/>
      <c r="USV31" s="160"/>
      <c r="USW31" s="160"/>
      <c r="USX31" s="160"/>
      <c r="USY31" s="160"/>
      <c r="USZ31" s="160"/>
      <c r="UTA31" s="160"/>
      <c r="UTB31" s="160"/>
      <c r="UTC31" s="160"/>
      <c r="UTD31" s="160"/>
      <c r="UTE31" s="160"/>
      <c r="UTF31" s="160"/>
      <c r="UTG31" s="160"/>
      <c r="UTH31" s="160"/>
      <c r="UTI31" s="160"/>
      <c r="UTJ31" s="160"/>
      <c r="UTK31" s="160"/>
      <c r="UTL31" s="160"/>
      <c r="UTM31" s="160"/>
      <c r="UTN31" s="160"/>
      <c r="UTO31" s="160"/>
      <c r="UTP31" s="160"/>
      <c r="UTQ31" s="160"/>
      <c r="UTR31" s="160"/>
      <c r="UTS31" s="160"/>
      <c r="UTT31" s="160"/>
      <c r="UTU31" s="160"/>
      <c r="UTV31" s="160"/>
      <c r="UTW31" s="160"/>
      <c r="UTX31" s="160"/>
      <c r="UTY31" s="160"/>
      <c r="UTZ31" s="160"/>
      <c r="UUA31" s="160"/>
      <c r="UUB31" s="160"/>
      <c r="UUC31" s="160"/>
      <c r="UUD31" s="160"/>
      <c r="UUE31" s="160"/>
      <c r="UUF31" s="160"/>
      <c r="UUG31" s="160"/>
      <c r="UUH31" s="160"/>
      <c r="UUI31" s="160"/>
      <c r="UUJ31" s="160"/>
      <c r="UUK31" s="160"/>
      <c r="UUL31" s="160"/>
      <c r="UUM31" s="160"/>
      <c r="UUN31" s="160"/>
      <c r="UUO31" s="160"/>
      <c r="UUP31" s="160"/>
      <c r="UUQ31" s="160"/>
      <c r="UUR31" s="160"/>
      <c r="UUS31" s="160"/>
      <c r="UUT31" s="160"/>
      <c r="UUU31" s="160"/>
      <c r="UUV31" s="160"/>
      <c r="UUW31" s="160"/>
      <c r="UUX31" s="160"/>
      <c r="UUY31" s="160"/>
      <c r="UUZ31" s="160"/>
      <c r="UVA31" s="160"/>
      <c r="UVB31" s="160"/>
      <c r="UVC31" s="160"/>
      <c r="UVD31" s="160"/>
      <c r="UVE31" s="160"/>
      <c r="UVF31" s="160"/>
      <c r="UVG31" s="160"/>
      <c r="UVH31" s="160"/>
      <c r="UVI31" s="160"/>
      <c r="UVJ31" s="160"/>
      <c r="UVK31" s="160"/>
      <c r="UVL31" s="160"/>
      <c r="UVM31" s="160"/>
      <c r="UVN31" s="160"/>
      <c r="UVO31" s="160"/>
      <c r="UVP31" s="160"/>
      <c r="UVQ31" s="160"/>
      <c r="UVR31" s="160"/>
      <c r="UVS31" s="160"/>
      <c r="UVT31" s="160"/>
      <c r="UVU31" s="160"/>
      <c r="UVV31" s="160"/>
      <c r="UVW31" s="160"/>
      <c r="UVX31" s="160"/>
      <c r="UVY31" s="160"/>
      <c r="UVZ31" s="160"/>
      <c r="UWA31" s="160"/>
      <c r="UWB31" s="160"/>
      <c r="UWC31" s="160"/>
      <c r="UWD31" s="160"/>
      <c r="UWE31" s="160"/>
      <c r="UWF31" s="160"/>
      <c r="UWG31" s="160"/>
      <c r="UWH31" s="160"/>
      <c r="UWI31" s="160"/>
      <c r="UWJ31" s="160"/>
      <c r="UWK31" s="160"/>
      <c r="UWL31" s="160"/>
      <c r="UWM31" s="160"/>
      <c r="UWN31" s="160"/>
      <c r="UWO31" s="160"/>
      <c r="UWP31" s="160"/>
      <c r="UWQ31" s="160"/>
      <c r="UWR31" s="160"/>
      <c r="UWS31" s="160"/>
      <c r="UWT31" s="160"/>
      <c r="UWU31" s="160"/>
      <c r="UWV31" s="160"/>
      <c r="UWW31" s="160"/>
      <c r="UWX31" s="160"/>
      <c r="UWY31" s="160"/>
      <c r="UWZ31" s="160"/>
      <c r="UXA31" s="160"/>
      <c r="UXB31" s="160"/>
      <c r="UXC31" s="160"/>
      <c r="UXD31" s="160"/>
      <c r="UXE31" s="160"/>
      <c r="UXF31" s="160"/>
      <c r="UXG31" s="160"/>
      <c r="UXH31" s="160"/>
      <c r="UXI31" s="160"/>
      <c r="UXJ31" s="160"/>
      <c r="UXK31" s="160"/>
      <c r="UXL31" s="160"/>
      <c r="UXM31" s="160"/>
      <c r="UXN31" s="160"/>
      <c r="UXO31" s="160"/>
      <c r="UXP31" s="160"/>
      <c r="UXQ31" s="160"/>
      <c r="UXR31" s="160"/>
      <c r="UXS31" s="160"/>
      <c r="UXT31" s="160"/>
      <c r="UXU31" s="160"/>
      <c r="UXV31" s="160"/>
      <c r="UXW31" s="160"/>
      <c r="UXX31" s="160"/>
      <c r="UXY31" s="160"/>
      <c r="UXZ31" s="160"/>
      <c r="UYA31" s="160"/>
      <c r="UYB31" s="160"/>
      <c r="UYC31" s="160"/>
      <c r="UYD31" s="160"/>
      <c r="UYE31" s="160"/>
      <c r="UYF31" s="160"/>
      <c r="UYG31" s="160"/>
      <c r="UYH31" s="160"/>
      <c r="UYI31" s="160"/>
      <c r="UYJ31" s="160"/>
      <c r="UYK31" s="160"/>
      <c r="UYL31" s="160"/>
      <c r="UYM31" s="160"/>
      <c r="UYN31" s="160"/>
      <c r="UYO31" s="160"/>
      <c r="UYP31" s="160"/>
      <c r="UYQ31" s="160"/>
      <c r="UYR31" s="160"/>
      <c r="UYS31" s="160"/>
      <c r="UYT31" s="160"/>
      <c r="UYU31" s="160"/>
      <c r="UYV31" s="160"/>
      <c r="UYW31" s="160"/>
      <c r="UYX31" s="160"/>
      <c r="UYY31" s="160"/>
      <c r="UYZ31" s="160"/>
      <c r="UZA31" s="160"/>
      <c r="UZB31" s="160"/>
      <c r="UZC31" s="160"/>
      <c r="UZD31" s="160"/>
      <c r="UZE31" s="160"/>
      <c r="UZF31" s="160"/>
      <c r="UZG31" s="160"/>
      <c r="UZH31" s="160"/>
      <c r="UZI31" s="160"/>
      <c r="UZJ31" s="160"/>
      <c r="UZK31" s="160"/>
      <c r="UZL31" s="160"/>
      <c r="UZM31" s="160"/>
      <c r="UZN31" s="160"/>
      <c r="UZO31" s="160"/>
      <c r="UZP31" s="160"/>
      <c r="UZQ31" s="160"/>
      <c r="UZR31" s="160"/>
      <c r="UZS31" s="160"/>
      <c r="UZT31" s="160"/>
      <c r="UZU31" s="160"/>
      <c r="UZV31" s="160"/>
      <c r="UZW31" s="160"/>
      <c r="UZX31" s="160"/>
      <c r="UZY31" s="160"/>
      <c r="UZZ31" s="160"/>
      <c r="VAA31" s="160"/>
      <c r="VAB31" s="160"/>
      <c r="VAC31" s="160"/>
      <c r="VAD31" s="160"/>
      <c r="VAE31" s="160"/>
      <c r="VAF31" s="160"/>
      <c r="VAG31" s="160"/>
      <c r="VAH31" s="160"/>
      <c r="VAI31" s="160"/>
      <c r="VAJ31" s="160"/>
      <c r="VAK31" s="160"/>
      <c r="VAL31" s="160"/>
      <c r="VAM31" s="160"/>
      <c r="VAN31" s="160"/>
      <c r="VAO31" s="160"/>
      <c r="VAP31" s="160"/>
      <c r="VAQ31" s="160"/>
      <c r="VAR31" s="160"/>
      <c r="VAS31" s="160"/>
      <c r="VAT31" s="160"/>
      <c r="VAU31" s="160"/>
      <c r="VAV31" s="160"/>
      <c r="VAW31" s="160"/>
      <c r="VAX31" s="160"/>
      <c r="VAY31" s="160"/>
      <c r="VAZ31" s="160"/>
      <c r="VBA31" s="160"/>
      <c r="VBB31" s="160"/>
      <c r="VBC31" s="160"/>
      <c r="VBD31" s="160"/>
      <c r="VBE31" s="160"/>
      <c r="VBF31" s="160"/>
      <c r="VBG31" s="160"/>
      <c r="VBH31" s="160"/>
      <c r="VBI31" s="160"/>
      <c r="VBJ31" s="160"/>
      <c r="VBK31" s="160"/>
      <c r="VBL31" s="160"/>
      <c r="VBM31" s="160"/>
      <c r="VBN31" s="160"/>
      <c r="VBO31" s="160"/>
      <c r="VBP31" s="160"/>
      <c r="VBQ31" s="160"/>
      <c r="VBR31" s="160"/>
      <c r="VBS31" s="160"/>
      <c r="VBT31" s="160"/>
      <c r="VBU31" s="160"/>
      <c r="VBV31" s="160"/>
      <c r="VBW31" s="160"/>
      <c r="VBX31" s="160"/>
      <c r="VBY31" s="160"/>
      <c r="VBZ31" s="160"/>
      <c r="VCA31" s="160"/>
      <c r="VCB31" s="160"/>
      <c r="VCC31" s="160"/>
      <c r="VCD31" s="160"/>
      <c r="VCE31" s="160"/>
      <c r="VCF31" s="160"/>
      <c r="VCG31" s="160"/>
      <c r="VCH31" s="160"/>
      <c r="VCI31" s="160"/>
      <c r="VCJ31" s="160"/>
      <c r="VCK31" s="160"/>
      <c r="VCL31" s="160"/>
      <c r="VCM31" s="160"/>
      <c r="VCN31" s="160"/>
      <c r="VCO31" s="160"/>
      <c r="VCP31" s="160"/>
      <c r="VCQ31" s="160"/>
      <c r="VCR31" s="160"/>
      <c r="VCS31" s="160"/>
      <c r="VCT31" s="160"/>
      <c r="VCU31" s="160"/>
      <c r="VCV31" s="160"/>
      <c r="VCW31" s="160"/>
      <c r="VCX31" s="160"/>
      <c r="VCY31" s="160"/>
      <c r="VCZ31" s="160"/>
      <c r="VDA31" s="160"/>
      <c r="VDB31" s="160"/>
      <c r="VDC31" s="160"/>
      <c r="VDD31" s="160"/>
      <c r="VDE31" s="160"/>
      <c r="VDF31" s="160"/>
      <c r="VDG31" s="160"/>
      <c r="VDH31" s="160"/>
      <c r="VDI31" s="160"/>
      <c r="VDJ31" s="160"/>
      <c r="VDK31" s="160"/>
      <c r="VDL31" s="160"/>
      <c r="VDM31" s="160"/>
      <c r="VDN31" s="160"/>
      <c r="VDO31" s="160"/>
      <c r="VDP31" s="160"/>
      <c r="VDQ31" s="160"/>
      <c r="VDR31" s="160"/>
      <c r="VDS31" s="160"/>
      <c r="VDT31" s="160"/>
      <c r="VDU31" s="160"/>
      <c r="VDV31" s="160"/>
      <c r="VDW31" s="160"/>
      <c r="VDX31" s="160"/>
      <c r="VDY31" s="160"/>
      <c r="VDZ31" s="160"/>
      <c r="VEA31" s="160"/>
      <c r="VEB31" s="160"/>
      <c r="VEC31" s="160"/>
      <c r="VED31" s="160"/>
      <c r="VEE31" s="160"/>
      <c r="VEF31" s="160"/>
      <c r="VEG31" s="160"/>
      <c r="VEH31" s="160"/>
      <c r="VEI31" s="160"/>
      <c r="VEJ31" s="160"/>
      <c r="VEK31" s="160"/>
      <c r="VEL31" s="160"/>
      <c r="VEM31" s="160"/>
      <c r="VEN31" s="160"/>
      <c r="VEO31" s="160"/>
      <c r="VEP31" s="160"/>
      <c r="VEQ31" s="160"/>
      <c r="VER31" s="160"/>
      <c r="VES31" s="160"/>
      <c r="VET31" s="160"/>
      <c r="VEU31" s="160"/>
      <c r="VEV31" s="160"/>
      <c r="VEW31" s="160"/>
      <c r="VEX31" s="160"/>
      <c r="VEY31" s="160"/>
      <c r="VEZ31" s="160"/>
      <c r="VFA31" s="160"/>
      <c r="VFB31" s="160"/>
      <c r="VFC31" s="160"/>
      <c r="VFD31" s="160"/>
      <c r="VFE31" s="160"/>
      <c r="VFF31" s="160"/>
      <c r="VFG31" s="160"/>
      <c r="VFH31" s="160"/>
      <c r="VFI31" s="160"/>
      <c r="VFJ31" s="160"/>
      <c r="VFK31" s="160"/>
      <c r="VFL31" s="160"/>
      <c r="VFM31" s="160"/>
      <c r="VFN31" s="160"/>
      <c r="VFO31" s="160"/>
      <c r="VFP31" s="160"/>
      <c r="VFQ31" s="160"/>
      <c r="VFR31" s="160"/>
      <c r="VFS31" s="160"/>
      <c r="VFT31" s="160"/>
      <c r="VFU31" s="160"/>
      <c r="VFV31" s="160"/>
      <c r="VFW31" s="160"/>
      <c r="VFX31" s="160"/>
      <c r="VFY31" s="160"/>
      <c r="VFZ31" s="160"/>
      <c r="VGA31" s="160"/>
      <c r="VGB31" s="160"/>
      <c r="VGC31" s="160"/>
      <c r="VGD31" s="160"/>
      <c r="VGE31" s="160"/>
      <c r="VGF31" s="160"/>
      <c r="VGG31" s="160"/>
      <c r="VGH31" s="160"/>
      <c r="VGI31" s="160"/>
      <c r="VGJ31" s="160"/>
      <c r="VGK31" s="160"/>
      <c r="VGL31" s="160"/>
      <c r="VGM31" s="160"/>
      <c r="VGN31" s="160"/>
      <c r="VGO31" s="160"/>
      <c r="VGP31" s="160"/>
      <c r="VGQ31" s="160"/>
      <c r="VGR31" s="160"/>
      <c r="VGS31" s="160"/>
      <c r="VGT31" s="160"/>
      <c r="VGU31" s="160"/>
      <c r="VGV31" s="160"/>
      <c r="VGW31" s="160"/>
      <c r="VGX31" s="160"/>
      <c r="VGY31" s="160"/>
      <c r="VGZ31" s="160"/>
      <c r="VHA31" s="160"/>
      <c r="VHB31" s="160"/>
      <c r="VHC31" s="160"/>
      <c r="VHD31" s="160"/>
      <c r="VHE31" s="160"/>
      <c r="VHF31" s="160"/>
      <c r="VHG31" s="160"/>
      <c r="VHH31" s="160"/>
      <c r="VHI31" s="160"/>
      <c r="VHJ31" s="160"/>
      <c r="VHK31" s="160"/>
      <c r="VHL31" s="160"/>
      <c r="VHM31" s="160"/>
      <c r="VHN31" s="160"/>
      <c r="VHO31" s="160"/>
      <c r="VHP31" s="160"/>
      <c r="VHQ31" s="160"/>
      <c r="VHR31" s="160"/>
      <c r="VHS31" s="160"/>
      <c r="VHT31" s="160"/>
      <c r="VHU31" s="160"/>
      <c r="VHV31" s="160"/>
      <c r="VHW31" s="160"/>
      <c r="VHX31" s="160"/>
      <c r="VHY31" s="160"/>
      <c r="VHZ31" s="160"/>
      <c r="VIA31" s="160"/>
      <c r="VIB31" s="160"/>
      <c r="VIC31" s="160"/>
      <c r="VID31" s="160"/>
      <c r="VIE31" s="160"/>
      <c r="VIF31" s="160"/>
      <c r="VIG31" s="160"/>
      <c r="VIH31" s="160"/>
      <c r="VII31" s="160"/>
      <c r="VIJ31" s="160"/>
      <c r="VIK31" s="160"/>
      <c r="VIL31" s="160"/>
      <c r="VIM31" s="160"/>
      <c r="VIN31" s="160"/>
      <c r="VIO31" s="160"/>
      <c r="VIP31" s="160"/>
      <c r="VIQ31" s="160"/>
      <c r="VIR31" s="160"/>
      <c r="VIS31" s="160"/>
      <c r="VIT31" s="160"/>
      <c r="VIU31" s="160"/>
      <c r="VIV31" s="160"/>
      <c r="VIW31" s="160"/>
      <c r="VIX31" s="160"/>
      <c r="VIY31" s="160"/>
      <c r="VIZ31" s="160"/>
      <c r="VJA31" s="160"/>
      <c r="VJB31" s="160"/>
      <c r="VJC31" s="160"/>
      <c r="VJD31" s="160"/>
      <c r="VJE31" s="160"/>
      <c r="VJF31" s="160"/>
      <c r="VJG31" s="160"/>
      <c r="VJH31" s="160"/>
      <c r="VJI31" s="160"/>
      <c r="VJJ31" s="160"/>
      <c r="VJK31" s="160"/>
      <c r="VJL31" s="160"/>
      <c r="VJM31" s="160"/>
      <c r="VJN31" s="160"/>
      <c r="VJO31" s="160"/>
      <c r="VJP31" s="160"/>
      <c r="VJQ31" s="160"/>
      <c r="VJR31" s="160"/>
      <c r="VJS31" s="160"/>
      <c r="VJT31" s="160"/>
      <c r="VJU31" s="160"/>
      <c r="VJV31" s="160"/>
      <c r="VJW31" s="160"/>
      <c r="VJX31" s="160"/>
      <c r="VJY31" s="160"/>
      <c r="VJZ31" s="160"/>
      <c r="VKA31" s="160"/>
      <c r="VKB31" s="160"/>
      <c r="VKC31" s="160"/>
      <c r="VKD31" s="160"/>
      <c r="VKE31" s="160"/>
      <c r="VKF31" s="160"/>
      <c r="VKG31" s="160"/>
      <c r="VKH31" s="160"/>
      <c r="VKI31" s="160"/>
      <c r="VKJ31" s="160"/>
      <c r="VKK31" s="160"/>
      <c r="VKL31" s="160"/>
      <c r="VKM31" s="160"/>
      <c r="VKN31" s="160"/>
      <c r="VKO31" s="160"/>
      <c r="VKP31" s="160"/>
      <c r="VKQ31" s="160"/>
      <c r="VKR31" s="160"/>
      <c r="VKS31" s="160"/>
      <c r="VKT31" s="160"/>
      <c r="VKU31" s="160"/>
      <c r="VKV31" s="160"/>
      <c r="VKW31" s="160"/>
      <c r="VKX31" s="160"/>
      <c r="VKY31" s="160"/>
      <c r="VKZ31" s="160"/>
      <c r="VLA31" s="160"/>
      <c r="VLB31" s="160"/>
      <c r="VLC31" s="160"/>
      <c r="VLD31" s="160"/>
      <c r="VLE31" s="160"/>
      <c r="VLF31" s="160"/>
      <c r="VLG31" s="160"/>
      <c r="VLH31" s="160"/>
      <c r="VLI31" s="160"/>
      <c r="VLJ31" s="160"/>
      <c r="VLK31" s="160"/>
      <c r="VLL31" s="160"/>
      <c r="VLM31" s="160"/>
      <c r="VLN31" s="160"/>
      <c r="VLO31" s="160"/>
      <c r="VLP31" s="160"/>
      <c r="VLQ31" s="160"/>
      <c r="VLR31" s="160"/>
      <c r="VLS31" s="160"/>
      <c r="VLT31" s="160"/>
      <c r="VLU31" s="160"/>
      <c r="VLV31" s="160"/>
      <c r="VLW31" s="160"/>
      <c r="VLX31" s="160"/>
      <c r="VLY31" s="160"/>
      <c r="VLZ31" s="160"/>
      <c r="VMA31" s="160"/>
      <c r="VMB31" s="160"/>
      <c r="VMC31" s="160"/>
      <c r="VMD31" s="160"/>
      <c r="VME31" s="160"/>
      <c r="VMF31" s="160"/>
      <c r="VMG31" s="160"/>
      <c r="VMH31" s="160"/>
      <c r="VMI31" s="160"/>
      <c r="VMJ31" s="160"/>
      <c r="VMK31" s="160"/>
      <c r="VML31" s="160"/>
      <c r="VMM31" s="160"/>
      <c r="VMN31" s="160"/>
      <c r="VMO31" s="160"/>
      <c r="VMP31" s="160"/>
      <c r="VMQ31" s="160"/>
      <c r="VMR31" s="160"/>
      <c r="VMS31" s="160"/>
      <c r="VMT31" s="160"/>
      <c r="VMU31" s="160"/>
      <c r="VMV31" s="160"/>
      <c r="VMW31" s="160"/>
      <c r="VMX31" s="160"/>
      <c r="VMY31" s="160"/>
      <c r="VMZ31" s="160"/>
      <c r="VNA31" s="160"/>
      <c r="VNB31" s="160"/>
      <c r="VNC31" s="160"/>
      <c r="VND31" s="160"/>
      <c r="VNE31" s="160"/>
      <c r="VNF31" s="160"/>
      <c r="VNG31" s="160"/>
      <c r="VNH31" s="160"/>
      <c r="VNI31" s="160"/>
      <c r="VNJ31" s="160"/>
      <c r="VNK31" s="160"/>
      <c r="VNL31" s="160"/>
      <c r="VNM31" s="160"/>
      <c r="VNN31" s="160"/>
      <c r="VNO31" s="160"/>
      <c r="VNP31" s="160"/>
      <c r="VNQ31" s="160"/>
      <c r="VNR31" s="160"/>
      <c r="VNS31" s="160"/>
      <c r="VNT31" s="160"/>
      <c r="VNU31" s="160"/>
      <c r="VNV31" s="160"/>
      <c r="VNW31" s="160"/>
      <c r="VNX31" s="160"/>
      <c r="VNY31" s="160"/>
      <c r="VNZ31" s="160"/>
      <c r="VOA31" s="160"/>
      <c r="VOB31" s="160"/>
      <c r="VOC31" s="160"/>
      <c r="VOD31" s="160"/>
      <c r="VOE31" s="160"/>
      <c r="VOF31" s="160"/>
      <c r="VOG31" s="160"/>
      <c r="VOH31" s="160"/>
      <c r="VOI31" s="160"/>
      <c r="VOJ31" s="160"/>
      <c r="VOK31" s="160"/>
      <c r="VOL31" s="160"/>
      <c r="VOM31" s="160"/>
      <c r="VON31" s="160"/>
      <c r="VOO31" s="160"/>
      <c r="VOP31" s="160"/>
      <c r="VOQ31" s="160"/>
      <c r="VOR31" s="160"/>
      <c r="VOS31" s="160"/>
      <c r="VOT31" s="160"/>
      <c r="VOU31" s="160"/>
      <c r="VOV31" s="160"/>
      <c r="VOW31" s="160"/>
      <c r="VOX31" s="160"/>
      <c r="VOY31" s="160"/>
      <c r="VOZ31" s="160"/>
      <c r="VPA31" s="160"/>
      <c r="VPB31" s="160"/>
      <c r="VPC31" s="160"/>
      <c r="VPD31" s="160"/>
      <c r="VPE31" s="160"/>
      <c r="VPF31" s="160"/>
      <c r="VPG31" s="160"/>
      <c r="VPH31" s="160"/>
      <c r="VPI31" s="160"/>
      <c r="VPJ31" s="160"/>
      <c r="VPK31" s="160"/>
      <c r="VPL31" s="160"/>
      <c r="VPM31" s="160"/>
      <c r="VPN31" s="160"/>
      <c r="VPO31" s="160"/>
      <c r="VPP31" s="160"/>
      <c r="VPQ31" s="160"/>
      <c r="VPR31" s="160"/>
      <c r="VPS31" s="160"/>
      <c r="VPT31" s="160"/>
      <c r="VPU31" s="160"/>
      <c r="VPV31" s="160"/>
      <c r="VPW31" s="160"/>
      <c r="VPX31" s="160"/>
      <c r="VPY31" s="160"/>
      <c r="VPZ31" s="160"/>
      <c r="VQA31" s="160"/>
      <c r="VQB31" s="160"/>
      <c r="VQC31" s="160"/>
      <c r="VQD31" s="160"/>
      <c r="VQE31" s="160"/>
      <c r="VQF31" s="160"/>
      <c r="VQG31" s="160"/>
      <c r="VQH31" s="160"/>
      <c r="VQI31" s="160"/>
      <c r="VQJ31" s="160"/>
      <c r="VQK31" s="160"/>
      <c r="VQL31" s="160"/>
      <c r="VQM31" s="160"/>
      <c r="VQN31" s="160"/>
      <c r="VQO31" s="160"/>
      <c r="VQP31" s="160"/>
      <c r="VQQ31" s="160"/>
      <c r="VQR31" s="160"/>
      <c r="VQS31" s="160"/>
      <c r="VQT31" s="160"/>
      <c r="VQU31" s="160"/>
      <c r="VQV31" s="160"/>
      <c r="VQW31" s="160"/>
      <c r="VQX31" s="160"/>
      <c r="VQY31" s="160"/>
      <c r="VQZ31" s="160"/>
      <c r="VRA31" s="160"/>
      <c r="VRB31" s="160"/>
      <c r="VRC31" s="160"/>
      <c r="VRD31" s="160"/>
      <c r="VRE31" s="160"/>
      <c r="VRF31" s="160"/>
      <c r="VRG31" s="160"/>
      <c r="VRH31" s="160"/>
      <c r="VRI31" s="160"/>
      <c r="VRJ31" s="160"/>
      <c r="VRK31" s="160"/>
      <c r="VRL31" s="160"/>
      <c r="VRM31" s="160"/>
      <c r="VRN31" s="160"/>
      <c r="VRO31" s="160"/>
      <c r="VRP31" s="160"/>
      <c r="VRQ31" s="160"/>
      <c r="VRR31" s="160"/>
      <c r="VRS31" s="160"/>
      <c r="VRT31" s="160"/>
      <c r="VRU31" s="160"/>
      <c r="VRV31" s="160"/>
      <c r="VRW31" s="160"/>
      <c r="VRX31" s="160"/>
      <c r="VRY31" s="160"/>
      <c r="VRZ31" s="160"/>
      <c r="VSA31" s="160"/>
      <c r="VSB31" s="160"/>
      <c r="VSC31" s="160"/>
      <c r="VSD31" s="160"/>
      <c r="VSE31" s="160"/>
      <c r="VSF31" s="160"/>
      <c r="VSG31" s="160"/>
      <c r="VSH31" s="160"/>
      <c r="VSI31" s="160"/>
      <c r="VSJ31" s="160"/>
      <c r="VSK31" s="160"/>
      <c r="VSL31" s="160"/>
      <c r="VSM31" s="160"/>
      <c r="VSN31" s="160"/>
      <c r="VSO31" s="160"/>
      <c r="VSP31" s="160"/>
      <c r="VSQ31" s="160"/>
      <c r="VSR31" s="160"/>
      <c r="VSS31" s="160"/>
      <c r="VST31" s="160"/>
      <c r="VSU31" s="160"/>
      <c r="VSV31" s="160"/>
      <c r="VSW31" s="160"/>
      <c r="VSX31" s="160"/>
      <c r="VSY31" s="160"/>
      <c r="VSZ31" s="160"/>
      <c r="VTA31" s="160"/>
      <c r="VTB31" s="160"/>
      <c r="VTC31" s="160"/>
      <c r="VTD31" s="160"/>
      <c r="VTE31" s="160"/>
      <c r="VTF31" s="160"/>
      <c r="VTG31" s="160"/>
      <c r="VTH31" s="160"/>
      <c r="VTI31" s="160"/>
      <c r="VTJ31" s="160"/>
      <c r="VTK31" s="160"/>
      <c r="VTL31" s="160"/>
      <c r="VTM31" s="160"/>
      <c r="VTN31" s="160"/>
      <c r="VTO31" s="160"/>
      <c r="VTP31" s="160"/>
      <c r="VTQ31" s="160"/>
      <c r="VTR31" s="160"/>
      <c r="VTS31" s="160"/>
      <c r="VTT31" s="160"/>
      <c r="VTU31" s="160"/>
      <c r="VTV31" s="160"/>
      <c r="VTW31" s="160"/>
      <c r="VTX31" s="160"/>
      <c r="VTY31" s="160"/>
      <c r="VTZ31" s="160"/>
      <c r="VUA31" s="160"/>
      <c r="VUB31" s="160"/>
      <c r="VUC31" s="160"/>
      <c r="VUD31" s="160"/>
      <c r="VUE31" s="160"/>
      <c r="VUF31" s="160"/>
      <c r="VUG31" s="160"/>
      <c r="VUH31" s="160"/>
      <c r="VUI31" s="160"/>
      <c r="VUJ31" s="160"/>
      <c r="VUK31" s="160"/>
      <c r="VUL31" s="160"/>
      <c r="VUM31" s="160"/>
      <c r="VUN31" s="160"/>
      <c r="VUO31" s="160"/>
      <c r="VUP31" s="160"/>
      <c r="VUQ31" s="160"/>
      <c r="VUR31" s="160"/>
      <c r="VUS31" s="160"/>
      <c r="VUT31" s="160"/>
      <c r="VUU31" s="160"/>
      <c r="VUV31" s="160"/>
      <c r="VUW31" s="160"/>
      <c r="VUX31" s="160"/>
      <c r="VUY31" s="160"/>
      <c r="VUZ31" s="160"/>
      <c r="VVA31" s="160"/>
      <c r="VVB31" s="160"/>
      <c r="VVC31" s="160"/>
      <c r="VVD31" s="160"/>
      <c r="VVE31" s="160"/>
      <c r="VVF31" s="160"/>
      <c r="VVG31" s="160"/>
      <c r="VVH31" s="160"/>
      <c r="VVI31" s="160"/>
      <c r="VVJ31" s="160"/>
      <c r="VVK31" s="160"/>
      <c r="VVL31" s="160"/>
      <c r="VVM31" s="160"/>
      <c r="VVN31" s="160"/>
      <c r="VVO31" s="160"/>
      <c r="VVP31" s="160"/>
      <c r="VVQ31" s="160"/>
      <c r="VVR31" s="160"/>
      <c r="VVS31" s="160"/>
      <c r="VVT31" s="160"/>
      <c r="VVU31" s="160"/>
      <c r="VVV31" s="160"/>
      <c r="VVW31" s="160"/>
      <c r="VVX31" s="160"/>
      <c r="VVY31" s="160"/>
      <c r="VVZ31" s="160"/>
      <c r="VWA31" s="160"/>
      <c r="VWB31" s="160"/>
      <c r="VWC31" s="160"/>
      <c r="VWD31" s="160"/>
      <c r="VWE31" s="160"/>
      <c r="VWF31" s="160"/>
      <c r="VWG31" s="160"/>
      <c r="VWH31" s="160"/>
      <c r="VWI31" s="160"/>
      <c r="VWJ31" s="160"/>
      <c r="VWK31" s="160"/>
      <c r="VWL31" s="160"/>
      <c r="VWM31" s="160"/>
      <c r="VWN31" s="160"/>
      <c r="VWO31" s="160"/>
      <c r="VWP31" s="160"/>
      <c r="VWQ31" s="160"/>
      <c r="VWR31" s="160"/>
      <c r="VWS31" s="160"/>
      <c r="VWT31" s="160"/>
      <c r="VWU31" s="160"/>
      <c r="VWV31" s="160"/>
      <c r="VWW31" s="160"/>
      <c r="VWX31" s="160"/>
      <c r="VWY31" s="160"/>
      <c r="VWZ31" s="160"/>
      <c r="VXA31" s="160"/>
      <c r="VXB31" s="160"/>
      <c r="VXC31" s="160"/>
      <c r="VXD31" s="160"/>
      <c r="VXE31" s="160"/>
      <c r="VXF31" s="160"/>
      <c r="VXG31" s="160"/>
      <c r="VXH31" s="160"/>
      <c r="VXI31" s="160"/>
      <c r="VXJ31" s="160"/>
      <c r="VXK31" s="160"/>
      <c r="VXL31" s="160"/>
      <c r="VXM31" s="160"/>
      <c r="VXN31" s="160"/>
      <c r="VXO31" s="160"/>
      <c r="VXP31" s="160"/>
      <c r="VXQ31" s="160"/>
      <c r="VXR31" s="160"/>
      <c r="VXS31" s="160"/>
      <c r="VXT31" s="160"/>
      <c r="VXU31" s="160"/>
      <c r="VXV31" s="160"/>
      <c r="VXW31" s="160"/>
      <c r="VXX31" s="160"/>
      <c r="VXY31" s="160"/>
      <c r="VXZ31" s="160"/>
      <c r="VYA31" s="160"/>
      <c r="VYB31" s="160"/>
      <c r="VYC31" s="160"/>
      <c r="VYD31" s="160"/>
      <c r="VYE31" s="160"/>
      <c r="VYF31" s="160"/>
      <c r="VYG31" s="160"/>
      <c r="VYH31" s="160"/>
      <c r="VYI31" s="160"/>
      <c r="VYJ31" s="160"/>
      <c r="VYK31" s="160"/>
      <c r="VYL31" s="160"/>
      <c r="VYM31" s="160"/>
      <c r="VYN31" s="160"/>
      <c r="VYO31" s="160"/>
      <c r="VYP31" s="160"/>
      <c r="VYQ31" s="160"/>
      <c r="VYR31" s="160"/>
      <c r="VYS31" s="160"/>
      <c r="VYT31" s="160"/>
      <c r="VYU31" s="160"/>
      <c r="VYV31" s="160"/>
      <c r="VYW31" s="160"/>
      <c r="VYX31" s="160"/>
      <c r="VYY31" s="160"/>
      <c r="VYZ31" s="160"/>
      <c r="VZA31" s="160"/>
      <c r="VZB31" s="160"/>
      <c r="VZC31" s="160"/>
      <c r="VZD31" s="160"/>
      <c r="VZE31" s="160"/>
      <c r="VZF31" s="160"/>
      <c r="VZG31" s="160"/>
      <c r="VZH31" s="160"/>
      <c r="VZI31" s="160"/>
      <c r="VZJ31" s="160"/>
      <c r="VZK31" s="160"/>
      <c r="VZL31" s="160"/>
      <c r="VZM31" s="160"/>
      <c r="VZN31" s="160"/>
      <c r="VZO31" s="160"/>
      <c r="VZP31" s="160"/>
      <c r="VZQ31" s="160"/>
      <c r="VZR31" s="160"/>
      <c r="VZS31" s="160"/>
      <c r="VZT31" s="160"/>
      <c r="VZU31" s="160"/>
      <c r="VZV31" s="160"/>
      <c r="VZW31" s="160"/>
      <c r="VZX31" s="160"/>
      <c r="VZY31" s="160"/>
      <c r="VZZ31" s="160"/>
      <c r="WAA31" s="160"/>
      <c r="WAB31" s="160"/>
      <c r="WAC31" s="160"/>
      <c r="WAD31" s="160"/>
      <c r="WAE31" s="160"/>
      <c r="WAF31" s="160"/>
      <c r="WAG31" s="160"/>
      <c r="WAH31" s="160"/>
      <c r="WAI31" s="160"/>
      <c r="WAJ31" s="160"/>
      <c r="WAK31" s="160"/>
      <c r="WAL31" s="160"/>
      <c r="WAM31" s="160"/>
      <c r="WAN31" s="160"/>
      <c r="WAO31" s="160"/>
      <c r="WAP31" s="160"/>
      <c r="WAQ31" s="160"/>
      <c r="WAR31" s="160"/>
      <c r="WAS31" s="160"/>
      <c r="WAT31" s="160"/>
      <c r="WAU31" s="160"/>
      <c r="WAV31" s="160"/>
      <c r="WAW31" s="160"/>
      <c r="WAX31" s="160"/>
      <c r="WAY31" s="160"/>
      <c r="WAZ31" s="160"/>
      <c r="WBA31" s="160"/>
      <c r="WBB31" s="160"/>
      <c r="WBC31" s="160"/>
      <c r="WBD31" s="160"/>
      <c r="WBE31" s="160"/>
      <c r="WBF31" s="160"/>
      <c r="WBG31" s="160"/>
      <c r="WBH31" s="160"/>
      <c r="WBI31" s="160"/>
      <c r="WBJ31" s="160"/>
      <c r="WBK31" s="160"/>
      <c r="WBL31" s="160"/>
      <c r="WBM31" s="160"/>
      <c r="WBN31" s="160"/>
      <c r="WBO31" s="160"/>
      <c r="WBP31" s="160"/>
      <c r="WBQ31" s="160"/>
      <c r="WBR31" s="160"/>
      <c r="WBS31" s="160"/>
      <c r="WBT31" s="160"/>
      <c r="WBU31" s="160"/>
      <c r="WBV31" s="160"/>
      <c r="WBW31" s="160"/>
      <c r="WBX31" s="160"/>
      <c r="WBY31" s="160"/>
      <c r="WBZ31" s="160"/>
      <c r="WCA31" s="160"/>
      <c r="WCB31" s="160"/>
      <c r="WCC31" s="160"/>
      <c r="WCD31" s="160"/>
      <c r="WCE31" s="160"/>
      <c r="WCF31" s="160"/>
      <c r="WCG31" s="160"/>
      <c r="WCH31" s="160"/>
      <c r="WCI31" s="160"/>
      <c r="WCJ31" s="160"/>
      <c r="WCK31" s="160"/>
      <c r="WCL31" s="160"/>
      <c r="WCM31" s="160"/>
      <c r="WCN31" s="160"/>
      <c r="WCO31" s="160"/>
      <c r="WCP31" s="160"/>
      <c r="WCQ31" s="160"/>
      <c r="WCR31" s="160"/>
      <c r="WCS31" s="160"/>
      <c r="WCT31" s="160"/>
      <c r="WCU31" s="160"/>
      <c r="WCV31" s="160"/>
      <c r="WCW31" s="160"/>
      <c r="WCX31" s="160"/>
      <c r="WCY31" s="160"/>
      <c r="WCZ31" s="160"/>
      <c r="WDA31" s="160"/>
      <c r="WDB31" s="160"/>
      <c r="WDC31" s="160"/>
      <c r="WDD31" s="160"/>
      <c r="WDE31" s="160"/>
      <c r="WDF31" s="160"/>
      <c r="WDG31" s="160"/>
      <c r="WDH31" s="160"/>
      <c r="WDI31" s="160"/>
      <c r="WDJ31" s="160"/>
      <c r="WDK31" s="160"/>
      <c r="WDL31" s="160"/>
      <c r="WDM31" s="160"/>
      <c r="WDN31" s="160"/>
      <c r="WDO31" s="160"/>
      <c r="WDP31" s="160"/>
      <c r="WDQ31" s="160"/>
      <c r="WDR31" s="160"/>
      <c r="WDS31" s="160"/>
      <c r="WDT31" s="160"/>
      <c r="WDU31" s="160"/>
      <c r="WDV31" s="160"/>
      <c r="WDW31" s="160"/>
      <c r="WDX31" s="160"/>
      <c r="WDY31" s="160"/>
      <c r="WDZ31" s="160"/>
      <c r="WEA31" s="160"/>
      <c r="WEB31" s="160"/>
      <c r="WEC31" s="160"/>
      <c r="WED31" s="160"/>
      <c r="WEE31" s="160"/>
      <c r="WEF31" s="160"/>
      <c r="WEG31" s="160"/>
      <c r="WEH31" s="160"/>
      <c r="WEI31" s="160"/>
      <c r="WEJ31" s="160"/>
      <c r="WEK31" s="160"/>
      <c r="WEL31" s="160"/>
      <c r="WEM31" s="160"/>
      <c r="WEN31" s="160"/>
      <c r="WEO31" s="160"/>
      <c r="WEP31" s="160"/>
      <c r="WEQ31" s="160"/>
      <c r="WER31" s="160"/>
      <c r="WES31" s="160"/>
      <c r="WET31" s="160"/>
      <c r="WEU31" s="160"/>
      <c r="WEV31" s="160"/>
      <c r="WEW31" s="160"/>
      <c r="WEX31" s="160"/>
      <c r="WEY31" s="160"/>
      <c r="WEZ31" s="160"/>
      <c r="WFA31" s="160"/>
      <c r="WFB31" s="160"/>
      <c r="WFC31" s="160"/>
      <c r="WFD31" s="160"/>
      <c r="WFE31" s="160"/>
      <c r="WFF31" s="160"/>
      <c r="WFG31" s="160"/>
      <c r="WFH31" s="160"/>
      <c r="WFI31" s="160"/>
      <c r="WFJ31" s="160"/>
      <c r="WFK31" s="160"/>
      <c r="WFL31" s="160"/>
      <c r="WFM31" s="160"/>
      <c r="WFN31" s="160"/>
      <c r="WFO31" s="160"/>
      <c r="WFP31" s="160"/>
      <c r="WFQ31" s="160"/>
      <c r="WFR31" s="160"/>
      <c r="WFS31" s="160"/>
      <c r="WFT31" s="160"/>
      <c r="WFU31" s="160"/>
      <c r="WFV31" s="160"/>
      <c r="WFW31" s="160"/>
      <c r="WFX31" s="160"/>
      <c r="WFY31" s="160"/>
      <c r="WFZ31" s="160"/>
      <c r="WGA31" s="160"/>
      <c r="WGB31" s="160"/>
      <c r="WGC31" s="160"/>
      <c r="WGD31" s="160"/>
      <c r="WGE31" s="160"/>
      <c r="WGF31" s="160"/>
      <c r="WGG31" s="160"/>
      <c r="WGH31" s="160"/>
      <c r="WGI31" s="160"/>
      <c r="WGJ31" s="160"/>
      <c r="WGK31" s="160"/>
      <c r="WGL31" s="160"/>
      <c r="WGM31" s="160"/>
      <c r="WGN31" s="160"/>
      <c r="WGO31" s="160"/>
      <c r="WGP31" s="160"/>
      <c r="WGQ31" s="160"/>
      <c r="WGR31" s="160"/>
      <c r="WGS31" s="160"/>
      <c r="WGT31" s="160"/>
      <c r="WGU31" s="160"/>
      <c r="WGV31" s="160"/>
      <c r="WGW31" s="160"/>
      <c r="WGX31" s="160"/>
      <c r="WGY31" s="160"/>
      <c r="WGZ31" s="160"/>
      <c r="WHA31" s="160"/>
      <c r="WHB31" s="160"/>
      <c r="WHC31" s="160"/>
      <c r="WHD31" s="160"/>
      <c r="WHE31" s="160"/>
      <c r="WHF31" s="160"/>
      <c r="WHG31" s="160"/>
      <c r="WHH31" s="160"/>
      <c r="WHI31" s="160"/>
      <c r="WHJ31" s="160"/>
      <c r="WHK31" s="160"/>
      <c r="WHL31" s="160"/>
      <c r="WHM31" s="160"/>
      <c r="WHN31" s="160"/>
      <c r="WHO31" s="160"/>
      <c r="WHP31" s="160"/>
      <c r="WHQ31" s="160"/>
      <c r="WHR31" s="160"/>
      <c r="WHS31" s="160"/>
      <c r="WHT31" s="160"/>
      <c r="WHU31" s="160"/>
      <c r="WHV31" s="160"/>
      <c r="WHW31" s="160"/>
      <c r="WHX31" s="160"/>
      <c r="WHY31" s="160"/>
      <c r="WHZ31" s="160"/>
      <c r="WIA31" s="160"/>
      <c r="WIB31" s="160"/>
      <c r="WIC31" s="160"/>
      <c r="WID31" s="160"/>
      <c r="WIE31" s="160"/>
      <c r="WIF31" s="160"/>
      <c r="WIG31" s="160"/>
      <c r="WIH31" s="160"/>
      <c r="WII31" s="160"/>
      <c r="WIJ31" s="160"/>
      <c r="WIK31" s="160"/>
      <c r="WIL31" s="160"/>
      <c r="WIM31" s="160"/>
      <c r="WIN31" s="160"/>
      <c r="WIO31" s="160"/>
      <c r="WIP31" s="160"/>
      <c r="WIQ31" s="160"/>
      <c r="WIR31" s="160"/>
      <c r="WIS31" s="160"/>
      <c r="WIT31" s="160"/>
      <c r="WIU31" s="160"/>
      <c r="WIV31" s="160"/>
      <c r="WIW31" s="160"/>
      <c r="WIX31" s="160"/>
      <c r="WIY31" s="160"/>
      <c r="WIZ31" s="160"/>
      <c r="WJA31" s="160"/>
      <c r="WJB31" s="160"/>
      <c r="WJC31" s="160"/>
      <c r="WJD31" s="160"/>
      <c r="WJE31" s="160"/>
      <c r="WJF31" s="160"/>
      <c r="WJG31" s="160"/>
      <c r="WJH31" s="160"/>
      <c r="WJI31" s="160"/>
      <c r="WJJ31" s="160"/>
      <c r="WJK31" s="160"/>
      <c r="WJL31" s="160"/>
      <c r="WJM31" s="160"/>
      <c r="WJN31" s="160"/>
      <c r="WJO31" s="160"/>
      <c r="WJP31" s="160"/>
      <c r="WJQ31" s="160"/>
      <c r="WJR31" s="160"/>
      <c r="WJS31" s="160"/>
      <c r="WJT31" s="160"/>
      <c r="WJU31" s="160"/>
      <c r="WJV31" s="160"/>
      <c r="WJW31" s="160"/>
      <c r="WJX31" s="160"/>
      <c r="WJY31" s="160"/>
      <c r="WJZ31" s="160"/>
      <c r="WKA31" s="160"/>
      <c r="WKB31" s="160"/>
      <c r="WKC31" s="160"/>
      <c r="WKD31" s="160"/>
      <c r="WKE31" s="160"/>
      <c r="WKF31" s="160"/>
      <c r="WKG31" s="160"/>
      <c r="WKH31" s="160"/>
      <c r="WKI31" s="160"/>
      <c r="WKJ31" s="160"/>
      <c r="WKK31" s="160"/>
      <c r="WKL31" s="160"/>
      <c r="WKM31" s="160"/>
      <c r="WKN31" s="160"/>
      <c r="WKO31" s="160"/>
      <c r="WKP31" s="160"/>
      <c r="WKQ31" s="160"/>
      <c r="WKR31" s="160"/>
      <c r="WKS31" s="160"/>
      <c r="WKT31" s="160"/>
      <c r="WKU31" s="160"/>
      <c r="WKV31" s="160"/>
      <c r="WKW31" s="160"/>
      <c r="WKX31" s="160"/>
      <c r="WKY31" s="160"/>
      <c r="WKZ31" s="160"/>
      <c r="WLA31" s="160"/>
      <c r="WLB31" s="160"/>
      <c r="WLC31" s="160"/>
      <c r="WLD31" s="160"/>
      <c r="WLE31" s="160"/>
      <c r="WLF31" s="160"/>
      <c r="WLG31" s="160"/>
      <c r="WLH31" s="160"/>
      <c r="WLI31" s="160"/>
      <c r="WLJ31" s="160"/>
      <c r="WLK31" s="160"/>
      <c r="WLL31" s="160"/>
      <c r="WLM31" s="160"/>
      <c r="WLN31" s="160"/>
      <c r="WLO31" s="160"/>
      <c r="WLP31" s="160"/>
      <c r="WLQ31" s="160"/>
      <c r="WLR31" s="160"/>
      <c r="WLS31" s="160"/>
      <c r="WLT31" s="160"/>
      <c r="WLU31" s="160"/>
      <c r="WLV31" s="160"/>
      <c r="WLW31" s="160"/>
      <c r="WLX31" s="160"/>
      <c r="WLY31" s="160"/>
      <c r="WLZ31" s="160"/>
      <c r="WMA31" s="160"/>
      <c r="WMB31" s="160"/>
      <c r="WMC31" s="160"/>
      <c r="WMD31" s="160"/>
      <c r="WME31" s="160"/>
      <c r="WMF31" s="160"/>
      <c r="WMG31" s="160"/>
      <c r="WMH31" s="160"/>
      <c r="WMI31" s="160"/>
      <c r="WMJ31" s="160"/>
      <c r="WMK31" s="160"/>
      <c r="WML31" s="160"/>
      <c r="WMM31" s="160"/>
      <c r="WMN31" s="160"/>
      <c r="WMO31" s="160"/>
      <c r="WMP31" s="160"/>
      <c r="WMQ31" s="160"/>
      <c r="WMR31" s="160"/>
      <c r="WMS31" s="160"/>
      <c r="WMT31" s="160"/>
      <c r="WMU31" s="160"/>
      <c r="WMV31" s="160"/>
      <c r="WMW31" s="160"/>
      <c r="WMX31" s="160"/>
      <c r="WMY31" s="160"/>
      <c r="WMZ31" s="160"/>
      <c r="WNA31" s="160"/>
      <c r="WNB31" s="160"/>
      <c r="WNC31" s="160"/>
      <c r="WND31" s="160"/>
      <c r="WNE31" s="160"/>
      <c r="WNF31" s="160"/>
      <c r="WNG31" s="160"/>
      <c r="WNH31" s="160"/>
      <c r="WNI31" s="160"/>
      <c r="WNJ31" s="160"/>
      <c r="WNK31" s="160"/>
      <c r="WNL31" s="160"/>
      <c r="WNM31" s="160"/>
      <c r="WNN31" s="160"/>
      <c r="WNO31" s="160"/>
      <c r="WNP31" s="160"/>
      <c r="WNQ31" s="160"/>
      <c r="WNR31" s="160"/>
      <c r="WNS31" s="160"/>
      <c r="WNT31" s="160"/>
      <c r="WNU31" s="160"/>
      <c r="WNV31" s="160"/>
      <c r="WNW31" s="160"/>
      <c r="WNX31" s="160"/>
      <c r="WNY31" s="160"/>
      <c r="WNZ31" s="160"/>
      <c r="WOA31" s="160"/>
      <c r="WOB31" s="160"/>
      <c r="WOC31" s="160"/>
      <c r="WOD31" s="160"/>
      <c r="WOE31" s="160"/>
      <c r="WOF31" s="160"/>
      <c r="WOG31" s="160"/>
      <c r="WOH31" s="160"/>
      <c r="WOI31" s="160"/>
      <c r="WOJ31" s="160"/>
      <c r="WOK31" s="160"/>
      <c r="WOL31" s="160"/>
      <c r="WOM31" s="160"/>
      <c r="WON31" s="160"/>
      <c r="WOO31" s="160"/>
      <c r="WOP31" s="160"/>
      <c r="WOQ31" s="160"/>
      <c r="WOR31" s="160"/>
      <c r="WOS31" s="160"/>
      <c r="WOT31" s="160"/>
      <c r="WOU31" s="160"/>
      <c r="WOV31" s="160"/>
      <c r="WOW31" s="160"/>
      <c r="WOX31" s="160"/>
      <c r="WOY31" s="160"/>
      <c r="WOZ31" s="160"/>
      <c r="WPA31" s="160"/>
      <c r="WPB31" s="160"/>
      <c r="WPC31" s="160"/>
      <c r="WPD31" s="160"/>
      <c r="WPE31" s="160"/>
      <c r="WPF31" s="160"/>
      <c r="WPG31" s="160"/>
      <c r="WPH31" s="160"/>
      <c r="WPI31" s="160"/>
      <c r="WPJ31" s="160"/>
      <c r="WPK31" s="160"/>
      <c r="WPL31" s="160"/>
      <c r="WPM31" s="160"/>
      <c r="WPN31" s="160"/>
      <c r="WPO31" s="160"/>
      <c r="WPP31" s="160"/>
      <c r="WPQ31" s="160"/>
      <c r="WPR31" s="160"/>
      <c r="WPS31" s="160"/>
      <c r="WPT31" s="160"/>
      <c r="WPU31" s="160"/>
      <c r="WPV31" s="160"/>
      <c r="WPW31" s="160"/>
      <c r="WPX31" s="160"/>
      <c r="WPY31" s="160"/>
      <c r="WPZ31" s="160"/>
      <c r="WQA31" s="160"/>
      <c r="WQB31" s="160"/>
      <c r="WQC31" s="160"/>
      <c r="WQD31" s="160"/>
      <c r="WQE31" s="160"/>
      <c r="WQF31" s="160"/>
      <c r="WQG31" s="160"/>
      <c r="WQH31" s="160"/>
      <c r="WQI31" s="160"/>
      <c r="WQJ31" s="160"/>
      <c r="WQK31" s="160"/>
      <c r="WQL31" s="160"/>
      <c r="WQM31" s="160"/>
      <c r="WQN31" s="160"/>
      <c r="WQO31" s="160"/>
      <c r="WQP31" s="160"/>
      <c r="WQQ31" s="160"/>
      <c r="WQR31" s="160"/>
      <c r="WQS31" s="160"/>
      <c r="WQT31" s="160"/>
      <c r="WQU31" s="160"/>
      <c r="WQV31" s="160"/>
      <c r="WQW31" s="160"/>
      <c r="WQX31" s="160"/>
      <c r="WQY31" s="160"/>
      <c r="WQZ31" s="160"/>
      <c r="WRA31" s="160"/>
      <c r="WRB31" s="160"/>
      <c r="WRC31" s="160"/>
      <c r="WRD31" s="160"/>
      <c r="WRE31" s="160"/>
      <c r="WRF31" s="160"/>
      <c r="WRG31" s="160"/>
      <c r="WRH31" s="160"/>
      <c r="WRI31" s="160"/>
      <c r="WRJ31" s="160"/>
      <c r="WRK31" s="160"/>
      <c r="WRL31" s="160"/>
      <c r="WRM31" s="160"/>
      <c r="WRN31" s="160"/>
      <c r="WRO31" s="160"/>
      <c r="WRP31" s="160"/>
      <c r="WRQ31" s="160"/>
      <c r="WRR31" s="160"/>
      <c r="WRS31" s="160"/>
      <c r="WRT31" s="160"/>
      <c r="WRU31" s="160"/>
      <c r="WRV31" s="160"/>
      <c r="WRW31" s="160"/>
      <c r="WRX31" s="160"/>
      <c r="WRY31" s="160"/>
      <c r="WRZ31" s="160"/>
      <c r="WSA31" s="160"/>
      <c r="WSB31" s="160"/>
      <c r="WSC31" s="160"/>
      <c r="WSD31" s="160"/>
      <c r="WSE31" s="160"/>
      <c r="WSF31" s="160"/>
      <c r="WSG31" s="160"/>
      <c r="WSH31" s="160"/>
      <c r="WSI31" s="160"/>
      <c r="WSJ31" s="160"/>
      <c r="WSK31" s="160"/>
      <c r="WSL31" s="160"/>
      <c r="WSM31" s="160"/>
      <c r="WSN31" s="160"/>
      <c r="WSO31" s="160"/>
      <c r="WSP31" s="160"/>
      <c r="WSQ31" s="160"/>
      <c r="WSR31" s="160"/>
      <c r="WSS31" s="160"/>
      <c r="WST31" s="160"/>
      <c r="WSU31" s="160"/>
      <c r="WSV31" s="160"/>
      <c r="WSW31" s="160"/>
      <c r="WSX31" s="160"/>
      <c r="WSY31" s="160"/>
      <c r="WSZ31" s="160"/>
      <c r="WTA31" s="160"/>
      <c r="WTB31" s="160"/>
      <c r="WTC31" s="160"/>
      <c r="WTD31" s="160"/>
      <c r="WTE31" s="160"/>
      <c r="WTF31" s="160"/>
      <c r="WTG31" s="160"/>
      <c r="WTH31" s="160"/>
      <c r="WTI31" s="160"/>
      <c r="WTJ31" s="160"/>
      <c r="WTK31" s="160"/>
      <c r="WTL31" s="160"/>
      <c r="WTM31" s="160"/>
      <c r="WTN31" s="160"/>
      <c r="WTO31" s="160"/>
      <c r="WTP31" s="160"/>
      <c r="WTQ31" s="160"/>
      <c r="WTR31" s="160"/>
      <c r="WTS31" s="160"/>
      <c r="WTT31" s="160"/>
      <c r="WTU31" s="160"/>
      <c r="WTV31" s="160"/>
      <c r="WTW31" s="160"/>
      <c r="WTX31" s="160"/>
      <c r="WTY31" s="160"/>
      <c r="WTZ31" s="160"/>
      <c r="WUA31" s="160"/>
      <c r="WUB31" s="160"/>
      <c r="WUC31" s="160"/>
      <c r="WUD31" s="160"/>
      <c r="WUE31" s="160"/>
      <c r="WUF31" s="160"/>
      <c r="WUG31" s="160"/>
      <c r="WUH31" s="160"/>
      <c r="WUI31" s="160"/>
      <c r="WUJ31" s="160"/>
      <c r="WUK31" s="160"/>
      <c r="WUL31" s="160"/>
      <c r="WUM31" s="160"/>
      <c r="WUN31" s="160"/>
      <c r="WUO31" s="160"/>
      <c r="WUP31" s="160"/>
      <c r="WUQ31" s="160"/>
      <c r="WUR31" s="160"/>
      <c r="WUS31" s="160"/>
      <c r="WUT31" s="160"/>
      <c r="WUU31" s="160"/>
      <c r="WUV31" s="160"/>
      <c r="WUW31" s="160"/>
      <c r="WUX31" s="160"/>
      <c r="WUY31" s="160"/>
      <c r="WUZ31" s="160"/>
      <c r="WVA31" s="160"/>
      <c r="WVB31" s="160"/>
      <c r="WVC31" s="160"/>
      <c r="WVD31" s="160"/>
      <c r="WVE31" s="160"/>
      <c r="WVF31" s="160"/>
      <c r="WVG31" s="160"/>
      <c r="WVH31" s="160"/>
      <c r="WVI31" s="160"/>
      <c r="WVJ31" s="160"/>
      <c r="WVK31" s="160"/>
      <c r="WVL31" s="160"/>
      <c r="WVM31" s="160"/>
      <c r="WVN31" s="160"/>
      <c r="WVO31" s="160"/>
      <c r="WVP31" s="160"/>
      <c r="WVQ31" s="160"/>
      <c r="WVR31" s="160"/>
      <c r="WVS31" s="160"/>
      <c r="WVT31" s="160"/>
      <c r="WVU31" s="160"/>
      <c r="WVV31" s="160"/>
      <c r="WVW31" s="160"/>
      <c r="WVX31" s="160"/>
      <c r="WVY31" s="160"/>
      <c r="WVZ31" s="160"/>
      <c r="WWA31" s="160"/>
      <c r="WWB31" s="160"/>
      <c r="WWC31" s="160"/>
      <c r="WWD31" s="160"/>
      <c r="WWE31" s="160"/>
      <c r="WWF31" s="160"/>
      <c r="WWG31" s="160"/>
      <c r="WWH31" s="160"/>
      <c r="WWI31" s="160"/>
      <c r="WWJ31" s="160"/>
      <c r="WWK31" s="160"/>
      <c r="WWL31" s="160"/>
      <c r="WWM31" s="160"/>
      <c r="WWN31" s="160"/>
      <c r="WWO31" s="160"/>
      <c r="WWP31" s="160"/>
      <c r="WWQ31" s="160"/>
      <c r="WWR31" s="160"/>
      <c r="WWS31" s="160"/>
      <c r="WWT31" s="160"/>
      <c r="WWU31" s="160"/>
      <c r="WWV31" s="160"/>
    </row>
    <row r="35" spans="1:16168" ht="12.75" customHeight="1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Q35" s="130"/>
      <c r="AR35" s="130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1"/>
      <c r="HW35" s="131"/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1"/>
      <c r="II35" s="131"/>
      <c r="IJ35" s="131"/>
      <c r="IK35" s="131"/>
      <c r="IL35" s="131"/>
      <c r="IM35" s="131"/>
      <c r="IN35" s="131"/>
      <c r="IO35" s="131"/>
      <c r="IP35" s="131"/>
      <c r="IQ35" s="131"/>
      <c r="IR35" s="131"/>
      <c r="IS35" s="131"/>
      <c r="IT35" s="131"/>
      <c r="IU35" s="131"/>
      <c r="IV35" s="131"/>
      <c r="IW35" s="131"/>
      <c r="IX35" s="131"/>
      <c r="IY35" s="131"/>
      <c r="IZ35" s="131"/>
      <c r="JA35" s="131"/>
      <c r="JB35" s="131"/>
      <c r="JC35" s="131"/>
      <c r="JD35" s="131"/>
      <c r="JE35" s="131"/>
      <c r="JF35" s="131"/>
      <c r="JG35" s="131"/>
      <c r="JH35" s="131"/>
      <c r="JI35" s="131"/>
      <c r="JJ35" s="131"/>
      <c r="JK35" s="131"/>
      <c r="JL35" s="131"/>
      <c r="JM35" s="131"/>
      <c r="JN35" s="131"/>
      <c r="JO35" s="131"/>
      <c r="JP35" s="131"/>
      <c r="JQ35" s="131"/>
      <c r="JR35" s="131"/>
      <c r="JS35" s="131"/>
      <c r="JT35" s="131"/>
      <c r="JU35" s="131"/>
      <c r="JV35" s="131"/>
      <c r="JW35" s="131"/>
      <c r="JX35" s="131"/>
      <c r="JY35" s="131"/>
      <c r="JZ35" s="131"/>
      <c r="KA35" s="131"/>
      <c r="KB35" s="131"/>
      <c r="KC35" s="131"/>
      <c r="KD35" s="131"/>
      <c r="KE35" s="131"/>
      <c r="KF35" s="131"/>
      <c r="KG35" s="131"/>
      <c r="KH35" s="131"/>
      <c r="KI35" s="131"/>
      <c r="KJ35" s="131"/>
      <c r="KK35" s="131"/>
      <c r="KL35" s="131"/>
      <c r="KM35" s="131"/>
      <c r="KN35" s="131"/>
      <c r="KO35" s="131"/>
      <c r="KP35" s="131"/>
      <c r="KQ35" s="131"/>
      <c r="KR35" s="131"/>
      <c r="KS35" s="131"/>
      <c r="KT35" s="131"/>
      <c r="KU35" s="131"/>
      <c r="KV35" s="131"/>
      <c r="KW35" s="131"/>
      <c r="KX35" s="131"/>
      <c r="KY35" s="131"/>
      <c r="KZ35" s="131"/>
      <c r="LA35" s="131"/>
      <c r="LB35" s="131"/>
      <c r="LC35" s="131"/>
      <c r="LD35" s="131"/>
      <c r="LE35" s="131"/>
      <c r="LF35" s="131"/>
      <c r="LG35" s="131"/>
      <c r="LH35" s="131"/>
      <c r="LI35" s="131"/>
      <c r="LJ35" s="131"/>
      <c r="LK35" s="131"/>
      <c r="LL35" s="131"/>
      <c r="LM35" s="131"/>
      <c r="LN35" s="131"/>
      <c r="LO35" s="131"/>
      <c r="LP35" s="131"/>
      <c r="LQ35" s="131"/>
      <c r="LR35" s="131"/>
      <c r="LS35" s="131"/>
      <c r="LT35" s="131"/>
      <c r="LU35" s="131"/>
      <c r="LV35" s="131"/>
      <c r="LW35" s="131"/>
      <c r="LX35" s="131"/>
      <c r="LY35" s="131"/>
      <c r="LZ35" s="131"/>
      <c r="MA35" s="131"/>
      <c r="MB35" s="131"/>
      <c r="MC35" s="131"/>
      <c r="MD35" s="131"/>
      <c r="ME35" s="131"/>
      <c r="MF35" s="131"/>
      <c r="MG35" s="131"/>
      <c r="MH35" s="131"/>
      <c r="MI35" s="131"/>
      <c r="MJ35" s="131"/>
      <c r="MK35" s="131"/>
      <c r="ML35" s="131"/>
      <c r="MM35" s="131"/>
      <c r="MN35" s="131"/>
      <c r="MO35" s="131"/>
      <c r="MP35" s="131"/>
      <c r="MQ35" s="131"/>
      <c r="MR35" s="131"/>
      <c r="MS35" s="131"/>
      <c r="MT35" s="131"/>
      <c r="MU35" s="131"/>
      <c r="MV35" s="131"/>
      <c r="MW35" s="131"/>
      <c r="MX35" s="131"/>
      <c r="MY35" s="131"/>
      <c r="MZ35" s="131"/>
      <c r="NA35" s="131"/>
      <c r="NB35" s="131"/>
      <c r="NC35" s="131"/>
      <c r="ND35" s="131"/>
      <c r="NE35" s="131"/>
      <c r="NF35" s="131"/>
      <c r="NG35" s="131"/>
      <c r="NH35" s="131"/>
      <c r="NI35" s="131"/>
      <c r="NJ35" s="131"/>
      <c r="NK35" s="131"/>
      <c r="NL35" s="131"/>
      <c r="NM35" s="131"/>
      <c r="NN35" s="131"/>
      <c r="NO35" s="131"/>
      <c r="NP35" s="131"/>
      <c r="NQ35" s="131"/>
      <c r="NR35" s="131"/>
      <c r="NS35" s="131"/>
      <c r="NT35" s="131"/>
      <c r="NU35" s="131"/>
      <c r="NV35" s="131"/>
      <c r="NW35" s="131"/>
      <c r="NX35" s="131"/>
      <c r="NY35" s="131"/>
      <c r="NZ35" s="131"/>
      <c r="OA35" s="131"/>
      <c r="OB35" s="131"/>
      <c r="OC35" s="131"/>
      <c r="OD35" s="131"/>
      <c r="OE35" s="131"/>
      <c r="OF35" s="131"/>
      <c r="OG35" s="131"/>
      <c r="OH35" s="131"/>
      <c r="OI35" s="131"/>
      <c r="OJ35" s="131"/>
      <c r="OK35" s="131"/>
      <c r="OL35" s="131"/>
      <c r="OM35" s="131"/>
      <c r="ON35" s="131"/>
      <c r="OO35" s="131"/>
      <c r="OP35" s="131"/>
      <c r="OQ35" s="131"/>
      <c r="OR35" s="131"/>
      <c r="OS35" s="131"/>
      <c r="OT35" s="131"/>
      <c r="OU35" s="131"/>
      <c r="OV35" s="131"/>
      <c r="OW35" s="131"/>
      <c r="OX35" s="131"/>
      <c r="OY35" s="131"/>
      <c r="OZ35" s="131"/>
      <c r="PA35" s="131"/>
      <c r="PB35" s="131"/>
      <c r="PC35" s="131"/>
      <c r="PD35" s="131"/>
      <c r="PE35" s="131"/>
      <c r="PF35" s="131"/>
      <c r="PG35" s="131"/>
      <c r="PH35" s="131"/>
      <c r="PI35" s="131"/>
      <c r="PJ35" s="131"/>
      <c r="PK35" s="131"/>
      <c r="PL35" s="131"/>
      <c r="PM35" s="131"/>
      <c r="PN35" s="131"/>
      <c r="PO35" s="131"/>
      <c r="PP35" s="131"/>
      <c r="PQ35" s="131"/>
      <c r="PR35" s="131"/>
      <c r="PS35" s="131"/>
      <c r="PT35" s="131"/>
      <c r="PU35" s="131"/>
      <c r="PV35" s="131"/>
      <c r="PW35" s="131"/>
      <c r="PX35" s="131"/>
      <c r="PY35" s="131"/>
      <c r="PZ35" s="131"/>
      <c r="QA35" s="131"/>
      <c r="QB35" s="131"/>
      <c r="QC35" s="131"/>
      <c r="QD35" s="131"/>
      <c r="QE35" s="131"/>
      <c r="QF35" s="131"/>
      <c r="QG35" s="131"/>
      <c r="QH35" s="131"/>
      <c r="QI35" s="131"/>
      <c r="QJ35" s="131"/>
      <c r="QK35" s="131"/>
      <c r="QL35" s="131"/>
      <c r="QM35" s="131"/>
      <c r="QN35" s="131"/>
      <c r="QO35" s="131"/>
      <c r="QP35" s="131"/>
      <c r="QQ35" s="131"/>
      <c r="QR35" s="131"/>
      <c r="QS35" s="131"/>
      <c r="QT35" s="131"/>
      <c r="QU35" s="131"/>
      <c r="QV35" s="131"/>
      <c r="QW35" s="131"/>
      <c r="QX35" s="131"/>
      <c r="QY35" s="131"/>
      <c r="QZ35" s="131"/>
      <c r="RA35" s="131"/>
      <c r="RB35" s="131"/>
      <c r="RC35" s="131"/>
      <c r="RD35" s="131"/>
      <c r="RE35" s="131"/>
      <c r="RF35" s="131"/>
      <c r="RG35" s="131"/>
      <c r="RH35" s="131"/>
      <c r="RI35" s="131"/>
      <c r="RJ35" s="131"/>
      <c r="RK35" s="131"/>
      <c r="RL35" s="131"/>
      <c r="RM35" s="131"/>
      <c r="RN35" s="131"/>
      <c r="RO35" s="131"/>
      <c r="RP35" s="131"/>
      <c r="RQ35" s="131"/>
      <c r="RR35" s="131"/>
      <c r="RS35" s="131"/>
      <c r="RT35" s="131"/>
      <c r="RU35" s="131"/>
      <c r="RV35" s="131"/>
      <c r="RW35" s="131"/>
      <c r="RX35" s="131"/>
      <c r="RY35" s="131"/>
      <c r="RZ35" s="131"/>
      <c r="SA35" s="131"/>
      <c r="SB35" s="131"/>
      <c r="SC35" s="131"/>
      <c r="SD35" s="131"/>
      <c r="SE35" s="131"/>
      <c r="SF35" s="131"/>
      <c r="SG35" s="131"/>
      <c r="SH35" s="131"/>
      <c r="SI35" s="131"/>
      <c r="SJ35" s="131"/>
      <c r="SK35" s="131"/>
      <c r="SL35" s="131"/>
      <c r="SM35" s="131"/>
      <c r="SN35" s="131"/>
      <c r="SO35" s="131"/>
      <c r="SP35" s="131"/>
      <c r="SQ35" s="131"/>
      <c r="SR35" s="131"/>
      <c r="SS35" s="131"/>
      <c r="ST35" s="131"/>
      <c r="SU35" s="131"/>
      <c r="SV35" s="131"/>
      <c r="SW35" s="131"/>
      <c r="SX35" s="131"/>
      <c r="SY35" s="131"/>
      <c r="SZ35" s="131"/>
      <c r="TA35" s="131"/>
      <c r="TB35" s="131"/>
      <c r="TC35" s="131"/>
      <c r="TD35" s="131"/>
      <c r="TE35" s="131"/>
      <c r="TF35" s="131"/>
      <c r="TG35" s="131"/>
      <c r="TH35" s="131"/>
      <c r="TI35" s="131"/>
      <c r="TJ35" s="131"/>
      <c r="TK35" s="131"/>
      <c r="TL35" s="131"/>
      <c r="TM35" s="131"/>
      <c r="TN35" s="131"/>
      <c r="TO35" s="131"/>
      <c r="TP35" s="131"/>
      <c r="TQ35" s="131"/>
      <c r="TR35" s="131"/>
      <c r="TS35" s="131"/>
      <c r="TT35" s="131"/>
      <c r="TU35" s="131"/>
      <c r="TV35" s="131"/>
      <c r="TW35" s="131"/>
      <c r="TX35" s="131"/>
      <c r="TY35" s="131"/>
      <c r="TZ35" s="131"/>
      <c r="UA35" s="131"/>
      <c r="UB35" s="131"/>
      <c r="UC35" s="131"/>
      <c r="UD35" s="131"/>
      <c r="UE35" s="131"/>
      <c r="UF35" s="131"/>
      <c r="UG35" s="131"/>
      <c r="UH35" s="131"/>
      <c r="UI35" s="131"/>
      <c r="UJ35" s="131"/>
      <c r="UK35" s="131"/>
      <c r="UL35" s="131"/>
      <c r="UM35" s="131"/>
      <c r="UN35" s="131"/>
      <c r="UO35" s="131"/>
      <c r="UP35" s="131"/>
      <c r="UQ35" s="131"/>
      <c r="UR35" s="131"/>
      <c r="US35" s="131"/>
      <c r="UT35" s="131"/>
      <c r="UU35" s="131"/>
      <c r="UV35" s="131"/>
      <c r="UW35" s="131"/>
      <c r="UX35" s="131"/>
      <c r="UY35" s="131"/>
      <c r="UZ35" s="131"/>
      <c r="VA35" s="131"/>
      <c r="VB35" s="131"/>
      <c r="VC35" s="131"/>
      <c r="VD35" s="131"/>
      <c r="VE35" s="131"/>
      <c r="VF35" s="131"/>
      <c r="VG35" s="131"/>
      <c r="VH35" s="131"/>
      <c r="VI35" s="131"/>
      <c r="VJ35" s="131"/>
      <c r="VK35" s="131"/>
      <c r="VL35" s="131"/>
      <c r="VM35" s="131"/>
      <c r="VN35" s="131"/>
      <c r="VO35" s="131"/>
      <c r="VP35" s="131"/>
      <c r="VQ35" s="131"/>
      <c r="VR35" s="131"/>
      <c r="VS35" s="131"/>
      <c r="VT35" s="131"/>
      <c r="VU35" s="131"/>
      <c r="VV35" s="131"/>
      <c r="VW35" s="131"/>
      <c r="VX35" s="131"/>
      <c r="VY35" s="131"/>
      <c r="VZ35" s="131"/>
      <c r="WA35" s="131"/>
      <c r="WB35" s="131"/>
      <c r="WC35" s="131"/>
      <c r="WD35" s="131"/>
      <c r="WE35" s="131"/>
      <c r="WF35" s="131"/>
      <c r="WG35" s="131"/>
      <c r="WH35" s="131"/>
      <c r="WI35" s="131"/>
      <c r="WJ35" s="131"/>
      <c r="WK35" s="131"/>
      <c r="WL35" s="131"/>
      <c r="WM35" s="131"/>
      <c r="WN35" s="131"/>
      <c r="WO35" s="131"/>
      <c r="WP35" s="131"/>
      <c r="WQ35" s="131"/>
      <c r="WR35" s="131"/>
      <c r="WS35" s="131"/>
      <c r="WT35" s="131"/>
      <c r="WU35" s="131"/>
      <c r="WV35" s="131"/>
      <c r="WW35" s="131"/>
      <c r="WX35" s="131"/>
      <c r="WY35" s="131"/>
      <c r="WZ35" s="131"/>
      <c r="XA35" s="131"/>
      <c r="XB35" s="131"/>
      <c r="XC35" s="131"/>
      <c r="XD35" s="131"/>
      <c r="XE35" s="131"/>
      <c r="XF35" s="131"/>
      <c r="XG35" s="131"/>
      <c r="XH35" s="131"/>
      <c r="XI35" s="131"/>
      <c r="XJ35" s="131"/>
      <c r="XK35" s="131"/>
      <c r="XL35" s="131"/>
      <c r="XM35" s="131"/>
      <c r="XN35" s="131"/>
      <c r="XO35" s="131"/>
      <c r="XP35" s="131"/>
      <c r="XQ35" s="131"/>
      <c r="XR35" s="131"/>
      <c r="XS35" s="131"/>
      <c r="XT35" s="131"/>
      <c r="XU35" s="131"/>
      <c r="XV35" s="131"/>
      <c r="XW35" s="131"/>
      <c r="XX35" s="131"/>
      <c r="XY35" s="131"/>
      <c r="XZ35" s="131"/>
      <c r="YA35" s="131"/>
      <c r="YB35" s="131"/>
      <c r="YC35" s="131"/>
      <c r="YD35" s="131"/>
      <c r="YE35" s="131"/>
      <c r="YF35" s="131"/>
      <c r="YG35" s="131"/>
      <c r="YH35" s="131"/>
      <c r="YI35" s="131"/>
      <c r="YJ35" s="131"/>
      <c r="YK35" s="131"/>
      <c r="YL35" s="131"/>
      <c r="YM35" s="131"/>
      <c r="YN35" s="131"/>
      <c r="YO35" s="131"/>
      <c r="YP35" s="131"/>
      <c r="YQ35" s="131"/>
      <c r="YR35" s="131"/>
      <c r="YS35" s="131"/>
      <c r="YT35" s="131"/>
      <c r="YU35" s="131"/>
      <c r="YV35" s="131"/>
      <c r="YW35" s="131"/>
      <c r="YX35" s="131"/>
      <c r="YY35" s="131"/>
      <c r="YZ35" s="131"/>
      <c r="ZA35" s="131"/>
      <c r="ZB35" s="131"/>
      <c r="ZC35" s="131"/>
      <c r="ZD35" s="131"/>
      <c r="ZE35" s="131"/>
      <c r="ZF35" s="131"/>
      <c r="ZG35" s="131"/>
      <c r="ZH35" s="131"/>
      <c r="ZI35" s="131"/>
      <c r="ZJ35" s="131"/>
      <c r="ZK35" s="131"/>
      <c r="ZL35" s="131"/>
      <c r="ZM35" s="131"/>
      <c r="ZN35" s="131"/>
      <c r="ZO35" s="131"/>
      <c r="ZP35" s="131"/>
      <c r="ZQ35" s="131"/>
      <c r="ZR35" s="131"/>
      <c r="ZS35" s="131"/>
      <c r="ZT35" s="131"/>
      <c r="ZU35" s="131"/>
      <c r="ZV35" s="131"/>
      <c r="ZW35" s="131"/>
      <c r="ZX35" s="131"/>
      <c r="ZY35" s="131"/>
      <c r="ZZ35" s="131"/>
      <c r="AAA35" s="131"/>
      <c r="AAB35" s="131"/>
      <c r="AAC35" s="131"/>
      <c r="AAD35" s="131"/>
      <c r="AAE35" s="131"/>
      <c r="AAF35" s="131"/>
      <c r="AAG35" s="131"/>
      <c r="AAH35" s="131"/>
      <c r="AAI35" s="131"/>
      <c r="AAJ35" s="131"/>
      <c r="AAK35" s="131"/>
      <c r="AAL35" s="131"/>
      <c r="AAM35" s="131"/>
      <c r="AAN35" s="131"/>
      <c r="AAO35" s="131"/>
      <c r="AAP35" s="131"/>
      <c r="AAQ35" s="131"/>
      <c r="AAR35" s="131"/>
      <c r="AAS35" s="131"/>
      <c r="AAT35" s="131"/>
      <c r="AAU35" s="131"/>
      <c r="AAV35" s="131"/>
      <c r="AAW35" s="131"/>
      <c r="AAX35" s="131"/>
      <c r="AAY35" s="131"/>
      <c r="AAZ35" s="131"/>
      <c r="ABA35" s="131"/>
      <c r="ABB35" s="131"/>
      <c r="ABC35" s="131"/>
      <c r="ABD35" s="131"/>
      <c r="ABE35" s="131"/>
      <c r="ABF35" s="131"/>
      <c r="ABG35" s="131"/>
      <c r="ABH35" s="131"/>
      <c r="ABI35" s="131"/>
      <c r="ABJ35" s="131"/>
      <c r="ABK35" s="131"/>
      <c r="ABL35" s="131"/>
      <c r="ABM35" s="131"/>
      <c r="ABN35" s="131"/>
      <c r="ABO35" s="131"/>
      <c r="ABP35" s="131"/>
      <c r="ABQ35" s="131"/>
      <c r="ABR35" s="131"/>
      <c r="ABS35" s="131"/>
      <c r="ABT35" s="131"/>
      <c r="ABU35" s="131"/>
      <c r="ABV35" s="131"/>
      <c r="ABW35" s="131"/>
      <c r="ABX35" s="131"/>
      <c r="ABY35" s="131"/>
      <c r="ABZ35" s="131"/>
      <c r="ACA35" s="131"/>
      <c r="ACB35" s="131"/>
      <c r="ACC35" s="131"/>
      <c r="ACD35" s="131"/>
      <c r="ACE35" s="131"/>
      <c r="ACF35" s="131"/>
      <c r="ACG35" s="131"/>
      <c r="ACH35" s="131"/>
      <c r="ACI35" s="131"/>
      <c r="ACJ35" s="131"/>
      <c r="ACK35" s="131"/>
      <c r="ACL35" s="131"/>
      <c r="ACM35" s="131"/>
      <c r="ACN35" s="131"/>
      <c r="ACO35" s="131"/>
      <c r="ACP35" s="131"/>
      <c r="ACQ35" s="131"/>
      <c r="ACR35" s="131"/>
      <c r="ACS35" s="131"/>
      <c r="ACT35" s="131"/>
      <c r="ACU35" s="131"/>
      <c r="ACV35" s="131"/>
      <c r="ACW35" s="131"/>
      <c r="ACX35" s="131"/>
      <c r="ACY35" s="131"/>
      <c r="ACZ35" s="131"/>
      <c r="ADA35" s="131"/>
      <c r="ADB35" s="131"/>
      <c r="ADC35" s="131"/>
      <c r="ADD35" s="131"/>
      <c r="ADE35" s="131"/>
      <c r="ADF35" s="131"/>
      <c r="ADG35" s="131"/>
      <c r="ADH35" s="131"/>
      <c r="ADI35" s="131"/>
      <c r="ADJ35" s="131"/>
      <c r="ADK35" s="131"/>
      <c r="ADL35" s="131"/>
      <c r="ADM35" s="131"/>
      <c r="ADN35" s="131"/>
      <c r="ADO35" s="131"/>
      <c r="ADP35" s="131"/>
      <c r="ADQ35" s="131"/>
      <c r="ADR35" s="131"/>
      <c r="ADS35" s="131"/>
      <c r="ADT35" s="131"/>
      <c r="ADU35" s="131"/>
      <c r="ADV35" s="131"/>
      <c r="ADW35" s="131"/>
      <c r="ADX35" s="131"/>
      <c r="ADY35" s="131"/>
      <c r="ADZ35" s="131"/>
      <c r="AEA35" s="131"/>
      <c r="AEB35" s="131"/>
      <c r="AEC35" s="131"/>
      <c r="AED35" s="131"/>
      <c r="AEE35" s="131"/>
      <c r="AEF35" s="131"/>
      <c r="AEG35" s="131"/>
      <c r="AEH35" s="131"/>
      <c r="AEI35" s="131"/>
      <c r="AEJ35" s="131"/>
      <c r="AEK35" s="131"/>
      <c r="AEL35" s="131"/>
      <c r="AEM35" s="131"/>
      <c r="AEN35" s="131"/>
      <c r="AEO35" s="131"/>
      <c r="AEP35" s="131"/>
      <c r="AEQ35" s="131"/>
      <c r="AER35" s="131"/>
      <c r="AES35" s="131"/>
      <c r="AET35" s="131"/>
      <c r="AEU35" s="131"/>
      <c r="AEV35" s="131"/>
      <c r="AEW35" s="131"/>
      <c r="AEX35" s="131"/>
      <c r="AEY35" s="131"/>
      <c r="AEZ35" s="131"/>
      <c r="AFA35" s="131"/>
      <c r="AFB35" s="131"/>
      <c r="AFC35" s="131"/>
      <c r="AFD35" s="131"/>
      <c r="AFE35" s="131"/>
      <c r="AFF35" s="131"/>
      <c r="AFG35" s="131"/>
      <c r="AFH35" s="131"/>
      <c r="AFI35" s="131"/>
      <c r="AFJ35" s="131"/>
      <c r="AFK35" s="131"/>
      <c r="AFL35" s="131"/>
      <c r="AFM35" s="131"/>
      <c r="AFN35" s="131"/>
      <c r="AFO35" s="131"/>
      <c r="AFP35" s="131"/>
      <c r="AFQ35" s="131"/>
      <c r="AFR35" s="131"/>
      <c r="AFS35" s="131"/>
      <c r="AFT35" s="131"/>
      <c r="AFU35" s="131"/>
      <c r="AFV35" s="131"/>
      <c r="AFW35" s="131"/>
      <c r="AFX35" s="131"/>
      <c r="AFY35" s="131"/>
      <c r="AFZ35" s="131"/>
      <c r="AGA35" s="131"/>
      <c r="AGB35" s="131"/>
      <c r="AGC35" s="131"/>
      <c r="AGD35" s="131"/>
      <c r="AGE35" s="131"/>
      <c r="AGF35" s="131"/>
      <c r="AGG35" s="131"/>
      <c r="AGH35" s="131"/>
      <c r="AGI35" s="131"/>
      <c r="AGJ35" s="131"/>
      <c r="AGK35" s="131"/>
      <c r="AGL35" s="131"/>
      <c r="AGM35" s="131"/>
      <c r="AGN35" s="131"/>
      <c r="AGO35" s="131"/>
      <c r="AGP35" s="131"/>
      <c r="AGQ35" s="131"/>
      <c r="AGR35" s="131"/>
      <c r="AGS35" s="131"/>
      <c r="AGT35" s="131"/>
      <c r="AGU35" s="131"/>
      <c r="AGV35" s="131"/>
      <c r="AGW35" s="131"/>
      <c r="AGX35" s="131"/>
      <c r="AGY35" s="131"/>
      <c r="AGZ35" s="131"/>
      <c r="AHA35" s="131"/>
      <c r="AHB35" s="131"/>
      <c r="AHC35" s="131"/>
      <c r="AHD35" s="131"/>
      <c r="AHE35" s="131"/>
      <c r="AHF35" s="131"/>
      <c r="AHG35" s="131"/>
      <c r="AHH35" s="131"/>
      <c r="AHI35" s="131"/>
      <c r="AHJ35" s="131"/>
      <c r="AHK35" s="131"/>
      <c r="AHL35" s="131"/>
      <c r="AHM35" s="131"/>
      <c r="AHN35" s="131"/>
      <c r="AHO35" s="131"/>
      <c r="AHP35" s="131"/>
      <c r="AHQ35" s="131"/>
      <c r="AHR35" s="131"/>
      <c r="AHS35" s="131"/>
      <c r="AHT35" s="131"/>
      <c r="AHU35" s="131"/>
      <c r="AHV35" s="131"/>
      <c r="AHW35" s="131"/>
      <c r="AHX35" s="131"/>
      <c r="AHY35" s="131"/>
      <c r="AHZ35" s="131"/>
      <c r="AIA35" s="131"/>
      <c r="AIB35" s="131"/>
      <c r="AIC35" s="131"/>
      <c r="AID35" s="131"/>
      <c r="AIE35" s="131"/>
      <c r="AIF35" s="131"/>
      <c r="AIG35" s="131"/>
      <c r="AIH35" s="131"/>
      <c r="AII35" s="131"/>
      <c r="AIJ35" s="131"/>
      <c r="AIK35" s="131"/>
      <c r="AIL35" s="131"/>
      <c r="AIM35" s="131"/>
      <c r="AIN35" s="131"/>
      <c r="AIO35" s="131"/>
      <c r="AIP35" s="131"/>
      <c r="AIQ35" s="131"/>
      <c r="AIR35" s="131"/>
      <c r="AIS35" s="131"/>
      <c r="AIT35" s="131"/>
      <c r="AIU35" s="131"/>
      <c r="AIV35" s="131"/>
      <c r="AIW35" s="131"/>
      <c r="AIX35" s="131"/>
      <c r="AIY35" s="131"/>
      <c r="AIZ35" s="131"/>
      <c r="AJA35" s="131"/>
      <c r="AJB35" s="131"/>
      <c r="AJC35" s="131"/>
      <c r="AJD35" s="131"/>
      <c r="AJE35" s="131"/>
      <c r="AJF35" s="131"/>
      <c r="AJG35" s="131"/>
      <c r="AJH35" s="131"/>
      <c r="AJI35" s="131"/>
      <c r="AJJ35" s="131"/>
      <c r="AJK35" s="131"/>
      <c r="AJL35" s="131"/>
      <c r="AJM35" s="131"/>
      <c r="AJN35" s="131"/>
      <c r="AJO35" s="131"/>
      <c r="AJP35" s="131"/>
      <c r="AJQ35" s="131"/>
      <c r="AJR35" s="131"/>
      <c r="AJS35" s="131"/>
      <c r="AJT35" s="131"/>
      <c r="AJU35" s="131"/>
      <c r="AJV35" s="131"/>
      <c r="AJW35" s="131"/>
      <c r="AJX35" s="131"/>
      <c r="AJY35" s="131"/>
      <c r="AJZ35" s="131"/>
      <c r="AKA35" s="131"/>
      <c r="AKB35" s="131"/>
      <c r="AKC35" s="131"/>
      <c r="AKD35" s="131"/>
      <c r="AKE35" s="131"/>
      <c r="AKF35" s="131"/>
      <c r="AKG35" s="131"/>
      <c r="AKH35" s="131"/>
      <c r="AKI35" s="131"/>
      <c r="AKJ35" s="131"/>
      <c r="AKK35" s="131"/>
      <c r="AKL35" s="131"/>
      <c r="AKM35" s="131"/>
      <c r="AKN35" s="131"/>
      <c r="AKO35" s="131"/>
      <c r="AKP35" s="131"/>
      <c r="AKQ35" s="131"/>
      <c r="AKR35" s="131"/>
      <c r="AKS35" s="131"/>
      <c r="AKT35" s="131"/>
      <c r="AKU35" s="131"/>
      <c r="AKV35" s="131"/>
      <c r="AKW35" s="131"/>
      <c r="AKX35" s="131"/>
      <c r="AKY35" s="131"/>
      <c r="AKZ35" s="131"/>
      <c r="ALA35" s="131"/>
      <c r="ALB35" s="131"/>
      <c r="ALC35" s="131"/>
      <c r="ALD35" s="131"/>
      <c r="ALE35" s="131"/>
      <c r="ALF35" s="131"/>
      <c r="ALG35" s="131"/>
      <c r="ALH35" s="131"/>
      <c r="ALI35" s="131"/>
      <c r="ALJ35" s="131"/>
      <c r="ALK35" s="131"/>
      <c r="ALL35" s="131"/>
      <c r="ALM35" s="131"/>
      <c r="ALN35" s="131"/>
      <c r="ALO35" s="131"/>
      <c r="ALP35" s="131"/>
      <c r="ALQ35" s="131"/>
      <c r="ALR35" s="131"/>
      <c r="ALS35" s="131"/>
      <c r="ALT35" s="131"/>
      <c r="ALU35" s="131"/>
      <c r="ALV35" s="131"/>
      <c r="ALW35" s="131"/>
      <c r="ALX35" s="131"/>
      <c r="ALY35" s="131"/>
      <c r="ALZ35" s="131"/>
      <c r="AMA35" s="131"/>
      <c r="AMB35" s="131"/>
      <c r="AMC35" s="131"/>
      <c r="AMD35" s="131"/>
      <c r="AME35" s="131"/>
      <c r="AMF35" s="131"/>
      <c r="AMG35" s="131"/>
      <c r="AMH35" s="131"/>
      <c r="AMI35" s="131"/>
      <c r="AMJ35" s="131"/>
      <c r="AMK35" s="131"/>
      <c r="AML35" s="131"/>
      <c r="AMM35" s="131"/>
      <c r="AMN35" s="131"/>
      <c r="AMO35" s="131"/>
      <c r="AMP35" s="131"/>
      <c r="AMQ35" s="131"/>
      <c r="AMR35" s="131"/>
      <c r="AMS35" s="131"/>
      <c r="AMT35" s="131"/>
      <c r="AMU35" s="131"/>
      <c r="AMV35" s="131"/>
      <c r="AMW35" s="131"/>
      <c r="AMX35" s="131"/>
      <c r="AMY35" s="131"/>
      <c r="AMZ35" s="131"/>
      <c r="ANA35" s="131"/>
      <c r="ANB35" s="131"/>
      <c r="ANC35" s="131"/>
      <c r="AND35" s="131"/>
      <c r="ANE35" s="131"/>
      <c r="ANF35" s="131"/>
      <c r="ANG35" s="131"/>
      <c r="ANH35" s="131"/>
      <c r="ANI35" s="131"/>
      <c r="ANJ35" s="131"/>
      <c r="ANK35" s="131"/>
      <c r="ANL35" s="131"/>
      <c r="ANM35" s="131"/>
      <c r="ANN35" s="131"/>
      <c r="ANO35" s="131"/>
      <c r="ANP35" s="131"/>
      <c r="ANQ35" s="131"/>
      <c r="ANR35" s="131"/>
      <c r="ANS35" s="131"/>
      <c r="ANT35" s="131"/>
      <c r="ANU35" s="131"/>
      <c r="ANV35" s="131"/>
      <c r="ANW35" s="131"/>
      <c r="ANX35" s="131"/>
      <c r="ANY35" s="131"/>
      <c r="ANZ35" s="131"/>
      <c r="AOA35" s="131"/>
      <c r="AOB35" s="131"/>
      <c r="AOC35" s="131"/>
      <c r="AOD35" s="131"/>
      <c r="AOE35" s="131"/>
      <c r="AOF35" s="131"/>
      <c r="AOG35" s="131"/>
      <c r="AOH35" s="131"/>
      <c r="AOI35" s="131"/>
      <c r="AOJ35" s="131"/>
      <c r="AOK35" s="131"/>
      <c r="AOL35" s="131"/>
      <c r="AOM35" s="131"/>
      <c r="AON35" s="131"/>
      <c r="AOO35" s="131"/>
      <c r="AOP35" s="131"/>
      <c r="AOQ35" s="131"/>
      <c r="AOR35" s="131"/>
      <c r="AOS35" s="131"/>
      <c r="AOT35" s="131"/>
      <c r="AOU35" s="131"/>
      <c r="AOV35" s="131"/>
      <c r="AOW35" s="131"/>
      <c r="AOX35" s="131"/>
      <c r="AOY35" s="131"/>
      <c r="AOZ35" s="131"/>
      <c r="APA35" s="131"/>
      <c r="APB35" s="131"/>
      <c r="APC35" s="131"/>
      <c r="APD35" s="131"/>
      <c r="APE35" s="131"/>
      <c r="APF35" s="131"/>
      <c r="APG35" s="131"/>
      <c r="APH35" s="131"/>
      <c r="API35" s="131"/>
      <c r="APJ35" s="131"/>
      <c r="APK35" s="131"/>
      <c r="APL35" s="131"/>
      <c r="APM35" s="131"/>
      <c r="APN35" s="131"/>
      <c r="APO35" s="131"/>
      <c r="APP35" s="131"/>
      <c r="APQ35" s="131"/>
      <c r="APR35" s="131"/>
      <c r="APS35" s="131"/>
      <c r="APT35" s="131"/>
      <c r="APU35" s="131"/>
      <c r="APV35" s="131"/>
      <c r="APW35" s="131"/>
      <c r="APX35" s="131"/>
      <c r="APY35" s="131"/>
      <c r="APZ35" s="131"/>
      <c r="AQA35" s="131"/>
      <c r="AQB35" s="131"/>
      <c r="AQC35" s="131"/>
      <c r="AQD35" s="131"/>
      <c r="AQE35" s="131"/>
      <c r="AQF35" s="131"/>
      <c r="AQG35" s="131"/>
      <c r="AQH35" s="131"/>
      <c r="AQI35" s="131"/>
      <c r="AQJ35" s="131"/>
      <c r="AQK35" s="131"/>
      <c r="AQL35" s="131"/>
      <c r="AQM35" s="131"/>
      <c r="AQN35" s="131"/>
      <c r="AQO35" s="131"/>
      <c r="AQP35" s="131"/>
      <c r="AQQ35" s="131"/>
      <c r="AQR35" s="131"/>
      <c r="AQS35" s="131"/>
      <c r="AQT35" s="131"/>
      <c r="AQU35" s="131"/>
      <c r="AQV35" s="131"/>
      <c r="AQW35" s="131"/>
      <c r="AQX35" s="131"/>
      <c r="AQY35" s="131"/>
      <c r="AQZ35" s="131"/>
      <c r="ARA35" s="131"/>
      <c r="ARB35" s="131"/>
      <c r="ARC35" s="131"/>
      <c r="ARD35" s="131"/>
      <c r="ARE35" s="131"/>
      <c r="ARF35" s="131"/>
      <c r="ARG35" s="131"/>
      <c r="ARH35" s="131"/>
      <c r="ARI35" s="131"/>
      <c r="ARJ35" s="131"/>
      <c r="ARK35" s="131"/>
      <c r="ARL35" s="131"/>
      <c r="ARM35" s="131"/>
      <c r="ARN35" s="131"/>
      <c r="ARO35" s="131"/>
      <c r="ARP35" s="131"/>
      <c r="ARQ35" s="131"/>
      <c r="ARR35" s="131"/>
      <c r="ARS35" s="131"/>
      <c r="ART35" s="131"/>
      <c r="ARU35" s="131"/>
      <c r="ARV35" s="131"/>
      <c r="ARW35" s="131"/>
      <c r="ARX35" s="131"/>
      <c r="ARY35" s="131"/>
      <c r="ARZ35" s="131"/>
      <c r="ASA35" s="131"/>
      <c r="ASB35" s="131"/>
      <c r="ASC35" s="131"/>
      <c r="ASD35" s="131"/>
      <c r="ASE35" s="131"/>
      <c r="ASF35" s="131"/>
      <c r="ASG35" s="131"/>
      <c r="ASH35" s="131"/>
      <c r="ASI35" s="131"/>
      <c r="ASJ35" s="131"/>
      <c r="ASK35" s="131"/>
      <c r="ASL35" s="131"/>
      <c r="ASM35" s="131"/>
      <c r="ASN35" s="131"/>
      <c r="ASO35" s="131"/>
      <c r="ASP35" s="131"/>
      <c r="ASQ35" s="131"/>
      <c r="ASR35" s="131"/>
      <c r="ASS35" s="131"/>
      <c r="AST35" s="131"/>
      <c r="ASU35" s="131"/>
      <c r="ASV35" s="131"/>
      <c r="ASW35" s="131"/>
      <c r="ASX35" s="131"/>
      <c r="ASY35" s="131"/>
      <c r="ASZ35" s="131"/>
      <c r="ATA35" s="131"/>
      <c r="ATB35" s="131"/>
      <c r="ATC35" s="131"/>
      <c r="ATD35" s="131"/>
      <c r="ATE35" s="131"/>
      <c r="ATF35" s="131"/>
      <c r="ATG35" s="131"/>
      <c r="ATH35" s="131"/>
      <c r="ATI35" s="131"/>
      <c r="ATJ35" s="131"/>
      <c r="ATK35" s="131"/>
      <c r="ATL35" s="131"/>
      <c r="ATM35" s="131"/>
      <c r="ATN35" s="131"/>
      <c r="ATO35" s="131"/>
      <c r="ATP35" s="131"/>
      <c r="ATQ35" s="131"/>
      <c r="ATR35" s="131"/>
      <c r="ATS35" s="131"/>
      <c r="ATT35" s="131"/>
      <c r="ATU35" s="131"/>
      <c r="ATV35" s="131"/>
      <c r="ATW35" s="131"/>
      <c r="ATX35" s="131"/>
      <c r="ATY35" s="131"/>
      <c r="ATZ35" s="131"/>
      <c r="AUA35" s="131"/>
      <c r="AUB35" s="131"/>
      <c r="AUC35" s="131"/>
      <c r="AUD35" s="131"/>
      <c r="AUE35" s="131"/>
      <c r="AUF35" s="131"/>
      <c r="AUG35" s="131"/>
      <c r="AUH35" s="131"/>
      <c r="AUI35" s="131"/>
      <c r="AUJ35" s="131"/>
      <c r="AUK35" s="131"/>
      <c r="AUL35" s="131"/>
      <c r="AUM35" s="131"/>
      <c r="AUN35" s="131"/>
      <c r="AUO35" s="131"/>
      <c r="AUP35" s="131"/>
      <c r="AUQ35" s="131"/>
      <c r="AUR35" s="131"/>
      <c r="AUS35" s="131"/>
      <c r="AUT35" s="131"/>
      <c r="AUU35" s="131"/>
      <c r="AUV35" s="131"/>
      <c r="AUW35" s="131"/>
      <c r="AUX35" s="131"/>
      <c r="AUY35" s="131"/>
      <c r="AUZ35" s="131"/>
      <c r="AVA35" s="131"/>
      <c r="AVB35" s="131"/>
      <c r="AVC35" s="131"/>
      <c r="AVD35" s="131"/>
      <c r="AVE35" s="131"/>
      <c r="AVF35" s="131"/>
      <c r="AVG35" s="131"/>
      <c r="AVH35" s="131"/>
      <c r="AVI35" s="131"/>
      <c r="AVJ35" s="131"/>
      <c r="AVK35" s="131"/>
      <c r="AVL35" s="131"/>
      <c r="AVM35" s="131"/>
      <c r="AVN35" s="131"/>
      <c r="AVO35" s="131"/>
      <c r="AVP35" s="131"/>
      <c r="AVQ35" s="131"/>
      <c r="AVR35" s="131"/>
      <c r="AVS35" s="131"/>
      <c r="AVT35" s="131"/>
      <c r="AVU35" s="131"/>
      <c r="AVV35" s="131"/>
      <c r="AVW35" s="131"/>
      <c r="AVX35" s="131"/>
      <c r="AVY35" s="131"/>
      <c r="AVZ35" s="131"/>
      <c r="AWA35" s="131"/>
      <c r="AWB35" s="131"/>
      <c r="AWC35" s="131"/>
      <c r="AWD35" s="131"/>
      <c r="AWE35" s="131"/>
      <c r="AWF35" s="131"/>
      <c r="AWG35" s="131"/>
      <c r="AWH35" s="131"/>
      <c r="AWI35" s="131"/>
      <c r="AWJ35" s="131"/>
      <c r="AWK35" s="131"/>
      <c r="AWL35" s="131"/>
      <c r="AWM35" s="131"/>
      <c r="AWN35" s="131"/>
      <c r="AWO35" s="131"/>
      <c r="AWP35" s="131"/>
      <c r="AWQ35" s="131"/>
      <c r="AWR35" s="131"/>
      <c r="AWS35" s="131"/>
      <c r="AWT35" s="131"/>
      <c r="AWU35" s="131"/>
      <c r="AWV35" s="131"/>
      <c r="AWW35" s="131"/>
      <c r="AWX35" s="131"/>
      <c r="AWY35" s="131"/>
      <c r="AWZ35" s="131"/>
      <c r="AXA35" s="131"/>
      <c r="AXB35" s="131"/>
      <c r="AXC35" s="131"/>
      <c r="AXD35" s="131"/>
      <c r="AXE35" s="131"/>
      <c r="AXF35" s="131"/>
      <c r="AXG35" s="131"/>
      <c r="AXH35" s="131"/>
      <c r="AXI35" s="131"/>
      <c r="AXJ35" s="131"/>
      <c r="AXK35" s="131"/>
      <c r="AXL35" s="131"/>
      <c r="AXM35" s="131"/>
      <c r="AXN35" s="131"/>
      <c r="AXO35" s="131"/>
      <c r="AXP35" s="131"/>
      <c r="AXQ35" s="131"/>
      <c r="AXR35" s="131"/>
      <c r="AXS35" s="131"/>
      <c r="AXT35" s="131"/>
      <c r="AXU35" s="131"/>
      <c r="AXV35" s="131"/>
      <c r="AXW35" s="131"/>
      <c r="AXX35" s="131"/>
      <c r="AXY35" s="131"/>
      <c r="AXZ35" s="131"/>
      <c r="AYA35" s="131"/>
      <c r="AYB35" s="131"/>
      <c r="AYC35" s="131"/>
      <c r="AYD35" s="131"/>
      <c r="AYE35" s="131"/>
      <c r="AYF35" s="131"/>
      <c r="AYG35" s="131"/>
      <c r="AYH35" s="131"/>
      <c r="AYI35" s="131"/>
      <c r="AYJ35" s="131"/>
      <c r="AYK35" s="131"/>
      <c r="AYL35" s="131"/>
      <c r="AYM35" s="131"/>
      <c r="AYN35" s="131"/>
      <c r="AYO35" s="131"/>
      <c r="AYP35" s="131"/>
      <c r="AYQ35" s="131"/>
      <c r="AYR35" s="131"/>
      <c r="AYS35" s="131"/>
      <c r="AYT35" s="131"/>
      <c r="AYU35" s="131"/>
      <c r="AYV35" s="131"/>
      <c r="AYW35" s="131"/>
      <c r="AYX35" s="131"/>
      <c r="AYY35" s="131"/>
      <c r="AYZ35" s="131"/>
      <c r="AZA35" s="131"/>
      <c r="AZB35" s="131"/>
      <c r="AZC35" s="131"/>
      <c r="AZD35" s="131"/>
      <c r="AZE35" s="131"/>
      <c r="AZF35" s="131"/>
      <c r="AZG35" s="131"/>
      <c r="AZH35" s="131"/>
      <c r="AZI35" s="131"/>
      <c r="AZJ35" s="131"/>
      <c r="AZK35" s="131"/>
      <c r="AZL35" s="131"/>
      <c r="AZM35" s="131"/>
      <c r="AZN35" s="131"/>
      <c r="AZO35" s="131"/>
      <c r="AZP35" s="131"/>
      <c r="AZQ35" s="131"/>
      <c r="AZR35" s="131"/>
      <c r="AZS35" s="131"/>
      <c r="AZT35" s="131"/>
      <c r="AZU35" s="131"/>
      <c r="AZV35" s="131"/>
      <c r="AZW35" s="131"/>
      <c r="AZX35" s="131"/>
      <c r="AZY35" s="131"/>
      <c r="AZZ35" s="131"/>
      <c r="BAA35" s="131"/>
      <c r="BAB35" s="131"/>
      <c r="BAC35" s="131"/>
      <c r="BAD35" s="131"/>
      <c r="BAE35" s="131"/>
      <c r="BAF35" s="131"/>
      <c r="BAG35" s="131"/>
      <c r="BAH35" s="131"/>
      <c r="BAI35" s="131"/>
      <c r="BAJ35" s="131"/>
      <c r="BAK35" s="131"/>
      <c r="BAL35" s="131"/>
      <c r="BAM35" s="131"/>
      <c r="BAN35" s="131"/>
      <c r="BAO35" s="131"/>
      <c r="BAP35" s="131"/>
      <c r="BAQ35" s="131"/>
      <c r="BAR35" s="131"/>
      <c r="BAS35" s="131"/>
      <c r="BAT35" s="131"/>
      <c r="BAU35" s="131"/>
      <c r="BAV35" s="131"/>
      <c r="BAW35" s="131"/>
      <c r="BAX35" s="131"/>
      <c r="BAY35" s="131"/>
      <c r="BAZ35" s="131"/>
      <c r="BBA35" s="131"/>
      <c r="BBB35" s="131"/>
      <c r="BBC35" s="131"/>
      <c r="BBD35" s="131"/>
      <c r="BBE35" s="131"/>
      <c r="BBF35" s="131"/>
      <c r="BBG35" s="131"/>
      <c r="BBH35" s="131"/>
      <c r="BBI35" s="131"/>
      <c r="BBJ35" s="131"/>
      <c r="BBK35" s="131"/>
      <c r="BBL35" s="131"/>
      <c r="BBM35" s="131"/>
      <c r="BBN35" s="131"/>
      <c r="BBO35" s="131"/>
      <c r="BBP35" s="131"/>
      <c r="BBQ35" s="131"/>
      <c r="BBR35" s="131"/>
      <c r="BBS35" s="131"/>
      <c r="BBT35" s="131"/>
      <c r="BBU35" s="131"/>
      <c r="BBV35" s="131"/>
      <c r="BBW35" s="131"/>
      <c r="BBX35" s="131"/>
      <c r="BBY35" s="131"/>
      <c r="BBZ35" s="131"/>
      <c r="BCA35" s="131"/>
      <c r="BCB35" s="131"/>
      <c r="BCC35" s="131"/>
      <c r="BCD35" s="131"/>
      <c r="BCE35" s="131"/>
      <c r="BCF35" s="131"/>
      <c r="BCG35" s="131"/>
      <c r="BCH35" s="131"/>
      <c r="BCI35" s="131"/>
      <c r="BCJ35" s="131"/>
      <c r="BCK35" s="131"/>
      <c r="BCL35" s="131"/>
      <c r="BCM35" s="131"/>
      <c r="BCN35" s="131"/>
      <c r="BCO35" s="131"/>
      <c r="BCP35" s="131"/>
      <c r="BCQ35" s="131"/>
      <c r="BCR35" s="131"/>
      <c r="BCS35" s="131"/>
      <c r="BCT35" s="131"/>
      <c r="BCU35" s="131"/>
      <c r="BCV35" s="131"/>
      <c r="BCW35" s="131"/>
      <c r="BCX35" s="131"/>
      <c r="BCY35" s="131"/>
      <c r="BCZ35" s="131"/>
      <c r="BDA35" s="131"/>
      <c r="BDB35" s="131"/>
      <c r="BDC35" s="131"/>
      <c r="BDD35" s="131"/>
      <c r="BDE35" s="131"/>
      <c r="BDF35" s="131"/>
      <c r="BDG35" s="131"/>
      <c r="BDH35" s="131"/>
      <c r="BDI35" s="131"/>
      <c r="BDJ35" s="131"/>
      <c r="BDK35" s="131"/>
      <c r="BDL35" s="131"/>
      <c r="BDM35" s="131"/>
      <c r="BDN35" s="131"/>
      <c r="BDO35" s="131"/>
      <c r="BDP35" s="131"/>
      <c r="BDQ35" s="131"/>
      <c r="BDR35" s="131"/>
      <c r="BDS35" s="131"/>
      <c r="BDT35" s="131"/>
      <c r="BDU35" s="131"/>
      <c r="BDV35" s="131"/>
      <c r="BDW35" s="131"/>
      <c r="BDX35" s="131"/>
      <c r="BDY35" s="131"/>
      <c r="BDZ35" s="131"/>
      <c r="BEA35" s="131"/>
      <c r="BEB35" s="131"/>
      <c r="BEC35" s="131"/>
      <c r="BED35" s="131"/>
      <c r="BEE35" s="131"/>
      <c r="BEF35" s="131"/>
      <c r="BEG35" s="131"/>
      <c r="BEH35" s="131"/>
      <c r="BEI35" s="131"/>
      <c r="BEJ35" s="131"/>
      <c r="BEK35" s="131"/>
      <c r="BEL35" s="131"/>
      <c r="BEM35" s="131"/>
      <c r="BEN35" s="131"/>
      <c r="BEO35" s="131"/>
      <c r="BEP35" s="131"/>
      <c r="BEQ35" s="131"/>
      <c r="BER35" s="131"/>
      <c r="BES35" s="131"/>
      <c r="BET35" s="131"/>
      <c r="BEU35" s="131"/>
      <c r="BEV35" s="131"/>
      <c r="BEW35" s="131"/>
      <c r="BEX35" s="131"/>
      <c r="BEY35" s="131"/>
      <c r="BEZ35" s="131"/>
      <c r="BFA35" s="131"/>
      <c r="BFB35" s="131"/>
      <c r="BFC35" s="131"/>
      <c r="BFD35" s="131"/>
      <c r="BFE35" s="131"/>
      <c r="BFF35" s="131"/>
      <c r="BFG35" s="131"/>
      <c r="BFH35" s="131"/>
      <c r="BFI35" s="131"/>
      <c r="BFJ35" s="131"/>
      <c r="BFK35" s="131"/>
      <c r="BFL35" s="131"/>
      <c r="BFM35" s="131"/>
      <c r="BFN35" s="131"/>
      <c r="BFO35" s="131"/>
      <c r="BFP35" s="131"/>
      <c r="BFQ35" s="131"/>
      <c r="BFR35" s="131"/>
      <c r="BFS35" s="131"/>
      <c r="BFT35" s="131"/>
      <c r="BFU35" s="131"/>
      <c r="BFV35" s="131"/>
      <c r="BFW35" s="131"/>
      <c r="BFX35" s="131"/>
      <c r="BFY35" s="131"/>
      <c r="BFZ35" s="131"/>
      <c r="BGA35" s="131"/>
      <c r="BGB35" s="131"/>
      <c r="BGC35" s="131"/>
      <c r="BGD35" s="131"/>
      <c r="BGE35" s="131"/>
      <c r="BGF35" s="131"/>
      <c r="BGG35" s="131"/>
      <c r="BGH35" s="131"/>
      <c r="BGI35" s="131"/>
      <c r="BGJ35" s="131"/>
      <c r="BGK35" s="131"/>
      <c r="BGL35" s="131"/>
      <c r="BGM35" s="131"/>
      <c r="BGN35" s="131"/>
      <c r="BGO35" s="131"/>
      <c r="BGP35" s="131"/>
      <c r="BGQ35" s="131"/>
      <c r="BGR35" s="131"/>
      <c r="BGS35" s="131"/>
      <c r="BGT35" s="131"/>
      <c r="BGU35" s="131"/>
      <c r="BGV35" s="131"/>
      <c r="BGW35" s="131"/>
      <c r="BGX35" s="131"/>
      <c r="BGY35" s="131"/>
      <c r="BGZ35" s="131"/>
      <c r="BHA35" s="131"/>
      <c r="BHB35" s="131"/>
      <c r="BHC35" s="131"/>
      <c r="BHD35" s="131"/>
      <c r="BHE35" s="131"/>
      <c r="BHF35" s="131"/>
      <c r="BHG35" s="131"/>
      <c r="BHH35" s="131"/>
      <c r="BHI35" s="131"/>
      <c r="BHJ35" s="131"/>
      <c r="BHK35" s="131"/>
      <c r="BHL35" s="131"/>
      <c r="BHM35" s="131"/>
      <c r="BHN35" s="131"/>
      <c r="BHO35" s="131"/>
      <c r="BHP35" s="131"/>
      <c r="BHQ35" s="131"/>
      <c r="BHR35" s="131"/>
      <c r="BHS35" s="131"/>
      <c r="BHT35" s="131"/>
      <c r="BHU35" s="131"/>
      <c r="BHV35" s="131"/>
      <c r="BHW35" s="131"/>
      <c r="BHX35" s="131"/>
      <c r="BHY35" s="131"/>
      <c r="BHZ35" s="131"/>
      <c r="BIA35" s="131"/>
      <c r="BIB35" s="131"/>
      <c r="BIC35" s="131"/>
      <c r="BID35" s="131"/>
      <c r="BIE35" s="131"/>
      <c r="BIF35" s="131"/>
      <c r="BIG35" s="131"/>
      <c r="BIH35" s="131"/>
      <c r="BII35" s="131"/>
      <c r="BIJ35" s="131"/>
      <c r="BIK35" s="131"/>
      <c r="BIL35" s="131"/>
      <c r="BIM35" s="131"/>
      <c r="BIN35" s="131"/>
      <c r="BIO35" s="131"/>
      <c r="BIP35" s="131"/>
      <c r="BIQ35" s="131"/>
      <c r="BIR35" s="131"/>
      <c r="BIS35" s="131"/>
      <c r="BIT35" s="131"/>
      <c r="BIU35" s="131"/>
      <c r="BIV35" s="131"/>
      <c r="BIW35" s="131"/>
      <c r="BIX35" s="131"/>
      <c r="BIY35" s="131"/>
      <c r="BIZ35" s="131"/>
      <c r="BJA35" s="131"/>
      <c r="BJB35" s="131"/>
      <c r="BJC35" s="131"/>
      <c r="BJD35" s="131"/>
      <c r="BJE35" s="131"/>
      <c r="BJF35" s="131"/>
      <c r="BJG35" s="131"/>
      <c r="BJH35" s="131"/>
      <c r="BJI35" s="131"/>
      <c r="BJJ35" s="131"/>
      <c r="BJK35" s="131"/>
      <c r="BJL35" s="131"/>
      <c r="BJM35" s="131"/>
      <c r="BJN35" s="131"/>
      <c r="BJO35" s="131"/>
      <c r="BJP35" s="131"/>
      <c r="BJQ35" s="131"/>
      <c r="BJR35" s="131"/>
      <c r="BJS35" s="131"/>
      <c r="BJT35" s="131"/>
      <c r="BJU35" s="131"/>
      <c r="BJV35" s="131"/>
      <c r="BJW35" s="131"/>
      <c r="BJX35" s="131"/>
      <c r="BJY35" s="131"/>
      <c r="BJZ35" s="131"/>
      <c r="BKA35" s="131"/>
      <c r="BKB35" s="131"/>
      <c r="BKC35" s="131"/>
      <c r="BKD35" s="131"/>
      <c r="BKE35" s="131"/>
      <c r="BKF35" s="131"/>
      <c r="BKG35" s="131"/>
      <c r="BKH35" s="131"/>
      <c r="BKI35" s="131"/>
      <c r="BKJ35" s="131"/>
      <c r="BKK35" s="131"/>
      <c r="BKL35" s="131"/>
      <c r="BKM35" s="131"/>
      <c r="BKN35" s="131"/>
      <c r="BKO35" s="131"/>
      <c r="BKP35" s="131"/>
      <c r="BKQ35" s="131"/>
      <c r="BKR35" s="131"/>
      <c r="BKS35" s="131"/>
      <c r="BKT35" s="131"/>
      <c r="BKU35" s="131"/>
      <c r="BKV35" s="131"/>
      <c r="BKW35" s="131"/>
      <c r="BKX35" s="131"/>
      <c r="BKY35" s="131"/>
      <c r="BKZ35" s="131"/>
      <c r="BLA35" s="131"/>
      <c r="BLB35" s="131"/>
      <c r="BLC35" s="131"/>
      <c r="BLD35" s="131"/>
      <c r="BLE35" s="131"/>
      <c r="BLF35" s="131"/>
      <c r="BLG35" s="131"/>
      <c r="BLH35" s="131"/>
      <c r="BLI35" s="131"/>
      <c r="BLJ35" s="131"/>
      <c r="BLK35" s="131"/>
      <c r="BLL35" s="131"/>
      <c r="BLM35" s="131"/>
      <c r="BLN35" s="131"/>
      <c r="BLO35" s="131"/>
      <c r="BLP35" s="131"/>
      <c r="BLQ35" s="131"/>
      <c r="BLR35" s="131"/>
      <c r="BLS35" s="131"/>
      <c r="BLT35" s="131"/>
      <c r="BLU35" s="131"/>
      <c r="BLV35" s="131"/>
      <c r="BLW35" s="131"/>
      <c r="BLX35" s="131"/>
      <c r="BLY35" s="131"/>
      <c r="BLZ35" s="131"/>
      <c r="BMA35" s="131"/>
      <c r="BMB35" s="131"/>
      <c r="BMC35" s="131"/>
      <c r="BMD35" s="131"/>
      <c r="BME35" s="131"/>
      <c r="BMF35" s="131"/>
      <c r="BMG35" s="131"/>
      <c r="BMH35" s="131"/>
      <c r="BMI35" s="131"/>
      <c r="BMJ35" s="131"/>
      <c r="BMK35" s="131"/>
      <c r="BML35" s="131"/>
      <c r="BMM35" s="131"/>
      <c r="BMN35" s="131"/>
      <c r="BMO35" s="131"/>
      <c r="BMP35" s="131"/>
      <c r="BMQ35" s="131"/>
      <c r="BMR35" s="131"/>
      <c r="BMS35" s="131"/>
      <c r="BMT35" s="131"/>
      <c r="BMU35" s="131"/>
      <c r="BMV35" s="131"/>
      <c r="BMW35" s="131"/>
      <c r="BMX35" s="131"/>
      <c r="BMY35" s="131"/>
      <c r="BMZ35" s="131"/>
      <c r="BNA35" s="131"/>
      <c r="BNB35" s="131"/>
      <c r="BNC35" s="131"/>
      <c r="BND35" s="131"/>
      <c r="BNE35" s="131"/>
      <c r="BNF35" s="131"/>
      <c r="BNG35" s="131"/>
      <c r="BNH35" s="131"/>
      <c r="BNI35" s="131"/>
      <c r="BNJ35" s="131"/>
      <c r="BNK35" s="131"/>
      <c r="BNL35" s="131"/>
      <c r="BNM35" s="131"/>
      <c r="BNN35" s="131"/>
      <c r="BNO35" s="131"/>
      <c r="BNP35" s="131"/>
      <c r="BNQ35" s="131"/>
      <c r="BNR35" s="131"/>
      <c r="BNS35" s="131"/>
      <c r="BNT35" s="131"/>
      <c r="BNU35" s="131"/>
      <c r="BNV35" s="131"/>
      <c r="BNW35" s="131"/>
      <c r="BNX35" s="131"/>
      <c r="BNY35" s="131"/>
      <c r="BNZ35" s="131"/>
      <c r="BOA35" s="131"/>
      <c r="BOB35" s="131"/>
      <c r="BOC35" s="131"/>
      <c r="BOD35" s="131"/>
      <c r="BOE35" s="131"/>
      <c r="BOF35" s="131"/>
      <c r="BOG35" s="131"/>
      <c r="BOH35" s="131"/>
      <c r="BOI35" s="131"/>
      <c r="BOJ35" s="131"/>
      <c r="BOK35" s="131"/>
      <c r="BOL35" s="131"/>
      <c r="BOM35" s="131"/>
      <c r="BON35" s="131"/>
      <c r="BOO35" s="131"/>
      <c r="BOP35" s="131"/>
      <c r="BOQ35" s="131"/>
      <c r="BOR35" s="131"/>
      <c r="BOS35" s="131"/>
      <c r="BOT35" s="131"/>
      <c r="BOU35" s="131"/>
      <c r="BOV35" s="131"/>
      <c r="BOW35" s="131"/>
      <c r="BOX35" s="131"/>
      <c r="BOY35" s="131"/>
      <c r="BOZ35" s="131"/>
      <c r="BPA35" s="131"/>
      <c r="BPB35" s="131"/>
      <c r="BPC35" s="131"/>
      <c r="BPD35" s="131"/>
      <c r="BPE35" s="131"/>
      <c r="BPF35" s="131"/>
      <c r="BPG35" s="131"/>
      <c r="BPH35" s="131"/>
      <c r="BPI35" s="131"/>
      <c r="BPJ35" s="131"/>
      <c r="BPK35" s="131"/>
      <c r="BPL35" s="131"/>
      <c r="BPM35" s="131"/>
      <c r="BPN35" s="131"/>
      <c r="BPO35" s="131"/>
      <c r="BPP35" s="131"/>
      <c r="BPQ35" s="131"/>
      <c r="BPR35" s="131"/>
      <c r="BPS35" s="131"/>
      <c r="BPT35" s="131"/>
      <c r="BPU35" s="131"/>
      <c r="BPV35" s="131"/>
      <c r="BPW35" s="131"/>
      <c r="BPX35" s="131"/>
      <c r="BPY35" s="131"/>
      <c r="BPZ35" s="131"/>
      <c r="BQA35" s="131"/>
      <c r="BQB35" s="131"/>
      <c r="BQC35" s="131"/>
      <c r="BQD35" s="131"/>
      <c r="BQE35" s="131"/>
      <c r="BQF35" s="131"/>
      <c r="BQG35" s="131"/>
      <c r="BQH35" s="131"/>
      <c r="BQI35" s="131"/>
      <c r="BQJ35" s="131"/>
      <c r="BQK35" s="131"/>
      <c r="BQL35" s="131"/>
      <c r="BQM35" s="131"/>
      <c r="BQN35" s="131"/>
      <c r="BQO35" s="131"/>
      <c r="BQP35" s="131"/>
      <c r="BQQ35" s="131"/>
      <c r="BQR35" s="131"/>
      <c r="BQS35" s="131"/>
      <c r="BQT35" s="131"/>
      <c r="BQU35" s="131"/>
      <c r="BQV35" s="131"/>
      <c r="BQW35" s="131"/>
      <c r="BQX35" s="131"/>
      <c r="BQY35" s="131"/>
      <c r="BQZ35" s="131"/>
      <c r="BRA35" s="131"/>
      <c r="BRB35" s="131"/>
      <c r="BRC35" s="131"/>
      <c r="BRD35" s="131"/>
      <c r="BRE35" s="131"/>
      <c r="BRF35" s="131"/>
      <c r="BRG35" s="131"/>
      <c r="BRH35" s="131"/>
      <c r="BRI35" s="131"/>
      <c r="BRJ35" s="131"/>
      <c r="BRK35" s="131"/>
      <c r="BRL35" s="131"/>
      <c r="BRM35" s="131"/>
      <c r="BRN35" s="131"/>
      <c r="BRO35" s="131"/>
      <c r="BRP35" s="131"/>
      <c r="BRQ35" s="131"/>
      <c r="BRR35" s="131"/>
      <c r="BRS35" s="131"/>
      <c r="BRT35" s="131"/>
      <c r="BRU35" s="131"/>
      <c r="BRV35" s="131"/>
      <c r="BRW35" s="131"/>
      <c r="BRX35" s="131"/>
      <c r="BRY35" s="131"/>
      <c r="BRZ35" s="131"/>
      <c r="BSA35" s="131"/>
      <c r="BSB35" s="131"/>
      <c r="BSC35" s="131"/>
      <c r="BSD35" s="131"/>
      <c r="BSE35" s="131"/>
      <c r="BSF35" s="131"/>
      <c r="BSG35" s="131"/>
      <c r="BSH35" s="131"/>
      <c r="BSI35" s="131"/>
      <c r="BSJ35" s="131"/>
      <c r="BSK35" s="131"/>
      <c r="BSL35" s="131"/>
      <c r="BSM35" s="131"/>
      <c r="BSN35" s="131"/>
      <c r="BSO35" s="131"/>
      <c r="BSP35" s="131"/>
      <c r="BSQ35" s="131"/>
      <c r="BSR35" s="131"/>
      <c r="BSS35" s="131"/>
      <c r="BST35" s="131"/>
      <c r="BSU35" s="131"/>
      <c r="BSV35" s="131"/>
      <c r="BSW35" s="131"/>
      <c r="BSX35" s="131"/>
      <c r="BSY35" s="131"/>
      <c r="BSZ35" s="131"/>
      <c r="BTA35" s="131"/>
      <c r="BTB35" s="131"/>
      <c r="BTC35" s="131"/>
      <c r="BTD35" s="131"/>
      <c r="BTE35" s="131"/>
      <c r="BTF35" s="131"/>
      <c r="BTG35" s="131"/>
      <c r="BTH35" s="131"/>
      <c r="BTI35" s="131"/>
      <c r="BTJ35" s="131"/>
      <c r="BTK35" s="131"/>
      <c r="BTL35" s="131"/>
      <c r="BTM35" s="131"/>
      <c r="BTN35" s="131"/>
      <c r="BTO35" s="131"/>
      <c r="BTP35" s="131"/>
      <c r="BTQ35" s="131"/>
      <c r="BTR35" s="131"/>
      <c r="BTS35" s="131"/>
      <c r="BTT35" s="131"/>
      <c r="BTU35" s="131"/>
      <c r="BTV35" s="131"/>
      <c r="BTW35" s="131"/>
      <c r="BTX35" s="131"/>
      <c r="BTY35" s="131"/>
      <c r="BTZ35" s="131"/>
      <c r="BUA35" s="131"/>
      <c r="BUB35" s="131"/>
      <c r="BUC35" s="131"/>
      <c r="BUD35" s="131"/>
      <c r="BUE35" s="131"/>
      <c r="BUF35" s="131"/>
      <c r="BUG35" s="131"/>
      <c r="BUH35" s="131"/>
      <c r="BUI35" s="131"/>
      <c r="BUJ35" s="131"/>
      <c r="BUK35" s="131"/>
      <c r="BUL35" s="131"/>
      <c r="BUM35" s="131"/>
      <c r="BUN35" s="131"/>
      <c r="BUO35" s="131"/>
      <c r="BUP35" s="131"/>
      <c r="BUQ35" s="131"/>
      <c r="BUR35" s="131"/>
      <c r="BUS35" s="131"/>
      <c r="BUT35" s="131"/>
      <c r="BUU35" s="131"/>
      <c r="BUV35" s="131"/>
      <c r="BUW35" s="131"/>
      <c r="BUX35" s="131"/>
      <c r="BUY35" s="131"/>
      <c r="BUZ35" s="131"/>
      <c r="BVA35" s="131"/>
      <c r="BVB35" s="131"/>
      <c r="BVC35" s="131"/>
      <c r="BVD35" s="131"/>
      <c r="BVE35" s="131"/>
      <c r="BVF35" s="131"/>
      <c r="BVG35" s="131"/>
      <c r="BVH35" s="131"/>
      <c r="BVI35" s="131"/>
      <c r="BVJ35" s="131"/>
      <c r="BVK35" s="131"/>
      <c r="BVL35" s="131"/>
      <c r="BVM35" s="131"/>
      <c r="BVN35" s="131"/>
      <c r="BVO35" s="131"/>
      <c r="BVP35" s="131"/>
      <c r="BVQ35" s="131"/>
      <c r="BVR35" s="131"/>
      <c r="BVS35" s="131"/>
      <c r="BVT35" s="131"/>
      <c r="BVU35" s="131"/>
      <c r="BVV35" s="131"/>
      <c r="BVW35" s="131"/>
      <c r="BVX35" s="131"/>
      <c r="BVY35" s="131"/>
      <c r="BVZ35" s="131"/>
      <c r="BWA35" s="131"/>
      <c r="BWB35" s="131"/>
      <c r="BWC35" s="131"/>
      <c r="BWD35" s="131"/>
      <c r="BWE35" s="131"/>
      <c r="BWF35" s="131"/>
      <c r="BWG35" s="131"/>
      <c r="BWH35" s="131"/>
      <c r="BWI35" s="131"/>
      <c r="BWJ35" s="131"/>
      <c r="BWK35" s="131"/>
      <c r="BWL35" s="131"/>
      <c r="BWM35" s="131"/>
      <c r="BWN35" s="131"/>
      <c r="BWO35" s="131"/>
      <c r="BWP35" s="131"/>
      <c r="BWQ35" s="131"/>
      <c r="BWR35" s="131"/>
      <c r="BWS35" s="131"/>
      <c r="BWT35" s="131"/>
      <c r="BWU35" s="131"/>
      <c r="BWV35" s="131"/>
      <c r="BWW35" s="131"/>
      <c r="BWX35" s="131"/>
      <c r="BWY35" s="131"/>
      <c r="BWZ35" s="131"/>
      <c r="BXA35" s="131"/>
      <c r="BXB35" s="131"/>
      <c r="BXC35" s="131"/>
      <c r="BXD35" s="131"/>
      <c r="BXE35" s="131"/>
      <c r="BXF35" s="131"/>
      <c r="BXG35" s="131"/>
      <c r="BXH35" s="131"/>
      <c r="BXI35" s="131"/>
      <c r="BXJ35" s="131"/>
      <c r="BXK35" s="131"/>
      <c r="BXL35" s="131"/>
      <c r="BXM35" s="131"/>
      <c r="BXN35" s="131"/>
      <c r="BXO35" s="131"/>
      <c r="BXP35" s="131"/>
      <c r="BXQ35" s="131"/>
      <c r="BXR35" s="131"/>
      <c r="BXS35" s="131"/>
      <c r="BXT35" s="131"/>
      <c r="BXU35" s="131"/>
      <c r="BXV35" s="131"/>
      <c r="BXW35" s="131"/>
      <c r="BXX35" s="131"/>
      <c r="BXY35" s="131"/>
      <c r="BXZ35" s="131"/>
      <c r="BYA35" s="131"/>
      <c r="BYB35" s="131"/>
      <c r="BYC35" s="131"/>
      <c r="BYD35" s="131"/>
      <c r="BYE35" s="131"/>
      <c r="BYF35" s="131"/>
      <c r="BYG35" s="131"/>
      <c r="BYH35" s="131"/>
      <c r="BYI35" s="131"/>
      <c r="BYJ35" s="131"/>
      <c r="BYK35" s="131"/>
      <c r="BYL35" s="131"/>
      <c r="BYM35" s="131"/>
      <c r="BYN35" s="131"/>
      <c r="BYO35" s="131"/>
      <c r="BYP35" s="131"/>
      <c r="BYQ35" s="131"/>
      <c r="BYR35" s="131"/>
      <c r="BYS35" s="131"/>
      <c r="BYT35" s="131"/>
      <c r="BYU35" s="131"/>
      <c r="BYV35" s="131"/>
      <c r="BYW35" s="131"/>
      <c r="BYX35" s="131"/>
      <c r="BYY35" s="131"/>
      <c r="BYZ35" s="131"/>
      <c r="BZA35" s="131"/>
      <c r="BZB35" s="131"/>
      <c r="BZC35" s="131"/>
      <c r="BZD35" s="131"/>
      <c r="BZE35" s="131"/>
      <c r="BZF35" s="131"/>
      <c r="BZG35" s="131"/>
      <c r="BZH35" s="131"/>
      <c r="BZI35" s="131"/>
      <c r="BZJ35" s="131"/>
      <c r="BZK35" s="131"/>
      <c r="BZL35" s="131"/>
      <c r="BZM35" s="131"/>
      <c r="BZN35" s="131"/>
      <c r="BZO35" s="131"/>
      <c r="BZP35" s="131"/>
      <c r="BZQ35" s="131"/>
      <c r="BZR35" s="131"/>
      <c r="BZS35" s="131"/>
      <c r="BZT35" s="131"/>
      <c r="BZU35" s="131"/>
      <c r="BZV35" s="131"/>
      <c r="BZW35" s="131"/>
      <c r="BZX35" s="131"/>
      <c r="BZY35" s="131"/>
      <c r="BZZ35" s="131"/>
      <c r="CAA35" s="131"/>
      <c r="CAB35" s="131"/>
      <c r="CAC35" s="131"/>
      <c r="CAD35" s="131"/>
      <c r="CAE35" s="131"/>
      <c r="CAF35" s="131"/>
      <c r="CAG35" s="131"/>
      <c r="CAH35" s="131"/>
      <c r="CAI35" s="131"/>
      <c r="CAJ35" s="131"/>
      <c r="CAK35" s="131"/>
      <c r="CAL35" s="131"/>
      <c r="CAM35" s="131"/>
      <c r="CAN35" s="131"/>
      <c r="CAO35" s="131"/>
      <c r="CAP35" s="131"/>
      <c r="CAQ35" s="131"/>
      <c r="CAR35" s="131"/>
      <c r="CAS35" s="131"/>
      <c r="CAT35" s="131"/>
      <c r="CAU35" s="131"/>
      <c r="CAV35" s="131"/>
      <c r="CAW35" s="131"/>
      <c r="CAX35" s="131"/>
      <c r="CAY35" s="131"/>
      <c r="CAZ35" s="131"/>
      <c r="CBA35" s="131"/>
      <c r="CBB35" s="131"/>
      <c r="CBC35" s="131"/>
      <c r="CBD35" s="131"/>
      <c r="CBE35" s="131"/>
      <c r="CBF35" s="131"/>
      <c r="CBG35" s="131"/>
      <c r="CBH35" s="131"/>
      <c r="CBI35" s="131"/>
      <c r="CBJ35" s="131"/>
      <c r="CBK35" s="131"/>
      <c r="CBL35" s="131"/>
      <c r="CBM35" s="131"/>
      <c r="CBN35" s="131"/>
      <c r="CBO35" s="131"/>
      <c r="CBP35" s="131"/>
      <c r="CBQ35" s="131"/>
      <c r="CBR35" s="131"/>
      <c r="CBS35" s="131"/>
      <c r="CBT35" s="131"/>
      <c r="CBU35" s="131"/>
      <c r="CBV35" s="131"/>
      <c r="CBW35" s="131"/>
      <c r="CBX35" s="131"/>
      <c r="CBY35" s="131"/>
      <c r="CBZ35" s="131"/>
      <c r="CCA35" s="131"/>
      <c r="CCB35" s="131"/>
      <c r="CCC35" s="131"/>
      <c r="CCD35" s="131"/>
      <c r="CCE35" s="131"/>
      <c r="CCF35" s="131"/>
      <c r="CCG35" s="131"/>
      <c r="CCH35" s="131"/>
      <c r="CCI35" s="131"/>
      <c r="CCJ35" s="131"/>
      <c r="CCK35" s="131"/>
      <c r="CCL35" s="131"/>
      <c r="CCM35" s="131"/>
      <c r="CCN35" s="131"/>
      <c r="CCO35" s="131"/>
      <c r="CCP35" s="131"/>
      <c r="CCQ35" s="131"/>
      <c r="CCR35" s="131"/>
      <c r="CCS35" s="131"/>
      <c r="CCT35" s="131"/>
      <c r="CCU35" s="131"/>
      <c r="CCV35" s="131"/>
      <c r="CCW35" s="131"/>
      <c r="CCX35" s="131"/>
      <c r="CCY35" s="131"/>
      <c r="CCZ35" s="131"/>
      <c r="CDA35" s="131"/>
      <c r="CDB35" s="131"/>
      <c r="CDC35" s="131"/>
      <c r="CDD35" s="131"/>
      <c r="CDE35" s="131"/>
      <c r="CDF35" s="131"/>
      <c r="CDG35" s="131"/>
      <c r="CDH35" s="131"/>
      <c r="CDI35" s="131"/>
      <c r="CDJ35" s="131"/>
      <c r="CDK35" s="131"/>
      <c r="CDL35" s="131"/>
      <c r="CDM35" s="131"/>
      <c r="CDN35" s="131"/>
      <c r="CDO35" s="131"/>
      <c r="CDP35" s="131"/>
      <c r="CDQ35" s="131"/>
      <c r="CDR35" s="131"/>
      <c r="CDS35" s="131"/>
      <c r="CDT35" s="131"/>
      <c r="CDU35" s="131"/>
      <c r="CDV35" s="131"/>
      <c r="CDW35" s="131"/>
      <c r="CDX35" s="131"/>
      <c r="CDY35" s="131"/>
      <c r="CDZ35" s="131"/>
      <c r="CEA35" s="131"/>
      <c r="CEB35" s="131"/>
      <c r="CEC35" s="131"/>
      <c r="CED35" s="131"/>
      <c r="CEE35" s="131"/>
      <c r="CEF35" s="131"/>
      <c r="CEG35" s="131"/>
      <c r="CEH35" s="131"/>
      <c r="CEI35" s="131"/>
      <c r="CEJ35" s="131"/>
      <c r="CEK35" s="131"/>
      <c r="CEL35" s="131"/>
      <c r="CEM35" s="131"/>
      <c r="CEN35" s="131"/>
      <c r="CEO35" s="131"/>
      <c r="CEP35" s="131"/>
      <c r="CEQ35" s="131"/>
      <c r="CER35" s="131"/>
      <c r="CES35" s="131"/>
      <c r="CET35" s="131"/>
      <c r="CEU35" s="131"/>
      <c r="CEV35" s="131"/>
      <c r="CEW35" s="131"/>
      <c r="CEX35" s="131"/>
      <c r="CEY35" s="131"/>
      <c r="CEZ35" s="131"/>
      <c r="CFA35" s="131"/>
      <c r="CFB35" s="131"/>
      <c r="CFC35" s="131"/>
      <c r="CFD35" s="131"/>
      <c r="CFE35" s="131"/>
      <c r="CFF35" s="131"/>
      <c r="CFG35" s="131"/>
      <c r="CFH35" s="131"/>
      <c r="CFI35" s="131"/>
      <c r="CFJ35" s="131"/>
      <c r="CFK35" s="131"/>
      <c r="CFL35" s="131"/>
      <c r="CFM35" s="131"/>
      <c r="CFN35" s="131"/>
      <c r="CFO35" s="131"/>
      <c r="CFP35" s="131"/>
      <c r="CFQ35" s="131"/>
      <c r="CFR35" s="131"/>
      <c r="CFS35" s="131"/>
      <c r="CFT35" s="131"/>
      <c r="CFU35" s="131"/>
      <c r="CFV35" s="131"/>
      <c r="CFW35" s="131"/>
      <c r="CFX35" s="131"/>
      <c r="CFY35" s="131"/>
      <c r="CFZ35" s="131"/>
      <c r="CGA35" s="131"/>
      <c r="CGB35" s="131"/>
      <c r="CGC35" s="131"/>
      <c r="CGD35" s="131"/>
      <c r="CGE35" s="131"/>
      <c r="CGF35" s="131"/>
      <c r="CGG35" s="131"/>
      <c r="CGH35" s="131"/>
      <c r="CGI35" s="131"/>
      <c r="CGJ35" s="131"/>
      <c r="CGK35" s="131"/>
      <c r="CGL35" s="131"/>
      <c r="CGM35" s="131"/>
      <c r="CGN35" s="131"/>
      <c r="CGO35" s="131"/>
      <c r="CGP35" s="131"/>
      <c r="CGQ35" s="131"/>
      <c r="CGR35" s="131"/>
      <c r="CGS35" s="131"/>
      <c r="CGT35" s="131"/>
      <c r="CGU35" s="131"/>
      <c r="CGV35" s="131"/>
      <c r="CGW35" s="131"/>
      <c r="CGX35" s="131"/>
      <c r="CGY35" s="131"/>
      <c r="CGZ35" s="131"/>
      <c r="CHA35" s="131"/>
      <c r="CHB35" s="131"/>
      <c r="CHC35" s="131"/>
      <c r="CHD35" s="131"/>
      <c r="CHE35" s="131"/>
      <c r="CHF35" s="131"/>
      <c r="CHG35" s="131"/>
      <c r="CHH35" s="131"/>
      <c r="CHI35" s="131"/>
      <c r="CHJ35" s="131"/>
      <c r="CHK35" s="131"/>
      <c r="CHL35" s="131"/>
      <c r="CHM35" s="131"/>
      <c r="CHN35" s="131"/>
      <c r="CHO35" s="131"/>
      <c r="CHP35" s="131"/>
      <c r="CHQ35" s="131"/>
      <c r="CHR35" s="131"/>
      <c r="CHS35" s="131"/>
      <c r="CHT35" s="131"/>
      <c r="CHU35" s="131"/>
      <c r="CHV35" s="131"/>
      <c r="CHW35" s="131"/>
      <c r="CHX35" s="131"/>
      <c r="CHY35" s="131"/>
      <c r="CHZ35" s="131"/>
      <c r="CIA35" s="131"/>
      <c r="CIB35" s="131"/>
      <c r="CIC35" s="131"/>
      <c r="CID35" s="131"/>
      <c r="CIE35" s="131"/>
      <c r="CIF35" s="131"/>
      <c r="CIG35" s="131"/>
      <c r="CIH35" s="131"/>
      <c r="CII35" s="131"/>
      <c r="CIJ35" s="131"/>
      <c r="CIK35" s="131"/>
      <c r="CIL35" s="131"/>
      <c r="CIM35" s="131"/>
      <c r="CIN35" s="131"/>
      <c r="CIO35" s="131"/>
      <c r="CIP35" s="131"/>
      <c r="CIQ35" s="131"/>
      <c r="CIR35" s="131"/>
      <c r="CIS35" s="131"/>
      <c r="CIT35" s="131"/>
      <c r="CIU35" s="131"/>
      <c r="CIV35" s="131"/>
      <c r="CIW35" s="131"/>
      <c r="CIX35" s="131"/>
      <c r="CIY35" s="131"/>
      <c r="CIZ35" s="131"/>
      <c r="CJA35" s="131"/>
      <c r="CJB35" s="131"/>
      <c r="CJC35" s="131"/>
      <c r="CJD35" s="131"/>
      <c r="CJE35" s="131"/>
      <c r="CJF35" s="131"/>
      <c r="CJG35" s="131"/>
      <c r="CJH35" s="131"/>
      <c r="CJI35" s="131"/>
      <c r="CJJ35" s="131"/>
      <c r="CJK35" s="131"/>
      <c r="CJL35" s="131"/>
      <c r="CJM35" s="131"/>
      <c r="CJN35" s="131"/>
      <c r="CJO35" s="131"/>
      <c r="CJP35" s="131"/>
      <c r="CJQ35" s="131"/>
      <c r="CJR35" s="131"/>
      <c r="CJS35" s="131"/>
      <c r="CJT35" s="131"/>
      <c r="CJU35" s="131"/>
      <c r="CJV35" s="131"/>
      <c r="CJW35" s="131"/>
      <c r="CJX35" s="131"/>
      <c r="CJY35" s="131"/>
      <c r="CJZ35" s="131"/>
      <c r="CKA35" s="131"/>
      <c r="CKB35" s="131"/>
      <c r="CKC35" s="131"/>
      <c r="CKD35" s="131"/>
      <c r="CKE35" s="131"/>
      <c r="CKF35" s="131"/>
      <c r="CKG35" s="131"/>
      <c r="CKH35" s="131"/>
      <c r="CKI35" s="131"/>
      <c r="CKJ35" s="131"/>
      <c r="CKK35" s="131"/>
      <c r="CKL35" s="131"/>
      <c r="CKM35" s="131"/>
      <c r="CKN35" s="131"/>
      <c r="CKO35" s="131"/>
      <c r="CKP35" s="131"/>
      <c r="CKQ35" s="131"/>
      <c r="CKR35" s="131"/>
      <c r="CKS35" s="131"/>
      <c r="CKT35" s="131"/>
      <c r="CKU35" s="131"/>
      <c r="CKV35" s="131"/>
      <c r="CKW35" s="131"/>
      <c r="CKX35" s="131"/>
      <c r="CKY35" s="131"/>
      <c r="CKZ35" s="131"/>
      <c r="CLA35" s="131"/>
      <c r="CLB35" s="131"/>
      <c r="CLC35" s="131"/>
      <c r="CLD35" s="131"/>
      <c r="CLE35" s="131"/>
      <c r="CLF35" s="131"/>
      <c r="CLG35" s="131"/>
      <c r="CLH35" s="131"/>
      <c r="CLI35" s="131"/>
      <c r="CLJ35" s="131"/>
      <c r="CLK35" s="131"/>
      <c r="CLL35" s="131"/>
      <c r="CLM35" s="131"/>
      <c r="CLN35" s="131"/>
      <c r="CLO35" s="131"/>
      <c r="CLP35" s="131"/>
      <c r="CLQ35" s="131"/>
      <c r="CLR35" s="131"/>
      <c r="CLS35" s="131"/>
      <c r="CLT35" s="131"/>
      <c r="CLU35" s="131"/>
      <c r="CLV35" s="131"/>
      <c r="CLW35" s="131"/>
      <c r="CLX35" s="131"/>
      <c r="CLY35" s="131"/>
      <c r="CLZ35" s="131"/>
      <c r="CMA35" s="131"/>
      <c r="CMB35" s="131"/>
      <c r="CMC35" s="131"/>
      <c r="CMD35" s="131"/>
      <c r="CME35" s="131"/>
      <c r="CMF35" s="131"/>
      <c r="CMG35" s="131"/>
      <c r="CMH35" s="131"/>
      <c r="CMI35" s="131"/>
      <c r="CMJ35" s="131"/>
      <c r="CMK35" s="131"/>
      <c r="CML35" s="131"/>
      <c r="CMM35" s="131"/>
      <c r="CMN35" s="131"/>
      <c r="CMO35" s="131"/>
      <c r="CMP35" s="131"/>
      <c r="CMQ35" s="131"/>
      <c r="CMR35" s="131"/>
      <c r="CMS35" s="131"/>
      <c r="CMT35" s="131"/>
      <c r="CMU35" s="131"/>
      <c r="CMV35" s="131"/>
      <c r="CMW35" s="131"/>
      <c r="CMX35" s="131"/>
      <c r="CMY35" s="131"/>
      <c r="CMZ35" s="131"/>
      <c r="CNA35" s="131"/>
      <c r="CNB35" s="131"/>
      <c r="CNC35" s="131"/>
      <c r="CND35" s="131"/>
      <c r="CNE35" s="131"/>
      <c r="CNF35" s="131"/>
      <c r="CNG35" s="131"/>
      <c r="CNH35" s="131"/>
      <c r="CNI35" s="131"/>
      <c r="CNJ35" s="131"/>
      <c r="CNK35" s="131"/>
      <c r="CNL35" s="131"/>
      <c r="CNM35" s="131"/>
      <c r="CNN35" s="131"/>
      <c r="CNO35" s="131"/>
      <c r="CNP35" s="131"/>
      <c r="CNQ35" s="131"/>
      <c r="CNR35" s="131"/>
      <c r="CNS35" s="131"/>
      <c r="CNT35" s="131"/>
      <c r="CNU35" s="131"/>
      <c r="CNV35" s="131"/>
      <c r="CNW35" s="131"/>
      <c r="CNX35" s="131"/>
      <c r="CNY35" s="131"/>
      <c r="CNZ35" s="131"/>
      <c r="COA35" s="131"/>
      <c r="COB35" s="131"/>
      <c r="COC35" s="131"/>
      <c r="COD35" s="131"/>
      <c r="COE35" s="131"/>
      <c r="COF35" s="131"/>
      <c r="COG35" s="131"/>
      <c r="COH35" s="131"/>
      <c r="COI35" s="131"/>
      <c r="COJ35" s="131"/>
      <c r="COK35" s="131"/>
      <c r="COL35" s="131"/>
      <c r="COM35" s="131"/>
      <c r="CON35" s="131"/>
      <c r="COO35" s="131"/>
      <c r="COP35" s="131"/>
      <c r="COQ35" s="131"/>
      <c r="COR35" s="131"/>
      <c r="COS35" s="131"/>
      <c r="COT35" s="131"/>
      <c r="COU35" s="131"/>
      <c r="COV35" s="131"/>
      <c r="COW35" s="131"/>
      <c r="COX35" s="131"/>
      <c r="COY35" s="131"/>
      <c r="COZ35" s="131"/>
      <c r="CPA35" s="131"/>
      <c r="CPB35" s="131"/>
      <c r="CPC35" s="131"/>
      <c r="CPD35" s="131"/>
      <c r="CPE35" s="131"/>
      <c r="CPF35" s="131"/>
      <c r="CPG35" s="131"/>
      <c r="CPH35" s="131"/>
      <c r="CPI35" s="131"/>
      <c r="CPJ35" s="131"/>
      <c r="CPK35" s="131"/>
      <c r="CPL35" s="131"/>
      <c r="CPM35" s="131"/>
      <c r="CPN35" s="131"/>
      <c r="CPO35" s="131"/>
      <c r="CPP35" s="131"/>
      <c r="CPQ35" s="131"/>
      <c r="CPR35" s="131"/>
      <c r="CPS35" s="131"/>
      <c r="CPT35" s="131"/>
      <c r="CPU35" s="131"/>
      <c r="CPV35" s="131"/>
      <c r="CPW35" s="131"/>
      <c r="CPX35" s="131"/>
      <c r="CPY35" s="131"/>
      <c r="CPZ35" s="131"/>
      <c r="CQA35" s="131"/>
      <c r="CQB35" s="131"/>
      <c r="CQC35" s="131"/>
      <c r="CQD35" s="131"/>
      <c r="CQE35" s="131"/>
      <c r="CQF35" s="131"/>
      <c r="CQG35" s="131"/>
      <c r="CQH35" s="131"/>
      <c r="CQI35" s="131"/>
      <c r="CQJ35" s="131"/>
      <c r="CQK35" s="131"/>
      <c r="CQL35" s="131"/>
      <c r="CQM35" s="131"/>
      <c r="CQN35" s="131"/>
      <c r="CQO35" s="131"/>
      <c r="CQP35" s="131"/>
      <c r="CQQ35" s="131"/>
      <c r="CQR35" s="131"/>
      <c r="CQS35" s="131"/>
      <c r="CQT35" s="131"/>
      <c r="CQU35" s="131"/>
      <c r="CQV35" s="131"/>
      <c r="CQW35" s="131"/>
      <c r="CQX35" s="131"/>
      <c r="CQY35" s="131"/>
      <c r="CQZ35" s="131"/>
      <c r="CRA35" s="131"/>
      <c r="CRB35" s="131"/>
      <c r="CRC35" s="131"/>
      <c r="CRD35" s="131"/>
      <c r="CRE35" s="131"/>
      <c r="CRF35" s="131"/>
      <c r="CRG35" s="131"/>
      <c r="CRH35" s="131"/>
      <c r="CRI35" s="131"/>
      <c r="CRJ35" s="131"/>
      <c r="CRK35" s="131"/>
      <c r="CRL35" s="131"/>
      <c r="CRM35" s="131"/>
      <c r="CRN35" s="131"/>
      <c r="CRO35" s="131"/>
      <c r="CRP35" s="131"/>
      <c r="CRQ35" s="131"/>
      <c r="CRR35" s="131"/>
      <c r="CRS35" s="131"/>
      <c r="CRT35" s="131"/>
      <c r="CRU35" s="131"/>
      <c r="CRV35" s="131"/>
      <c r="CRW35" s="131"/>
      <c r="CRX35" s="131"/>
      <c r="CRY35" s="131"/>
      <c r="CRZ35" s="131"/>
      <c r="CSA35" s="131"/>
      <c r="CSB35" s="131"/>
      <c r="CSC35" s="131"/>
      <c r="CSD35" s="131"/>
      <c r="CSE35" s="131"/>
      <c r="CSF35" s="131"/>
      <c r="CSG35" s="131"/>
      <c r="CSH35" s="131"/>
      <c r="CSI35" s="131"/>
      <c r="CSJ35" s="131"/>
      <c r="CSK35" s="131"/>
      <c r="CSL35" s="131"/>
      <c r="CSM35" s="131"/>
      <c r="CSN35" s="131"/>
      <c r="CSO35" s="131"/>
      <c r="CSP35" s="131"/>
      <c r="CSQ35" s="131"/>
      <c r="CSR35" s="131"/>
      <c r="CSS35" s="131"/>
      <c r="CST35" s="131"/>
      <c r="CSU35" s="131"/>
      <c r="CSV35" s="131"/>
      <c r="CSW35" s="131"/>
      <c r="CSX35" s="131"/>
      <c r="CSY35" s="131"/>
      <c r="CSZ35" s="131"/>
      <c r="CTA35" s="131"/>
      <c r="CTB35" s="131"/>
      <c r="CTC35" s="131"/>
      <c r="CTD35" s="131"/>
      <c r="CTE35" s="131"/>
      <c r="CTF35" s="131"/>
      <c r="CTG35" s="131"/>
      <c r="CTH35" s="131"/>
      <c r="CTI35" s="131"/>
      <c r="CTJ35" s="131"/>
      <c r="CTK35" s="131"/>
      <c r="CTL35" s="131"/>
      <c r="CTM35" s="131"/>
      <c r="CTN35" s="131"/>
      <c r="CTO35" s="131"/>
      <c r="CTP35" s="131"/>
      <c r="CTQ35" s="131"/>
      <c r="CTR35" s="131"/>
      <c r="CTS35" s="131"/>
      <c r="CTT35" s="131"/>
      <c r="CTU35" s="131"/>
      <c r="CTV35" s="131"/>
      <c r="CTW35" s="131"/>
      <c r="CTX35" s="131"/>
      <c r="CTY35" s="131"/>
      <c r="CTZ35" s="131"/>
      <c r="CUA35" s="131"/>
      <c r="CUB35" s="131"/>
      <c r="CUC35" s="131"/>
      <c r="CUD35" s="131"/>
      <c r="CUE35" s="131"/>
      <c r="CUF35" s="131"/>
      <c r="CUG35" s="131"/>
      <c r="CUH35" s="131"/>
      <c r="CUI35" s="131"/>
      <c r="CUJ35" s="131"/>
      <c r="CUK35" s="131"/>
      <c r="CUL35" s="131"/>
      <c r="CUM35" s="131"/>
      <c r="CUN35" s="131"/>
      <c r="CUO35" s="131"/>
      <c r="CUP35" s="131"/>
      <c r="CUQ35" s="131"/>
      <c r="CUR35" s="131"/>
      <c r="CUS35" s="131"/>
      <c r="CUT35" s="131"/>
      <c r="CUU35" s="131"/>
      <c r="CUV35" s="131"/>
      <c r="CUW35" s="131"/>
      <c r="CUX35" s="131"/>
      <c r="CUY35" s="131"/>
      <c r="CUZ35" s="131"/>
      <c r="CVA35" s="131"/>
      <c r="CVB35" s="131"/>
      <c r="CVC35" s="131"/>
      <c r="CVD35" s="131"/>
      <c r="CVE35" s="131"/>
      <c r="CVF35" s="131"/>
      <c r="CVG35" s="131"/>
      <c r="CVH35" s="131"/>
      <c r="CVI35" s="131"/>
      <c r="CVJ35" s="131"/>
      <c r="CVK35" s="131"/>
      <c r="CVL35" s="131"/>
      <c r="CVM35" s="131"/>
      <c r="CVN35" s="131"/>
      <c r="CVO35" s="131"/>
      <c r="CVP35" s="131"/>
      <c r="CVQ35" s="131"/>
      <c r="CVR35" s="131"/>
      <c r="CVS35" s="131"/>
      <c r="CVT35" s="131"/>
      <c r="CVU35" s="131"/>
      <c r="CVV35" s="131"/>
      <c r="CVW35" s="131"/>
      <c r="CVX35" s="131"/>
      <c r="CVY35" s="131"/>
      <c r="CVZ35" s="131"/>
      <c r="CWA35" s="131"/>
      <c r="CWB35" s="131"/>
      <c r="CWC35" s="131"/>
      <c r="CWD35" s="131"/>
      <c r="CWE35" s="131"/>
      <c r="CWF35" s="131"/>
      <c r="CWG35" s="131"/>
      <c r="CWH35" s="131"/>
      <c r="CWI35" s="131"/>
      <c r="CWJ35" s="131"/>
      <c r="CWK35" s="131"/>
      <c r="CWL35" s="131"/>
      <c r="CWM35" s="131"/>
      <c r="CWN35" s="131"/>
      <c r="CWO35" s="131"/>
      <c r="CWP35" s="131"/>
      <c r="CWQ35" s="131"/>
      <c r="CWR35" s="131"/>
      <c r="CWS35" s="131"/>
      <c r="CWT35" s="131"/>
      <c r="CWU35" s="131"/>
      <c r="CWV35" s="131"/>
      <c r="CWW35" s="131"/>
      <c r="CWX35" s="131"/>
      <c r="CWY35" s="131"/>
      <c r="CWZ35" s="131"/>
      <c r="CXA35" s="131"/>
      <c r="CXB35" s="131"/>
      <c r="CXC35" s="131"/>
      <c r="CXD35" s="131"/>
      <c r="CXE35" s="131"/>
      <c r="CXF35" s="131"/>
      <c r="CXG35" s="131"/>
      <c r="CXH35" s="131"/>
      <c r="CXI35" s="131"/>
      <c r="CXJ35" s="131"/>
      <c r="CXK35" s="131"/>
      <c r="CXL35" s="131"/>
      <c r="CXM35" s="131"/>
      <c r="CXN35" s="131"/>
      <c r="CXO35" s="131"/>
      <c r="CXP35" s="131"/>
      <c r="CXQ35" s="131"/>
      <c r="CXR35" s="131"/>
      <c r="CXS35" s="131"/>
      <c r="CXT35" s="131"/>
      <c r="CXU35" s="131"/>
      <c r="CXV35" s="131"/>
      <c r="CXW35" s="131"/>
      <c r="CXX35" s="131"/>
      <c r="CXY35" s="131"/>
      <c r="CXZ35" s="131"/>
      <c r="CYA35" s="131"/>
      <c r="CYB35" s="131"/>
      <c r="CYC35" s="131"/>
      <c r="CYD35" s="131"/>
      <c r="CYE35" s="131"/>
      <c r="CYF35" s="131"/>
      <c r="CYG35" s="131"/>
      <c r="CYH35" s="131"/>
      <c r="CYI35" s="131"/>
      <c r="CYJ35" s="131"/>
      <c r="CYK35" s="131"/>
      <c r="CYL35" s="131"/>
      <c r="CYM35" s="131"/>
      <c r="CYN35" s="131"/>
      <c r="CYO35" s="131"/>
      <c r="CYP35" s="131"/>
      <c r="CYQ35" s="131"/>
      <c r="CYR35" s="131"/>
      <c r="CYS35" s="131"/>
      <c r="CYT35" s="131"/>
      <c r="CYU35" s="131"/>
      <c r="CYV35" s="131"/>
      <c r="CYW35" s="131"/>
      <c r="CYX35" s="131"/>
      <c r="CYY35" s="131"/>
      <c r="CYZ35" s="131"/>
      <c r="CZA35" s="131"/>
      <c r="CZB35" s="131"/>
      <c r="CZC35" s="131"/>
      <c r="CZD35" s="131"/>
      <c r="CZE35" s="131"/>
      <c r="CZF35" s="131"/>
      <c r="CZG35" s="131"/>
      <c r="CZH35" s="131"/>
      <c r="CZI35" s="131"/>
      <c r="CZJ35" s="131"/>
      <c r="CZK35" s="131"/>
      <c r="CZL35" s="131"/>
      <c r="CZM35" s="131"/>
      <c r="CZN35" s="131"/>
      <c r="CZO35" s="131"/>
      <c r="CZP35" s="131"/>
      <c r="CZQ35" s="131"/>
      <c r="CZR35" s="131"/>
      <c r="CZS35" s="131"/>
      <c r="CZT35" s="131"/>
      <c r="CZU35" s="131"/>
      <c r="CZV35" s="131"/>
      <c r="CZW35" s="131"/>
      <c r="CZX35" s="131"/>
      <c r="CZY35" s="131"/>
      <c r="CZZ35" s="131"/>
      <c r="DAA35" s="131"/>
      <c r="DAB35" s="131"/>
      <c r="DAC35" s="131"/>
      <c r="DAD35" s="131"/>
      <c r="DAE35" s="131"/>
      <c r="DAF35" s="131"/>
      <c r="DAG35" s="131"/>
      <c r="DAH35" s="131"/>
      <c r="DAI35" s="131"/>
      <c r="DAJ35" s="131"/>
      <c r="DAK35" s="131"/>
      <c r="DAL35" s="131"/>
      <c r="DAM35" s="131"/>
      <c r="DAN35" s="131"/>
      <c r="DAO35" s="131"/>
      <c r="DAP35" s="131"/>
      <c r="DAQ35" s="131"/>
      <c r="DAR35" s="131"/>
      <c r="DAS35" s="131"/>
      <c r="DAT35" s="131"/>
      <c r="DAU35" s="131"/>
      <c r="DAV35" s="131"/>
      <c r="DAW35" s="131"/>
      <c r="DAX35" s="131"/>
      <c r="DAY35" s="131"/>
      <c r="DAZ35" s="131"/>
      <c r="DBA35" s="131"/>
      <c r="DBB35" s="131"/>
      <c r="DBC35" s="131"/>
      <c r="DBD35" s="131"/>
      <c r="DBE35" s="131"/>
      <c r="DBF35" s="131"/>
      <c r="DBG35" s="131"/>
      <c r="DBH35" s="131"/>
      <c r="DBI35" s="131"/>
      <c r="DBJ35" s="131"/>
      <c r="DBK35" s="131"/>
      <c r="DBL35" s="131"/>
      <c r="DBM35" s="131"/>
      <c r="DBN35" s="131"/>
      <c r="DBO35" s="131"/>
      <c r="DBP35" s="131"/>
      <c r="DBQ35" s="131"/>
      <c r="DBR35" s="131"/>
      <c r="DBS35" s="131"/>
      <c r="DBT35" s="131"/>
      <c r="DBU35" s="131"/>
      <c r="DBV35" s="131"/>
      <c r="DBW35" s="131"/>
      <c r="DBX35" s="131"/>
      <c r="DBY35" s="131"/>
      <c r="DBZ35" s="131"/>
      <c r="DCA35" s="131"/>
      <c r="DCB35" s="131"/>
      <c r="DCC35" s="131"/>
      <c r="DCD35" s="131"/>
      <c r="DCE35" s="131"/>
      <c r="DCF35" s="131"/>
      <c r="DCG35" s="131"/>
      <c r="DCH35" s="131"/>
      <c r="DCI35" s="131"/>
      <c r="DCJ35" s="131"/>
      <c r="DCK35" s="131"/>
      <c r="DCL35" s="131"/>
      <c r="DCM35" s="131"/>
      <c r="DCN35" s="131"/>
      <c r="DCO35" s="131"/>
      <c r="DCP35" s="131"/>
      <c r="DCQ35" s="131"/>
      <c r="DCR35" s="131"/>
      <c r="DCS35" s="131"/>
      <c r="DCT35" s="131"/>
      <c r="DCU35" s="131"/>
      <c r="DCV35" s="131"/>
      <c r="DCW35" s="131"/>
      <c r="DCX35" s="131"/>
      <c r="DCY35" s="131"/>
      <c r="DCZ35" s="131"/>
      <c r="DDA35" s="131"/>
      <c r="DDB35" s="131"/>
      <c r="DDC35" s="131"/>
      <c r="DDD35" s="131"/>
      <c r="DDE35" s="131"/>
      <c r="DDF35" s="131"/>
      <c r="DDG35" s="131"/>
      <c r="DDH35" s="131"/>
      <c r="DDI35" s="131"/>
      <c r="DDJ35" s="131"/>
      <c r="DDK35" s="131"/>
      <c r="DDL35" s="131"/>
      <c r="DDM35" s="131"/>
      <c r="DDN35" s="131"/>
      <c r="DDO35" s="131"/>
      <c r="DDP35" s="131"/>
      <c r="DDQ35" s="131"/>
      <c r="DDR35" s="131"/>
      <c r="DDS35" s="131"/>
      <c r="DDT35" s="131"/>
      <c r="DDU35" s="131"/>
      <c r="DDV35" s="131"/>
      <c r="DDW35" s="131"/>
      <c r="DDX35" s="131"/>
      <c r="DDY35" s="131"/>
      <c r="DDZ35" s="131"/>
      <c r="DEA35" s="131"/>
      <c r="DEB35" s="131"/>
      <c r="DEC35" s="131"/>
      <c r="DED35" s="131"/>
      <c r="DEE35" s="131"/>
      <c r="DEF35" s="131"/>
      <c r="DEG35" s="131"/>
      <c r="DEH35" s="131"/>
      <c r="DEI35" s="131"/>
      <c r="DEJ35" s="131"/>
      <c r="DEK35" s="131"/>
      <c r="DEL35" s="131"/>
      <c r="DEM35" s="131"/>
      <c r="DEN35" s="131"/>
      <c r="DEO35" s="131"/>
      <c r="DEP35" s="131"/>
      <c r="DEQ35" s="131"/>
      <c r="DER35" s="131"/>
      <c r="DES35" s="131"/>
      <c r="DET35" s="131"/>
      <c r="DEU35" s="131"/>
      <c r="DEV35" s="131"/>
      <c r="DEW35" s="131"/>
      <c r="DEX35" s="131"/>
      <c r="DEY35" s="131"/>
      <c r="DEZ35" s="131"/>
      <c r="DFA35" s="131"/>
      <c r="DFB35" s="131"/>
      <c r="DFC35" s="131"/>
      <c r="DFD35" s="131"/>
      <c r="DFE35" s="131"/>
      <c r="DFF35" s="131"/>
      <c r="DFG35" s="131"/>
      <c r="DFH35" s="131"/>
      <c r="DFI35" s="131"/>
      <c r="DFJ35" s="131"/>
      <c r="DFK35" s="131"/>
      <c r="DFL35" s="131"/>
      <c r="DFM35" s="131"/>
      <c r="DFN35" s="131"/>
      <c r="DFO35" s="131"/>
      <c r="DFP35" s="131"/>
      <c r="DFQ35" s="131"/>
      <c r="DFR35" s="131"/>
      <c r="DFS35" s="131"/>
      <c r="DFT35" s="131"/>
      <c r="DFU35" s="131"/>
      <c r="DFV35" s="131"/>
      <c r="DFW35" s="131"/>
      <c r="DFX35" s="131"/>
      <c r="DFY35" s="131"/>
      <c r="DFZ35" s="131"/>
      <c r="DGA35" s="131"/>
      <c r="DGB35" s="131"/>
      <c r="DGC35" s="131"/>
      <c r="DGD35" s="131"/>
      <c r="DGE35" s="131"/>
      <c r="DGF35" s="131"/>
      <c r="DGG35" s="131"/>
      <c r="DGH35" s="131"/>
      <c r="DGI35" s="131"/>
      <c r="DGJ35" s="131"/>
      <c r="DGK35" s="131"/>
      <c r="DGL35" s="131"/>
      <c r="DGM35" s="131"/>
      <c r="DGN35" s="131"/>
      <c r="DGO35" s="131"/>
      <c r="DGP35" s="131"/>
      <c r="DGQ35" s="131"/>
      <c r="DGR35" s="131"/>
      <c r="DGS35" s="131"/>
      <c r="DGT35" s="131"/>
      <c r="DGU35" s="131"/>
      <c r="DGV35" s="131"/>
      <c r="DGW35" s="131"/>
      <c r="DGX35" s="131"/>
      <c r="DGY35" s="131"/>
      <c r="DGZ35" s="131"/>
      <c r="DHA35" s="131"/>
      <c r="DHB35" s="131"/>
      <c r="DHC35" s="131"/>
      <c r="DHD35" s="131"/>
      <c r="DHE35" s="131"/>
      <c r="DHF35" s="131"/>
      <c r="DHG35" s="131"/>
      <c r="DHH35" s="131"/>
      <c r="DHI35" s="131"/>
      <c r="DHJ35" s="131"/>
      <c r="DHK35" s="131"/>
      <c r="DHL35" s="131"/>
      <c r="DHM35" s="131"/>
      <c r="DHN35" s="131"/>
      <c r="DHO35" s="131"/>
      <c r="DHP35" s="131"/>
      <c r="DHQ35" s="131"/>
      <c r="DHR35" s="131"/>
      <c r="DHS35" s="131"/>
      <c r="DHT35" s="131"/>
      <c r="DHU35" s="131"/>
      <c r="DHV35" s="131"/>
      <c r="DHW35" s="131"/>
      <c r="DHX35" s="131"/>
      <c r="DHY35" s="131"/>
      <c r="DHZ35" s="131"/>
      <c r="DIA35" s="131"/>
      <c r="DIB35" s="131"/>
      <c r="DIC35" s="131"/>
      <c r="DID35" s="131"/>
      <c r="DIE35" s="131"/>
      <c r="DIF35" s="131"/>
      <c r="DIG35" s="131"/>
      <c r="DIH35" s="131"/>
      <c r="DII35" s="131"/>
      <c r="DIJ35" s="131"/>
      <c r="DIK35" s="131"/>
      <c r="DIL35" s="131"/>
      <c r="DIM35" s="131"/>
      <c r="DIN35" s="131"/>
      <c r="DIO35" s="131"/>
      <c r="DIP35" s="131"/>
      <c r="DIQ35" s="131"/>
      <c r="DIR35" s="131"/>
      <c r="DIS35" s="131"/>
      <c r="DIT35" s="131"/>
      <c r="DIU35" s="131"/>
      <c r="DIV35" s="131"/>
      <c r="DIW35" s="131"/>
      <c r="DIX35" s="131"/>
      <c r="DIY35" s="131"/>
      <c r="DIZ35" s="131"/>
      <c r="DJA35" s="131"/>
      <c r="DJB35" s="131"/>
      <c r="DJC35" s="131"/>
      <c r="DJD35" s="131"/>
      <c r="DJE35" s="131"/>
      <c r="DJF35" s="131"/>
      <c r="DJG35" s="131"/>
      <c r="DJH35" s="131"/>
      <c r="DJI35" s="131"/>
      <c r="DJJ35" s="131"/>
      <c r="DJK35" s="131"/>
      <c r="DJL35" s="131"/>
      <c r="DJM35" s="131"/>
      <c r="DJN35" s="131"/>
      <c r="DJO35" s="131"/>
      <c r="DJP35" s="131"/>
      <c r="DJQ35" s="131"/>
      <c r="DJR35" s="131"/>
      <c r="DJS35" s="131"/>
      <c r="DJT35" s="131"/>
      <c r="DJU35" s="131"/>
      <c r="DJV35" s="131"/>
      <c r="DJW35" s="131"/>
      <c r="DJX35" s="131"/>
      <c r="DJY35" s="131"/>
      <c r="DJZ35" s="131"/>
      <c r="DKA35" s="131"/>
      <c r="DKB35" s="131"/>
      <c r="DKC35" s="131"/>
      <c r="DKD35" s="131"/>
      <c r="DKE35" s="131"/>
      <c r="DKF35" s="131"/>
      <c r="DKG35" s="131"/>
      <c r="DKH35" s="131"/>
      <c r="DKI35" s="131"/>
      <c r="DKJ35" s="131"/>
      <c r="DKK35" s="131"/>
      <c r="DKL35" s="131"/>
      <c r="DKM35" s="131"/>
      <c r="DKN35" s="131"/>
      <c r="DKO35" s="131"/>
      <c r="DKP35" s="131"/>
      <c r="DKQ35" s="131"/>
      <c r="DKR35" s="131"/>
      <c r="DKS35" s="131"/>
      <c r="DKT35" s="131"/>
      <c r="DKU35" s="131"/>
      <c r="DKV35" s="131"/>
      <c r="DKW35" s="131"/>
      <c r="DKX35" s="131"/>
      <c r="DKY35" s="131"/>
      <c r="DKZ35" s="131"/>
      <c r="DLA35" s="131"/>
      <c r="DLB35" s="131"/>
      <c r="DLC35" s="131"/>
      <c r="DLD35" s="131"/>
      <c r="DLE35" s="131"/>
      <c r="DLF35" s="131"/>
      <c r="DLG35" s="131"/>
      <c r="DLH35" s="131"/>
      <c r="DLI35" s="131"/>
      <c r="DLJ35" s="131"/>
      <c r="DLK35" s="131"/>
      <c r="DLL35" s="131"/>
      <c r="DLM35" s="131"/>
      <c r="DLN35" s="131"/>
      <c r="DLO35" s="131"/>
      <c r="DLP35" s="131"/>
      <c r="DLQ35" s="131"/>
      <c r="DLR35" s="131"/>
      <c r="DLS35" s="131"/>
      <c r="DLT35" s="131"/>
      <c r="DLU35" s="131"/>
      <c r="DLV35" s="131"/>
      <c r="DLW35" s="131"/>
      <c r="DLX35" s="131"/>
      <c r="DLY35" s="131"/>
      <c r="DLZ35" s="131"/>
      <c r="DMA35" s="131"/>
      <c r="DMB35" s="131"/>
      <c r="DMC35" s="131"/>
      <c r="DMD35" s="131"/>
      <c r="DME35" s="131"/>
      <c r="DMF35" s="131"/>
      <c r="DMG35" s="131"/>
      <c r="DMH35" s="131"/>
      <c r="DMI35" s="131"/>
      <c r="DMJ35" s="131"/>
      <c r="DMK35" s="131"/>
      <c r="DML35" s="131"/>
      <c r="DMM35" s="131"/>
      <c r="DMN35" s="131"/>
      <c r="DMO35" s="131"/>
      <c r="DMP35" s="131"/>
      <c r="DMQ35" s="131"/>
      <c r="DMR35" s="131"/>
      <c r="DMS35" s="131"/>
      <c r="DMT35" s="131"/>
      <c r="DMU35" s="131"/>
      <c r="DMV35" s="131"/>
      <c r="DMW35" s="131"/>
      <c r="DMX35" s="131"/>
      <c r="DMY35" s="131"/>
      <c r="DMZ35" s="131"/>
      <c r="DNA35" s="131"/>
      <c r="DNB35" s="131"/>
      <c r="DNC35" s="131"/>
      <c r="DND35" s="131"/>
      <c r="DNE35" s="131"/>
      <c r="DNF35" s="131"/>
      <c r="DNG35" s="131"/>
      <c r="DNH35" s="131"/>
      <c r="DNI35" s="131"/>
      <c r="DNJ35" s="131"/>
      <c r="DNK35" s="131"/>
      <c r="DNL35" s="131"/>
      <c r="DNM35" s="131"/>
      <c r="DNN35" s="131"/>
      <c r="DNO35" s="131"/>
      <c r="DNP35" s="131"/>
      <c r="DNQ35" s="131"/>
      <c r="DNR35" s="131"/>
      <c r="DNS35" s="131"/>
      <c r="DNT35" s="131"/>
      <c r="DNU35" s="131"/>
      <c r="DNV35" s="131"/>
      <c r="DNW35" s="131"/>
      <c r="DNX35" s="131"/>
      <c r="DNY35" s="131"/>
      <c r="DNZ35" s="131"/>
      <c r="DOA35" s="131"/>
      <c r="DOB35" s="131"/>
      <c r="DOC35" s="131"/>
      <c r="DOD35" s="131"/>
      <c r="DOE35" s="131"/>
      <c r="DOF35" s="131"/>
      <c r="DOG35" s="131"/>
      <c r="DOH35" s="131"/>
      <c r="DOI35" s="131"/>
      <c r="DOJ35" s="131"/>
      <c r="DOK35" s="131"/>
      <c r="DOL35" s="131"/>
      <c r="DOM35" s="131"/>
      <c r="DON35" s="131"/>
      <c r="DOO35" s="131"/>
      <c r="DOP35" s="131"/>
      <c r="DOQ35" s="131"/>
      <c r="DOR35" s="131"/>
      <c r="DOS35" s="131"/>
      <c r="DOT35" s="131"/>
      <c r="DOU35" s="131"/>
      <c r="DOV35" s="131"/>
      <c r="DOW35" s="131"/>
      <c r="DOX35" s="131"/>
      <c r="DOY35" s="131"/>
      <c r="DOZ35" s="131"/>
      <c r="DPA35" s="131"/>
      <c r="DPB35" s="131"/>
      <c r="DPC35" s="131"/>
      <c r="DPD35" s="131"/>
      <c r="DPE35" s="131"/>
      <c r="DPF35" s="131"/>
      <c r="DPG35" s="131"/>
      <c r="DPH35" s="131"/>
      <c r="DPI35" s="131"/>
      <c r="DPJ35" s="131"/>
      <c r="DPK35" s="131"/>
      <c r="DPL35" s="131"/>
      <c r="DPM35" s="131"/>
      <c r="DPN35" s="131"/>
      <c r="DPO35" s="131"/>
      <c r="DPP35" s="131"/>
      <c r="DPQ35" s="131"/>
      <c r="DPR35" s="131"/>
      <c r="DPS35" s="131"/>
      <c r="DPT35" s="131"/>
      <c r="DPU35" s="131"/>
      <c r="DPV35" s="131"/>
      <c r="DPW35" s="131"/>
      <c r="DPX35" s="131"/>
      <c r="DPY35" s="131"/>
      <c r="DPZ35" s="131"/>
      <c r="DQA35" s="131"/>
      <c r="DQB35" s="131"/>
      <c r="DQC35" s="131"/>
      <c r="DQD35" s="131"/>
      <c r="DQE35" s="131"/>
      <c r="DQF35" s="131"/>
      <c r="DQG35" s="131"/>
      <c r="DQH35" s="131"/>
      <c r="DQI35" s="131"/>
      <c r="DQJ35" s="131"/>
      <c r="DQK35" s="131"/>
      <c r="DQL35" s="131"/>
      <c r="DQM35" s="131"/>
      <c r="DQN35" s="131"/>
      <c r="DQO35" s="131"/>
      <c r="DQP35" s="131"/>
      <c r="DQQ35" s="131"/>
      <c r="DQR35" s="131"/>
      <c r="DQS35" s="131"/>
      <c r="DQT35" s="131"/>
      <c r="DQU35" s="131"/>
      <c r="DQV35" s="131"/>
      <c r="DQW35" s="131"/>
      <c r="DQX35" s="131"/>
      <c r="DQY35" s="131"/>
      <c r="DQZ35" s="131"/>
      <c r="DRA35" s="131"/>
      <c r="DRB35" s="131"/>
      <c r="DRC35" s="131"/>
      <c r="DRD35" s="131"/>
      <c r="DRE35" s="131"/>
      <c r="DRF35" s="131"/>
      <c r="DRG35" s="131"/>
      <c r="DRH35" s="131"/>
      <c r="DRI35" s="131"/>
      <c r="DRJ35" s="131"/>
      <c r="DRK35" s="131"/>
      <c r="DRL35" s="131"/>
      <c r="DRM35" s="131"/>
      <c r="DRN35" s="131"/>
      <c r="DRO35" s="131"/>
      <c r="DRP35" s="131"/>
      <c r="DRQ35" s="131"/>
      <c r="DRR35" s="131"/>
      <c r="DRS35" s="131"/>
      <c r="DRT35" s="131"/>
      <c r="DRU35" s="131"/>
      <c r="DRV35" s="131"/>
      <c r="DRW35" s="131"/>
      <c r="DRX35" s="131"/>
      <c r="DRY35" s="131"/>
      <c r="DRZ35" s="131"/>
      <c r="DSA35" s="131"/>
      <c r="DSB35" s="131"/>
      <c r="DSC35" s="131"/>
      <c r="DSD35" s="131"/>
      <c r="DSE35" s="131"/>
      <c r="DSF35" s="131"/>
      <c r="DSG35" s="131"/>
      <c r="DSH35" s="131"/>
      <c r="DSI35" s="131"/>
      <c r="DSJ35" s="131"/>
      <c r="DSK35" s="131"/>
      <c r="DSL35" s="131"/>
      <c r="DSM35" s="131"/>
      <c r="DSN35" s="131"/>
      <c r="DSO35" s="131"/>
      <c r="DSP35" s="131"/>
      <c r="DSQ35" s="131"/>
      <c r="DSR35" s="131"/>
      <c r="DSS35" s="131"/>
      <c r="DST35" s="131"/>
      <c r="DSU35" s="131"/>
      <c r="DSV35" s="131"/>
      <c r="DSW35" s="131"/>
      <c r="DSX35" s="131"/>
      <c r="DSY35" s="131"/>
      <c r="DSZ35" s="131"/>
      <c r="DTA35" s="131"/>
      <c r="DTB35" s="131"/>
      <c r="DTC35" s="131"/>
      <c r="DTD35" s="131"/>
      <c r="DTE35" s="131"/>
      <c r="DTF35" s="131"/>
      <c r="DTG35" s="131"/>
      <c r="DTH35" s="131"/>
      <c r="DTI35" s="131"/>
      <c r="DTJ35" s="131"/>
      <c r="DTK35" s="131"/>
      <c r="DTL35" s="131"/>
      <c r="DTM35" s="131"/>
      <c r="DTN35" s="131"/>
      <c r="DTO35" s="131"/>
      <c r="DTP35" s="131"/>
      <c r="DTQ35" s="131"/>
      <c r="DTR35" s="131"/>
      <c r="DTS35" s="131"/>
      <c r="DTT35" s="131"/>
      <c r="DTU35" s="131"/>
      <c r="DTV35" s="131"/>
      <c r="DTW35" s="131"/>
      <c r="DTX35" s="131"/>
      <c r="DTY35" s="131"/>
      <c r="DTZ35" s="131"/>
      <c r="DUA35" s="131"/>
      <c r="DUB35" s="131"/>
      <c r="DUC35" s="131"/>
      <c r="DUD35" s="131"/>
      <c r="DUE35" s="131"/>
      <c r="DUF35" s="131"/>
      <c r="DUG35" s="131"/>
      <c r="DUH35" s="131"/>
      <c r="DUI35" s="131"/>
      <c r="DUJ35" s="131"/>
      <c r="DUK35" s="131"/>
      <c r="DUL35" s="131"/>
      <c r="DUM35" s="131"/>
      <c r="DUN35" s="131"/>
      <c r="DUO35" s="131"/>
      <c r="DUP35" s="131"/>
      <c r="DUQ35" s="131"/>
      <c r="DUR35" s="131"/>
      <c r="DUS35" s="131"/>
      <c r="DUT35" s="131"/>
      <c r="DUU35" s="131"/>
      <c r="DUV35" s="131"/>
      <c r="DUW35" s="131"/>
      <c r="DUX35" s="131"/>
      <c r="DUY35" s="131"/>
      <c r="DUZ35" s="131"/>
      <c r="DVA35" s="131"/>
      <c r="DVB35" s="131"/>
      <c r="DVC35" s="131"/>
      <c r="DVD35" s="131"/>
      <c r="DVE35" s="131"/>
      <c r="DVF35" s="131"/>
      <c r="DVG35" s="131"/>
      <c r="DVH35" s="131"/>
      <c r="DVI35" s="131"/>
      <c r="DVJ35" s="131"/>
      <c r="DVK35" s="131"/>
      <c r="DVL35" s="131"/>
      <c r="DVM35" s="131"/>
      <c r="DVN35" s="131"/>
      <c r="DVO35" s="131"/>
      <c r="DVP35" s="131"/>
      <c r="DVQ35" s="131"/>
      <c r="DVR35" s="131"/>
      <c r="DVS35" s="131"/>
      <c r="DVT35" s="131"/>
      <c r="DVU35" s="131"/>
      <c r="DVV35" s="131"/>
      <c r="DVW35" s="131"/>
      <c r="DVX35" s="131"/>
      <c r="DVY35" s="131"/>
      <c r="DVZ35" s="131"/>
      <c r="DWA35" s="131"/>
      <c r="DWB35" s="131"/>
      <c r="DWC35" s="131"/>
      <c r="DWD35" s="131"/>
      <c r="DWE35" s="131"/>
      <c r="DWF35" s="131"/>
      <c r="DWG35" s="131"/>
      <c r="DWH35" s="131"/>
      <c r="DWI35" s="131"/>
      <c r="DWJ35" s="131"/>
      <c r="DWK35" s="131"/>
      <c r="DWL35" s="131"/>
      <c r="DWM35" s="131"/>
      <c r="DWN35" s="131"/>
      <c r="DWO35" s="131"/>
      <c r="DWP35" s="131"/>
      <c r="DWQ35" s="131"/>
      <c r="DWR35" s="131"/>
      <c r="DWS35" s="131"/>
      <c r="DWT35" s="131"/>
      <c r="DWU35" s="131"/>
      <c r="DWV35" s="131"/>
      <c r="DWW35" s="131"/>
      <c r="DWX35" s="131"/>
      <c r="DWY35" s="131"/>
      <c r="DWZ35" s="131"/>
      <c r="DXA35" s="131"/>
      <c r="DXB35" s="131"/>
      <c r="DXC35" s="131"/>
      <c r="DXD35" s="131"/>
      <c r="DXE35" s="131"/>
      <c r="DXF35" s="131"/>
      <c r="DXG35" s="131"/>
      <c r="DXH35" s="131"/>
      <c r="DXI35" s="131"/>
      <c r="DXJ35" s="131"/>
      <c r="DXK35" s="131"/>
      <c r="DXL35" s="131"/>
      <c r="DXM35" s="131"/>
      <c r="DXN35" s="131"/>
      <c r="DXO35" s="131"/>
      <c r="DXP35" s="131"/>
      <c r="DXQ35" s="131"/>
      <c r="DXR35" s="131"/>
      <c r="DXS35" s="131"/>
      <c r="DXT35" s="131"/>
      <c r="DXU35" s="131"/>
      <c r="DXV35" s="131"/>
      <c r="DXW35" s="131"/>
      <c r="DXX35" s="131"/>
      <c r="DXY35" s="131"/>
      <c r="DXZ35" s="131"/>
      <c r="DYA35" s="131"/>
      <c r="DYB35" s="131"/>
      <c r="DYC35" s="131"/>
      <c r="DYD35" s="131"/>
      <c r="DYE35" s="131"/>
      <c r="DYF35" s="131"/>
      <c r="DYG35" s="131"/>
      <c r="DYH35" s="131"/>
      <c r="DYI35" s="131"/>
      <c r="DYJ35" s="131"/>
      <c r="DYK35" s="131"/>
      <c r="DYL35" s="131"/>
      <c r="DYM35" s="131"/>
      <c r="DYN35" s="131"/>
      <c r="DYO35" s="131"/>
      <c r="DYP35" s="131"/>
      <c r="DYQ35" s="131"/>
      <c r="DYR35" s="131"/>
      <c r="DYS35" s="131"/>
      <c r="DYT35" s="131"/>
      <c r="DYU35" s="131"/>
      <c r="DYV35" s="131"/>
      <c r="DYW35" s="131"/>
      <c r="DYX35" s="131"/>
      <c r="DYY35" s="131"/>
      <c r="DYZ35" s="131"/>
      <c r="DZA35" s="131"/>
      <c r="DZB35" s="131"/>
      <c r="DZC35" s="131"/>
      <c r="DZD35" s="131"/>
      <c r="DZE35" s="131"/>
      <c r="DZF35" s="131"/>
      <c r="DZG35" s="131"/>
      <c r="DZH35" s="131"/>
      <c r="DZI35" s="131"/>
      <c r="DZJ35" s="131"/>
      <c r="DZK35" s="131"/>
      <c r="DZL35" s="131"/>
      <c r="DZM35" s="131"/>
      <c r="DZN35" s="131"/>
      <c r="DZO35" s="131"/>
      <c r="DZP35" s="131"/>
      <c r="DZQ35" s="131"/>
      <c r="DZR35" s="131"/>
      <c r="DZS35" s="131"/>
      <c r="DZT35" s="131"/>
      <c r="DZU35" s="131"/>
      <c r="DZV35" s="131"/>
      <c r="DZW35" s="131"/>
      <c r="DZX35" s="131"/>
      <c r="DZY35" s="131"/>
      <c r="DZZ35" s="131"/>
      <c r="EAA35" s="131"/>
      <c r="EAB35" s="131"/>
      <c r="EAC35" s="131"/>
      <c r="EAD35" s="131"/>
      <c r="EAE35" s="131"/>
      <c r="EAF35" s="131"/>
      <c r="EAG35" s="131"/>
      <c r="EAH35" s="131"/>
      <c r="EAI35" s="131"/>
      <c r="EAJ35" s="131"/>
      <c r="EAK35" s="131"/>
      <c r="EAL35" s="131"/>
      <c r="EAM35" s="131"/>
      <c r="EAN35" s="131"/>
      <c r="EAO35" s="131"/>
      <c r="EAP35" s="131"/>
      <c r="EAQ35" s="131"/>
      <c r="EAR35" s="131"/>
      <c r="EAS35" s="131"/>
      <c r="EAT35" s="131"/>
      <c r="EAU35" s="131"/>
      <c r="EAV35" s="131"/>
      <c r="EAW35" s="131"/>
      <c r="EAX35" s="131"/>
      <c r="EAY35" s="131"/>
      <c r="EAZ35" s="131"/>
      <c r="EBA35" s="131"/>
      <c r="EBB35" s="131"/>
      <c r="EBC35" s="131"/>
      <c r="EBD35" s="131"/>
      <c r="EBE35" s="131"/>
      <c r="EBF35" s="131"/>
      <c r="EBG35" s="131"/>
      <c r="EBH35" s="131"/>
      <c r="EBI35" s="131"/>
      <c r="EBJ35" s="131"/>
      <c r="EBK35" s="131"/>
      <c r="EBL35" s="131"/>
      <c r="EBM35" s="131"/>
      <c r="EBN35" s="131"/>
      <c r="EBO35" s="131"/>
      <c r="EBP35" s="131"/>
      <c r="EBQ35" s="131"/>
      <c r="EBR35" s="131"/>
      <c r="EBS35" s="131"/>
      <c r="EBT35" s="131"/>
      <c r="EBU35" s="131"/>
      <c r="EBV35" s="131"/>
      <c r="EBW35" s="131"/>
      <c r="EBX35" s="131"/>
      <c r="EBY35" s="131"/>
      <c r="EBZ35" s="131"/>
      <c r="ECA35" s="131"/>
      <c r="ECB35" s="131"/>
      <c r="ECC35" s="131"/>
      <c r="ECD35" s="131"/>
      <c r="ECE35" s="131"/>
      <c r="ECF35" s="131"/>
      <c r="ECG35" s="131"/>
      <c r="ECH35" s="131"/>
      <c r="ECI35" s="131"/>
      <c r="ECJ35" s="131"/>
      <c r="ECK35" s="131"/>
      <c r="ECL35" s="131"/>
      <c r="ECM35" s="131"/>
      <c r="ECN35" s="131"/>
      <c r="ECO35" s="131"/>
      <c r="ECP35" s="131"/>
      <c r="ECQ35" s="131"/>
      <c r="ECR35" s="131"/>
      <c r="ECS35" s="131"/>
      <c r="ECT35" s="131"/>
      <c r="ECU35" s="131"/>
      <c r="ECV35" s="131"/>
      <c r="ECW35" s="131"/>
      <c r="ECX35" s="131"/>
      <c r="ECY35" s="131"/>
      <c r="ECZ35" s="131"/>
      <c r="EDA35" s="131"/>
      <c r="EDB35" s="131"/>
      <c r="EDC35" s="131"/>
      <c r="EDD35" s="131"/>
      <c r="EDE35" s="131"/>
      <c r="EDF35" s="131"/>
      <c r="EDG35" s="131"/>
      <c r="EDH35" s="131"/>
      <c r="EDI35" s="131"/>
      <c r="EDJ35" s="131"/>
      <c r="EDK35" s="131"/>
      <c r="EDL35" s="131"/>
      <c r="EDM35" s="131"/>
      <c r="EDN35" s="131"/>
      <c r="EDO35" s="131"/>
      <c r="EDP35" s="131"/>
      <c r="EDQ35" s="131"/>
      <c r="EDR35" s="131"/>
      <c r="EDS35" s="131"/>
      <c r="EDT35" s="131"/>
      <c r="EDU35" s="131"/>
      <c r="EDV35" s="131"/>
      <c r="EDW35" s="131"/>
      <c r="EDX35" s="131"/>
      <c r="EDY35" s="131"/>
      <c r="EDZ35" s="131"/>
      <c r="EEA35" s="131"/>
      <c r="EEB35" s="131"/>
      <c r="EEC35" s="131"/>
      <c r="EED35" s="131"/>
      <c r="EEE35" s="131"/>
      <c r="EEF35" s="131"/>
      <c r="EEG35" s="131"/>
      <c r="EEH35" s="131"/>
      <c r="EEI35" s="131"/>
      <c r="EEJ35" s="131"/>
      <c r="EEK35" s="131"/>
      <c r="EEL35" s="131"/>
      <c r="EEM35" s="131"/>
      <c r="EEN35" s="131"/>
      <c r="EEO35" s="131"/>
      <c r="EEP35" s="131"/>
      <c r="EEQ35" s="131"/>
      <c r="EER35" s="131"/>
      <c r="EES35" s="131"/>
      <c r="EET35" s="131"/>
      <c r="EEU35" s="131"/>
      <c r="EEV35" s="131"/>
      <c r="EEW35" s="131"/>
      <c r="EEX35" s="131"/>
      <c r="EEY35" s="131"/>
      <c r="EEZ35" s="131"/>
      <c r="EFA35" s="131"/>
      <c r="EFB35" s="131"/>
      <c r="EFC35" s="131"/>
      <c r="EFD35" s="131"/>
      <c r="EFE35" s="131"/>
      <c r="EFF35" s="131"/>
      <c r="EFG35" s="131"/>
      <c r="EFH35" s="131"/>
      <c r="EFI35" s="131"/>
      <c r="EFJ35" s="131"/>
      <c r="EFK35" s="131"/>
      <c r="EFL35" s="131"/>
      <c r="EFM35" s="131"/>
      <c r="EFN35" s="131"/>
      <c r="EFO35" s="131"/>
      <c r="EFP35" s="131"/>
      <c r="EFQ35" s="131"/>
      <c r="EFR35" s="131"/>
      <c r="EFS35" s="131"/>
      <c r="EFT35" s="131"/>
      <c r="EFU35" s="131"/>
      <c r="EFV35" s="131"/>
      <c r="EFW35" s="131"/>
      <c r="EFX35" s="131"/>
      <c r="EFY35" s="131"/>
      <c r="EFZ35" s="131"/>
      <c r="EGA35" s="131"/>
      <c r="EGB35" s="131"/>
      <c r="EGC35" s="131"/>
      <c r="EGD35" s="131"/>
      <c r="EGE35" s="131"/>
      <c r="EGF35" s="131"/>
      <c r="EGG35" s="131"/>
      <c r="EGH35" s="131"/>
      <c r="EGI35" s="131"/>
      <c r="EGJ35" s="131"/>
      <c r="EGK35" s="131"/>
      <c r="EGL35" s="131"/>
      <c r="EGM35" s="131"/>
      <c r="EGN35" s="131"/>
      <c r="EGO35" s="131"/>
      <c r="EGP35" s="131"/>
      <c r="EGQ35" s="131"/>
      <c r="EGR35" s="131"/>
      <c r="EGS35" s="131"/>
      <c r="EGT35" s="131"/>
      <c r="EGU35" s="131"/>
      <c r="EGV35" s="131"/>
      <c r="EGW35" s="131"/>
      <c r="EGX35" s="131"/>
      <c r="EGY35" s="131"/>
      <c r="EGZ35" s="131"/>
      <c r="EHA35" s="131"/>
      <c r="EHB35" s="131"/>
      <c r="EHC35" s="131"/>
      <c r="EHD35" s="131"/>
      <c r="EHE35" s="131"/>
      <c r="EHF35" s="131"/>
      <c r="EHG35" s="131"/>
      <c r="EHH35" s="131"/>
      <c r="EHI35" s="131"/>
      <c r="EHJ35" s="131"/>
      <c r="EHK35" s="131"/>
      <c r="EHL35" s="131"/>
      <c r="EHM35" s="131"/>
      <c r="EHN35" s="131"/>
      <c r="EHO35" s="131"/>
      <c r="EHP35" s="131"/>
      <c r="EHQ35" s="131"/>
      <c r="EHR35" s="131"/>
      <c r="EHS35" s="131"/>
      <c r="EHT35" s="131"/>
      <c r="EHU35" s="131"/>
      <c r="EHV35" s="131"/>
      <c r="EHW35" s="131"/>
      <c r="EHX35" s="131"/>
      <c r="EHY35" s="131"/>
      <c r="EHZ35" s="131"/>
      <c r="EIA35" s="131"/>
      <c r="EIB35" s="131"/>
      <c r="EIC35" s="131"/>
      <c r="EID35" s="131"/>
      <c r="EIE35" s="131"/>
      <c r="EIF35" s="131"/>
      <c r="EIG35" s="131"/>
      <c r="EIH35" s="131"/>
      <c r="EII35" s="131"/>
      <c r="EIJ35" s="131"/>
      <c r="EIK35" s="131"/>
      <c r="EIL35" s="131"/>
      <c r="EIM35" s="131"/>
      <c r="EIN35" s="131"/>
      <c r="EIO35" s="131"/>
      <c r="EIP35" s="131"/>
      <c r="EIQ35" s="131"/>
      <c r="EIR35" s="131"/>
      <c r="EIS35" s="131"/>
      <c r="EIT35" s="131"/>
      <c r="EIU35" s="131"/>
      <c r="EIV35" s="131"/>
      <c r="EIW35" s="131"/>
      <c r="EIX35" s="131"/>
      <c r="EIY35" s="131"/>
      <c r="EIZ35" s="131"/>
      <c r="EJA35" s="131"/>
      <c r="EJB35" s="131"/>
      <c r="EJC35" s="131"/>
      <c r="EJD35" s="131"/>
      <c r="EJE35" s="131"/>
      <c r="EJF35" s="131"/>
      <c r="EJG35" s="131"/>
      <c r="EJH35" s="131"/>
      <c r="EJI35" s="131"/>
      <c r="EJJ35" s="131"/>
      <c r="EJK35" s="131"/>
      <c r="EJL35" s="131"/>
      <c r="EJM35" s="131"/>
      <c r="EJN35" s="131"/>
      <c r="EJO35" s="131"/>
      <c r="EJP35" s="131"/>
      <c r="EJQ35" s="131"/>
      <c r="EJR35" s="131"/>
      <c r="EJS35" s="131"/>
      <c r="EJT35" s="131"/>
      <c r="EJU35" s="131"/>
      <c r="EJV35" s="131"/>
      <c r="EJW35" s="131"/>
      <c r="EJX35" s="131"/>
      <c r="EJY35" s="131"/>
      <c r="EJZ35" s="131"/>
      <c r="EKA35" s="131"/>
      <c r="EKB35" s="131"/>
      <c r="EKC35" s="131"/>
      <c r="EKD35" s="131"/>
      <c r="EKE35" s="131"/>
      <c r="EKF35" s="131"/>
      <c r="EKG35" s="131"/>
      <c r="EKH35" s="131"/>
      <c r="EKI35" s="131"/>
      <c r="EKJ35" s="131"/>
      <c r="EKK35" s="131"/>
      <c r="EKL35" s="131"/>
      <c r="EKM35" s="131"/>
      <c r="EKN35" s="131"/>
      <c r="EKO35" s="131"/>
      <c r="EKP35" s="131"/>
      <c r="EKQ35" s="131"/>
      <c r="EKR35" s="131"/>
      <c r="EKS35" s="131"/>
      <c r="EKT35" s="131"/>
      <c r="EKU35" s="131"/>
      <c r="EKV35" s="131"/>
      <c r="EKW35" s="131"/>
      <c r="EKX35" s="131"/>
      <c r="EKY35" s="131"/>
      <c r="EKZ35" s="131"/>
      <c r="ELA35" s="131"/>
      <c r="ELB35" s="131"/>
      <c r="ELC35" s="131"/>
      <c r="ELD35" s="131"/>
      <c r="ELE35" s="131"/>
      <c r="ELF35" s="131"/>
      <c r="ELG35" s="131"/>
      <c r="ELH35" s="131"/>
      <c r="ELI35" s="131"/>
      <c r="ELJ35" s="131"/>
      <c r="ELK35" s="131"/>
      <c r="ELL35" s="131"/>
      <c r="ELM35" s="131"/>
      <c r="ELN35" s="131"/>
      <c r="ELO35" s="131"/>
      <c r="ELP35" s="131"/>
      <c r="ELQ35" s="131"/>
      <c r="ELR35" s="131"/>
      <c r="ELS35" s="131"/>
      <c r="ELT35" s="131"/>
      <c r="ELU35" s="131"/>
      <c r="ELV35" s="131"/>
      <c r="ELW35" s="131"/>
      <c r="ELX35" s="131"/>
      <c r="ELY35" s="131"/>
      <c r="ELZ35" s="131"/>
      <c r="EMA35" s="131"/>
      <c r="EMB35" s="131"/>
      <c r="EMC35" s="131"/>
      <c r="EMD35" s="131"/>
      <c r="EME35" s="131"/>
      <c r="EMF35" s="131"/>
      <c r="EMG35" s="131"/>
      <c r="EMH35" s="131"/>
      <c r="EMI35" s="131"/>
      <c r="EMJ35" s="131"/>
      <c r="EMK35" s="131"/>
      <c r="EML35" s="131"/>
      <c r="EMM35" s="131"/>
      <c r="EMN35" s="131"/>
      <c r="EMO35" s="131"/>
      <c r="EMP35" s="131"/>
      <c r="EMQ35" s="131"/>
      <c r="EMR35" s="131"/>
      <c r="EMS35" s="131"/>
      <c r="EMT35" s="131"/>
      <c r="EMU35" s="131"/>
      <c r="EMV35" s="131"/>
      <c r="EMW35" s="131"/>
      <c r="EMX35" s="131"/>
      <c r="EMY35" s="131"/>
      <c r="EMZ35" s="131"/>
      <c r="ENA35" s="131"/>
      <c r="ENB35" s="131"/>
      <c r="ENC35" s="131"/>
      <c r="END35" s="131"/>
      <c r="ENE35" s="131"/>
      <c r="ENF35" s="131"/>
      <c r="ENG35" s="131"/>
      <c r="ENH35" s="131"/>
      <c r="ENI35" s="131"/>
      <c r="ENJ35" s="131"/>
      <c r="ENK35" s="131"/>
      <c r="ENL35" s="131"/>
      <c r="ENM35" s="131"/>
      <c r="ENN35" s="131"/>
      <c r="ENO35" s="131"/>
      <c r="ENP35" s="131"/>
      <c r="ENQ35" s="131"/>
      <c r="ENR35" s="131"/>
      <c r="ENS35" s="131"/>
      <c r="ENT35" s="131"/>
      <c r="ENU35" s="131"/>
      <c r="ENV35" s="131"/>
      <c r="ENW35" s="131"/>
      <c r="ENX35" s="131"/>
      <c r="ENY35" s="131"/>
      <c r="ENZ35" s="131"/>
      <c r="EOA35" s="131"/>
      <c r="EOB35" s="131"/>
      <c r="EOC35" s="131"/>
      <c r="EOD35" s="131"/>
      <c r="EOE35" s="131"/>
      <c r="EOF35" s="131"/>
      <c r="EOG35" s="131"/>
      <c r="EOH35" s="131"/>
      <c r="EOI35" s="131"/>
      <c r="EOJ35" s="131"/>
      <c r="EOK35" s="131"/>
      <c r="EOL35" s="131"/>
      <c r="EOM35" s="131"/>
      <c r="EON35" s="131"/>
      <c r="EOO35" s="131"/>
      <c r="EOP35" s="131"/>
      <c r="EOQ35" s="131"/>
      <c r="EOR35" s="131"/>
      <c r="EOS35" s="131"/>
      <c r="EOT35" s="131"/>
      <c r="EOU35" s="131"/>
      <c r="EOV35" s="131"/>
      <c r="EOW35" s="131"/>
      <c r="EOX35" s="131"/>
      <c r="EOY35" s="131"/>
      <c r="EOZ35" s="131"/>
      <c r="EPA35" s="131"/>
      <c r="EPB35" s="131"/>
      <c r="EPC35" s="131"/>
      <c r="EPD35" s="131"/>
      <c r="EPE35" s="131"/>
      <c r="EPF35" s="131"/>
      <c r="EPG35" s="131"/>
      <c r="EPH35" s="131"/>
      <c r="EPI35" s="131"/>
      <c r="EPJ35" s="131"/>
      <c r="EPK35" s="131"/>
      <c r="EPL35" s="131"/>
      <c r="EPM35" s="131"/>
      <c r="EPN35" s="131"/>
      <c r="EPO35" s="131"/>
      <c r="EPP35" s="131"/>
      <c r="EPQ35" s="131"/>
      <c r="EPR35" s="131"/>
      <c r="EPS35" s="131"/>
      <c r="EPT35" s="131"/>
      <c r="EPU35" s="131"/>
      <c r="EPV35" s="131"/>
      <c r="EPW35" s="131"/>
      <c r="EPX35" s="131"/>
      <c r="EPY35" s="131"/>
      <c r="EPZ35" s="131"/>
      <c r="EQA35" s="131"/>
      <c r="EQB35" s="131"/>
      <c r="EQC35" s="131"/>
      <c r="EQD35" s="131"/>
      <c r="EQE35" s="131"/>
      <c r="EQF35" s="131"/>
      <c r="EQG35" s="131"/>
      <c r="EQH35" s="131"/>
      <c r="EQI35" s="131"/>
      <c r="EQJ35" s="131"/>
      <c r="EQK35" s="131"/>
      <c r="EQL35" s="131"/>
      <c r="EQM35" s="131"/>
      <c r="EQN35" s="131"/>
      <c r="EQO35" s="131"/>
      <c r="EQP35" s="131"/>
      <c r="EQQ35" s="131"/>
      <c r="EQR35" s="131"/>
      <c r="EQS35" s="131"/>
      <c r="EQT35" s="131"/>
      <c r="EQU35" s="131"/>
      <c r="EQV35" s="131"/>
      <c r="EQW35" s="131"/>
      <c r="EQX35" s="131"/>
      <c r="EQY35" s="131"/>
      <c r="EQZ35" s="131"/>
      <c r="ERA35" s="131"/>
      <c r="ERB35" s="131"/>
      <c r="ERC35" s="131"/>
      <c r="ERD35" s="131"/>
      <c r="ERE35" s="131"/>
      <c r="ERF35" s="131"/>
      <c r="ERG35" s="131"/>
      <c r="ERH35" s="131"/>
      <c r="ERI35" s="131"/>
      <c r="ERJ35" s="131"/>
      <c r="ERK35" s="131"/>
      <c r="ERL35" s="131"/>
      <c r="ERM35" s="131"/>
      <c r="ERN35" s="131"/>
      <c r="ERO35" s="131"/>
      <c r="ERP35" s="131"/>
      <c r="ERQ35" s="131"/>
      <c r="ERR35" s="131"/>
      <c r="ERS35" s="131"/>
      <c r="ERT35" s="131"/>
      <c r="ERU35" s="131"/>
      <c r="ERV35" s="131"/>
      <c r="ERW35" s="131"/>
      <c r="ERX35" s="131"/>
      <c r="ERY35" s="131"/>
      <c r="ERZ35" s="131"/>
      <c r="ESA35" s="131"/>
      <c r="ESB35" s="131"/>
      <c r="ESC35" s="131"/>
      <c r="ESD35" s="131"/>
      <c r="ESE35" s="131"/>
      <c r="ESF35" s="131"/>
      <c r="ESG35" s="131"/>
      <c r="ESH35" s="131"/>
      <c r="ESI35" s="131"/>
      <c r="ESJ35" s="131"/>
      <c r="ESK35" s="131"/>
      <c r="ESL35" s="131"/>
      <c r="ESM35" s="131"/>
      <c r="ESN35" s="131"/>
      <c r="ESO35" s="131"/>
      <c r="ESP35" s="131"/>
      <c r="ESQ35" s="131"/>
      <c r="ESR35" s="131"/>
      <c r="ESS35" s="131"/>
      <c r="EST35" s="131"/>
      <c r="ESU35" s="131"/>
      <c r="ESV35" s="131"/>
      <c r="ESW35" s="131"/>
      <c r="ESX35" s="131"/>
      <c r="ESY35" s="131"/>
      <c r="ESZ35" s="131"/>
      <c r="ETA35" s="131"/>
      <c r="ETB35" s="131"/>
      <c r="ETC35" s="131"/>
      <c r="ETD35" s="131"/>
      <c r="ETE35" s="131"/>
      <c r="ETF35" s="131"/>
      <c r="ETG35" s="131"/>
      <c r="ETH35" s="131"/>
      <c r="ETI35" s="131"/>
      <c r="ETJ35" s="131"/>
      <c r="ETK35" s="131"/>
      <c r="ETL35" s="131"/>
      <c r="ETM35" s="131"/>
      <c r="ETN35" s="131"/>
      <c r="ETO35" s="131"/>
      <c r="ETP35" s="131"/>
      <c r="ETQ35" s="131"/>
      <c r="ETR35" s="131"/>
      <c r="ETS35" s="131"/>
      <c r="ETT35" s="131"/>
      <c r="ETU35" s="131"/>
      <c r="ETV35" s="131"/>
      <c r="ETW35" s="131"/>
      <c r="ETX35" s="131"/>
      <c r="ETY35" s="131"/>
      <c r="ETZ35" s="131"/>
      <c r="EUA35" s="131"/>
      <c r="EUB35" s="131"/>
      <c r="EUC35" s="131"/>
      <c r="EUD35" s="131"/>
      <c r="EUE35" s="131"/>
      <c r="EUF35" s="131"/>
      <c r="EUG35" s="131"/>
      <c r="EUH35" s="131"/>
      <c r="EUI35" s="131"/>
      <c r="EUJ35" s="131"/>
      <c r="EUK35" s="131"/>
      <c r="EUL35" s="131"/>
      <c r="EUM35" s="131"/>
      <c r="EUN35" s="131"/>
      <c r="EUO35" s="131"/>
      <c r="EUP35" s="131"/>
      <c r="EUQ35" s="131"/>
      <c r="EUR35" s="131"/>
      <c r="EUS35" s="131"/>
      <c r="EUT35" s="131"/>
      <c r="EUU35" s="131"/>
      <c r="EUV35" s="131"/>
      <c r="EUW35" s="131"/>
      <c r="EUX35" s="131"/>
      <c r="EUY35" s="131"/>
      <c r="EUZ35" s="131"/>
      <c r="EVA35" s="131"/>
      <c r="EVB35" s="131"/>
      <c r="EVC35" s="131"/>
      <c r="EVD35" s="131"/>
      <c r="EVE35" s="131"/>
      <c r="EVF35" s="131"/>
      <c r="EVG35" s="131"/>
      <c r="EVH35" s="131"/>
      <c r="EVI35" s="131"/>
      <c r="EVJ35" s="131"/>
      <c r="EVK35" s="131"/>
      <c r="EVL35" s="131"/>
      <c r="EVM35" s="131"/>
      <c r="EVN35" s="131"/>
      <c r="EVO35" s="131"/>
      <c r="EVP35" s="131"/>
      <c r="EVQ35" s="131"/>
      <c r="EVR35" s="131"/>
      <c r="EVS35" s="131"/>
      <c r="EVT35" s="131"/>
      <c r="EVU35" s="131"/>
      <c r="EVV35" s="131"/>
      <c r="EVW35" s="131"/>
      <c r="EVX35" s="131"/>
      <c r="EVY35" s="131"/>
      <c r="EVZ35" s="131"/>
      <c r="EWA35" s="131"/>
      <c r="EWB35" s="131"/>
      <c r="EWC35" s="131"/>
      <c r="EWD35" s="131"/>
      <c r="EWE35" s="131"/>
      <c r="EWF35" s="131"/>
      <c r="EWG35" s="131"/>
      <c r="EWH35" s="131"/>
      <c r="EWI35" s="131"/>
      <c r="EWJ35" s="131"/>
      <c r="EWK35" s="131"/>
      <c r="EWL35" s="131"/>
      <c r="EWM35" s="131"/>
      <c r="EWN35" s="131"/>
      <c r="EWO35" s="131"/>
      <c r="EWP35" s="131"/>
      <c r="EWQ35" s="131"/>
      <c r="EWR35" s="131"/>
      <c r="EWS35" s="131"/>
      <c r="EWT35" s="131"/>
      <c r="EWU35" s="131"/>
      <c r="EWV35" s="131"/>
      <c r="EWW35" s="131"/>
      <c r="EWX35" s="131"/>
      <c r="EWY35" s="131"/>
      <c r="EWZ35" s="131"/>
      <c r="EXA35" s="131"/>
      <c r="EXB35" s="131"/>
      <c r="EXC35" s="131"/>
      <c r="EXD35" s="131"/>
      <c r="EXE35" s="131"/>
      <c r="EXF35" s="131"/>
      <c r="EXG35" s="131"/>
      <c r="EXH35" s="131"/>
      <c r="EXI35" s="131"/>
      <c r="EXJ35" s="131"/>
      <c r="EXK35" s="131"/>
      <c r="EXL35" s="131"/>
      <c r="EXM35" s="131"/>
      <c r="EXN35" s="131"/>
      <c r="EXO35" s="131"/>
      <c r="EXP35" s="131"/>
      <c r="EXQ35" s="131"/>
      <c r="EXR35" s="131"/>
      <c r="EXS35" s="131"/>
      <c r="EXT35" s="131"/>
      <c r="EXU35" s="131"/>
      <c r="EXV35" s="131"/>
      <c r="EXW35" s="131"/>
      <c r="EXX35" s="131"/>
      <c r="EXY35" s="131"/>
      <c r="EXZ35" s="131"/>
      <c r="EYA35" s="131"/>
      <c r="EYB35" s="131"/>
      <c r="EYC35" s="131"/>
      <c r="EYD35" s="131"/>
      <c r="EYE35" s="131"/>
      <c r="EYF35" s="131"/>
      <c r="EYG35" s="131"/>
      <c r="EYH35" s="131"/>
      <c r="EYI35" s="131"/>
      <c r="EYJ35" s="131"/>
      <c r="EYK35" s="131"/>
      <c r="EYL35" s="131"/>
      <c r="EYM35" s="131"/>
      <c r="EYN35" s="131"/>
      <c r="EYO35" s="131"/>
      <c r="EYP35" s="131"/>
      <c r="EYQ35" s="131"/>
      <c r="EYR35" s="131"/>
      <c r="EYS35" s="131"/>
      <c r="EYT35" s="131"/>
      <c r="EYU35" s="131"/>
      <c r="EYV35" s="131"/>
      <c r="EYW35" s="131"/>
      <c r="EYX35" s="131"/>
      <c r="EYY35" s="131"/>
      <c r="EYZ35" s="131"/>
      <c r="EZA35" s="131"/>
      <c r="EZB35" s="131"/>
      <c r="EZC35" s="131"/>
      <c r="EZD35" s="131"/>
      <c r="EZE35" s="131"/>
      <c r="EZF35" s="131"/>
      <c r="EZG35" s="131"/>
      <c r="EZH35" s="131"/>
      <c r="EZI35" s="131"/>
      <c r="EZJ35" s="131"/>
      <c r="EZK35" s="131"/>
      <c r="EZL35" s="131"/>
      <c r="EZM35" s="131"/>
      <c r="EZN35" s="131"/>
      <c r="EZO35" s="131"/>
      <c r="EZP35" s="131"/>
      <c r="EZQ35" s="131"/>
      <c r="EZR35" s="131"/>
      <c r="EZS35" s="131"/>
      <c r="EZT35" s="131"/>
      <c r="EZU35" s="131"/>
      <c r="EZV35" s="131"/>
      <c r="EZW35" s="131"/>
      <c r="EZX35" s="131"/>
      <c r="EZY35" s="131"/>
      <c r="EZZ35" s="131"/>
      <c r="FAA35" s="131"/>
      <c r="FAB35" s="131"/>
      <c r="FAC35" s="131"/>
      <c r="FAD35" s="131"/>
      <c r="FAE35" s="131"/>
      <c r="FAF35" s="131"/>
      <c r="FAG35" s="131"/>
      <c r="FAH35" s="131"/>
      <c r="FAI35" s="131"/>
      <c r="FAJ35" s="131"/>
      <c r="FAK35" s="131"/>
      <c r="FAL35" s="131"/>
      <c r="FAM35" s="131"/>
      <c r="FAN35" s="131"/>
      <c r="FAO35" s="131"/>
      <c r="FAP35" s="131"/>
      <c r="FAQ35" s="131"/>
      <c r="FAR35" s="131"/>
      <c r="FAS35" s="131"/>
      <c r="FAT35" s="131"/>
      <c r="FAU35" s="131"/>
      <c r="FAV35" s="131"/>
      <c r="FAW35" s="131"/>
      <c r="FAX35" s="131"/>
      <c r="FAY35" s="131"/>
      <c r="FAZ35" s="131"/>
      <c r="FBA35" s="131"/>
      <c r="FBB35" s="131"/>
      <c r="FBC35" s="131"/>
      <c r="FBD35" s="131"/>
      <c r="FBE35" s="131"/>
      <c r="FBF35" s="131"/>
      <c r="FBG35" s="131"/>
      <c r="FBH35" s="131"/>
      <c r="FBI35" s="131"/>
      <c r="FBJ35" s="131"/>
      <c r="FBK35" s="131"/>
      <c r="FBL35" s="131"/>
      <c r="FBM35" s="131"/>
      <c r="FBN35" s="131"/>
      <c r="FBO35" s="131"/>
      <c r="FBP35" s="131"/>
      <c r="FBQ35" s="131"/>
      <c r="FBR35" s="131"/>
      <c r="FBS35" s="131"/>
      <c r="FBT35" s="131"/>
      <c r="FBU35" s="131"/>
      <c r="FBV35" s="131"/>
      <c r="FBW35" s="131"/>
      <c r="FBX35" s="131"/>
      <c r="FBY35" s="131"/>
      <c r="FBZ35" s="131"/>
      <c r="FCA35" s="131"/>
      <c r="FCB35" s="131"/>
      <c r="FCC35" s="131"/>
      <c r="FCD35" s="131"/>
      <c r="FCE35" s="131"/>
      <c r="FCF35" s="131"/>
      <c r="FCG35" s="131"/>
      <c r="FCH35" s="131"/>
      <c r="FCI35" s="131"/>
      <c r="FCJ35" s="131"/>
      <c r="FCK35" s="131"/>
      <c r="FCL35" s="131"/>
      <c r="FCM35" s="131"/>
      <c r="FCN35" s="131"/>
      <c r="FCO35" s="131"/>
      <c r="FCP35" s="131"/>
      <c r="FCQ35" s="131"/>
      <c r="FCR35" s="131"/>
      <c r="FCS35" s="131"/>
      <c r="FCT35" s="131"/>
      <c r="FCU35" s="131"/>
      <c r="FCV35" s="131"/>
      <c r="FCW35" s="131"/>
      <c r="FCX35" s="131"/>
      <c r="FCY35" s="131"/>
      <c r="FCZ35" s="131"/>
      <c r="FDA35" s="131"/>
      <c r="FDB35" s="131"/>
      <c r="FDC35" s="131"/>
      <c r="FDD35" s="131"/>
      <c r="FDE35" s="131"/>
      <c r="FDF35" s="131"/>
      <c r="FDG35" s="131"/>
      <c r="FDH35" s="131"/>
      <c r="FDI35" s="131"/>
      <c r="FDJ35" s="131"/>
      <c r="FDK35" s="131"/>
      <c r="FDL35" s="131"/>
      <c r="FDM35" s="131"/>
      <c r="FDN35" s="131"/>
      <c r="FDO35" s="131"/>
      <c r="FDP35" s="131"/>
      <c r="FDQ35" s="131"/>
      <c r="FDR35" s="131"/>
      <c r="FDS35" s="131"/>
      <c r="FDT35" s="131"/>
      <c r="FDU35" s="131"/>
      <c r="FDV35" s="131"/>
      <c r="FDW35" s="131"/>
      <c r="FDX35" s="131"/>
      <c r="FDY35" s="131"/>
      <c r="FDZ35" s="131"/>
      <c r="FEA35" s="131"/>
      <c r="FEB35" s="131"/>
      <c r="FEC35" s="131"/>
      <c r="FED35" s="131"/>
      <c r="FEE35" s="131"/>
      <c r="FEF35" s="131"/>
      <c r="FEG35" s="131"/>
      <c r="FEH35" s="131"/>
      <c r="FEI35" s="131"/>
      <c r="FEJ35" s="131"/>
      <c r="FEK35" s="131"/>
      <c r="FEL35" s="131"/>
      <c r="FEM35" s="131"/>
      <c r="FEN35" s="131"/>
      <c r="FEO35" s="131"/>
      <c r="FEP35" s="131"/>
      <c r="FEQ35" s="131"/>
      <c r="FER35" s="131"/>
      <c r="FES35" s="131"/>
      <c r="FET35" s="131"/>
      <c r="FEU35" s="131"/>
      <c r="FEV35" s="131"/>
      <c r="FEW35" s="131"/>
      <c r="FEX35" s="131"/>
      <c r="FEY35" s="131"/>
      <c r="FEZ35" s="131"/>
      <c r="FFA35" s="131"/>
      <c r="FFB35" s="131"/>
      <c r="FFC35" s="131"/>
      <c r="FFD35" s="131"/>
      <c r="FFE35" s="131"/>
      <c r="FFF35" s="131"/>
      <c r="FFG35" s="131"/>
      <c r="FFH35" s="131"/>
      <c r="FFI35" s="131"/>
      <c r="FFJ35" s="131"/>
      <c r="FFK35" s="131"/>
      <c r="FFL35" s="131"/>
      <c r="FFM35" s="131"/>
      <c r="FFN35" s="131"/>
      <c r="FFO35" s="131"/>
      <c r="FFP35" s="131"/>
      <c r="FFQ35" s="131"/>
      <c r="FFR35" s="131"/>
      <c r="FFS35" s="131"/>
      <c r="FFT35" s="131"/>
      <c r="FFU35" s="131"/>
      <c r="FFV35" s="131"/>
      <c r="FFW35" s="131"/>
      <c r="FFX35" s="131"/>
      <c r="FFY35" s="131"/>
      <c r="FFZ35" s="131"/>
      <c r="FGA35" s="131"/>
      <c r="FGB35" s="131"/>
      <c r="FGC35" s="131"/>
      <c r="FGD35" s="131"/>
      <c r="FGE35" s="131"/>
      <c r="FGF35" s="131"/>
      <c r="FGG35" s="131"/>
      <c r="FGH35" s="131"/>
      <c r="FGI35" s="131"/>
      <c r="FGJ35" s="131"/>
      <c r="FGK35" s="131"/>
      <c r="FGL35" s="131"/>
      <c r="FGM35" s="131"/>
      <c r="FGN35" s="131"/>
      <c r="FGO35" s="131"/>
      <c r="FGP35" s="131"/>
      <c r="FGQ35" s="131"/>
      <c r="FGR35" s="131"/>
      <c r="FGS35" s="131"/>
      <c r="FGT35" s="131"/>
      <c r="FGU35" s="131"/>
      <c r="FGV35" s="131"/>
      <c r="FGW35" s="131"/>
      <c r="FGX35" s="131"/>
      <c r="FGY35" s="131"/>
      <c r="FGZ35" s="131"/>
      <c r="FHA35" s="131"/>
      <c r="FHB35" s="131"/>
      <c r="FHC35" s="131"/>
      <c r="FHD35" s="131"/>
      <c r="FHE35" s="131"/>
      <c r="FHF35" s="131"/>
      <c r="FHG35" s="131"/>
      <c r="FHH35" s="131"/>
      <c r="FHI35" s="131"/>
      <c r="FHJ35" s="131"/>
      <c r="FHK35" s="131"/>
      <c r="FHL35" s="131"/>
      <c r="FHM35" s="131"/>
      <c r="FHN35" s="131"/>
      <c r="FHO35" s="131"/>
      <c r="FHP35" s="131"/>
      <c r="FHQ35" s="131"/>
      <c r="FHR35" s="131"/>
      <c r="FHS35" s="131"/>
      <c r="FHT35" s="131"/>
      <c r="FHU35" s="131"/>
      <c r="FHV35" s="131"/>
      <c r="FHW35" s="131"/>
      <c r="FHX35" s="131"/>
      <c r="FHY35" s="131"/>
      <c r="FHZ35" s="131"/>
      <c r="FIA35" s="131"/>
      <c r="FIB35" s="131"/>
      <c r="FIC35" s="131"/>
      <c r="FID35" s="131"/>
      <c r="FIE35" s="131"/>
      <c r="FIF35" s="131"/>
      <c r="FIG35" s="131"/>
      <c r="FIH35" s="131"/>
      <c r="FII35" s="131"/>
      <c r="FIJ35" s="131"/>
      <c r="FIK35" s="131"/>
      <c r="FIL35" s="131"/>
      <c r="FIM35" s="131"/>
      <c r="FIN35" s="131"/>
      <c r="FIO35" s="131"/>
      <c r="FIP35" s="131"/>
      <c r="FIQ35" s="131"/>
      <c r="FIR35" s="131"/>
      <c r="FIS35" s="131"/>
      <c r="FIT35" s="131"/>
      <c r="FIU35" s="131"/>
      <c r="FIV35" s="131"/>
      <c r="FIW35" s="131"/>
      <c r="FIX35" s="131"/>
      <c r="FIY35" s="131"/>
      <c r="FIZ35" s="131"/>
      <c r="FJA35" s="131"/>
      <c r="FJB35" s="131"/>
      <c r="FJC35" s="131"/>
      <c r="FJD35" s="131"/>
      <c r="FJE35" s="131"/>
      <c r="FJF35" s="131"/>
      <c r="FJG35" s="131"/>
      <c r="FJH35" s="131"/>
      <c r="FJI35" s="131"/>
      <c r="FJJ35" s="131"/>
      <c r="FJK35" s="131"/>
      <c r="FJL35" s="131"/>
      <c r="FJM35" s="131"/>
      <c r="FJN35" s="131"/>
      <c r="FJO35" s="131"/>
      <c r="FJP35" s="131"/>
      <c r="FJQ35" s="131"/>
      <c r="FJR35" s="131"/>
      <c r="FJS35" s="131"/>
      <c r="FJT35" s="131"/>
      <c r="FJU35" s="131"/>
      <c r="FJV35" s="131"/>
      <c r="FJW35" s="131"/>
      <c r="FJX35" s="131"/>
      <c r="FJY35" s="131"/>
      <c r="FJZ35" s="131"/>
      <c r="FKA35" s="131"/>
      <c r="FKB35" s="131"/>
      <c r="FKC35" s="131"/>
      <c r="FKD35" s="131"/>
      <c r="FKE35" s="131"/>
      <c r="FKF35" s="131"/>
      <c r="FKG35" s="131"/>
      <c r="FKH35" s="131"/>
      <c r="FKI35" s="131"/>
      <c r="FKJ35" s="131"/>
      <c r="FKK35" s="131"/>
      <c r="FKL35" s="131"/>
      <c r="FKM35" s="131"/>
      <c r="FKN35" s="131"/>
      <c r="FKO35" s="131"/>
      <c r="FKP35" s="131"/>
      <c r="FKQ35" s="131"/>
      <c r="FKR35" s="131"/>
      <c r="FKS35" s="131"/>
      <c r="FKT35" s="131"/>
      <c r="FKU35" s="131"/>
      <c r="FKV35" s="131"/>
      <c r="FKW35" s="131"/>
      <c r="FKX35" s="131"/>
      <c r="FKY35" s="131"/>
      <c r="FKZ35" s="131"/>
      <c r="FLA35" s="131"/>
      <c r="FLB35" s="131"/>
      <c r="FLC35" s="131"/>
      <c r="FLD35" s="131"/>
      <c r="FLE35" s="131"/>
      <c r="FLF35" s="131"/>
      <c r="FLG35" s="131"/>
      <c r="FLH35" s="131"/>
      <c r="FLI35" s="131"/>
      <c r="FLJ35" s="131"/>
      <c r="FLK35" s="131"/>
      <c r="FLL35" s="131"/>
      <c r="FLM35" s="131"/>
      <c r="FLN35" s="131"/>
      <c r="FLO35" s="131"/>
      <c r="FLP35" s="131"/>
      <c r="FLQ35" s="131"/>
      <c r="FLR35" s="131"/>
      <c r="FLS35" s="131"/>
      <c r="FLT35" s="131"/>
      <c r="FLU35" s="131"/>
      <c r="FLV35" s="131"/>
      <c r="FLW35" s="131"/>
      <c r="FLX35" s="131"/>
      <c r="FLY35" s="131"/>
      <c r="FLZ35" s="131"/>
      <c r="FMA35" s="131"/>
      <c r="FMB35" s="131"/>
      <c r="FMC35" s="131"/>
      <c r="FMD35" s="131"/>
      <c r="FME35" s="131"/>
      <c r="FMF35" s="131"/>
      <c r="FMG35" s="131"/>
      <c r="FMH35" s="131"/>
      <c r="FMI35" s="131"/>
      <c r="FMJ35" s="131"/>
      <c r="FMK35" s="131"/>
      <c r="FML35" s="131"/>
      <c r="FMM35" s="131"/>
      <c r="FMN35" s="131"/>
      <c r="FMO35" s="131"/>
      <c r="FMP35" s="131"/>
      <c r="FMQ35" s="131"/>
      <c r="FMR35" s="131"/>
      <c r="FMS35" s="131"/>
      <c r="FMT35" s="131"/>
      <c r="FMU35" s="131"/>
      <c r="FMV35" s="131"/>
      <c r="FMW35" s="131"/>
      <c r="FMX35" s="131"/>
      <c r="FMY35" s="131"/>
      <c r="FMZ35" s="131"/>
      <c r="FNA35" s="131"/>
      <c r="FNB35" s="131"/>
      <c r="FNC35" s="131"/>
      <c r="FND35" s="131"/>
      <c r="FNE35" s="131"/>
      <c r="FNF35" s="131"/>
      <c r="FNG35" s="131"/>
      <c r="FNH35" s="131"/>
      <c r="FNI35" s="131"/>
      <c r="FNJ35" s="131"/>
      <c r="FNK35" s="131"/>
      <c r="FNL35" s="131"/>
      <c r="FNM35" s="131"/>
      <c r="FNN35" s="131"/>
      <c r="FNO35" s="131"/>
      <c r="FNP35" s="131"/>
      <c r="FNQ35" s="131"/>
      <c r="FNR35" s="131"/>
      <c r="FNS35" s="131"/>
      <c r="FNT35" s="131"/>
      <c r="FNU35" s="131"/>
      <c r="FNV35" s="131"/>
      <c r="FNW35" s="131"/>
      <c r="FNX35" s="131"/>
      <c r="FNY35" s="131"/>
      <c r="FNZ35" s="131"/>
      <c r="FOA35" s="131"/>
      <c r="FOB35" s="131"/>
      <c r="FOC35" s="131"/>
      <c r="FOD35" s="131"/>
      <c r="FOE35" s="131"/>
      <c r="FOF35" s="131"/>
      <c r="FOG35" s="131"/>
      <c r="FOH35" s="131"/>
      <c r="FOI35" s="131"/>
      <c r="FOJ35" s="131"/>
      <c r="FOK35" s="131"/>
      <c r="FOL35" s="131"/>
      <c r="FOM35" s="131"/>
      <c r="FON35" s="131"/>
      <c r="FOO35" s="131"/>
      <c r="FOP35" s="131"/>
      <c r="FOQ35" s="131"/>
      <c r="FOR35" s="131"/>
      <c r="FOS35" s="131"/>
      <c r="FOT35" s="131"/>
      <c r="FOU35" s="131"/>
      <c r="FOV35" s="131"/>
      <c r="FOW35" s="131"/>
      <c r="FOX35" s="131"/>
      <c r="FOY35" s="131"/>
      <c r="FOZ35" s="131"/>
      <c r="FPA35" s="131"/>
      <c r="FPB35" s="131"/>
      <c r="FPC35" s="131"/>
      <c r="FPD35" s="131"/>
      <c r="FPE35" s="131"/>
      <c r="FPF35" s="131"/>
      <c r="FPG35" s="131"/>
      <c r="FPH35" s="131"/>
      <c r="FPI35" s="131"/>
      <c r="FPJ35" s="131"/>
      <c r="FPK35" s="131"/>
      <c r="FPL35" s="131"/>
      <c r="FPM35" s="131"/>
      <c r="FPN35" s="131"/>
      <c r="FPO35" s="131"/>
      <c r="FPP35" s="131"/>
      <c r="FPQ35" s="131"/>
      <c r="FPR35" s="131"/>
      <c r="FPS35" s="131"/>
      <c r="FPT35" s="131"/>
      <c r="FPU35" s="131"/>
      <c r="FPV35" s="131"/>
      <c r="FPW35" s="131"/>
      <c r="FPX35" s="131"/>
      <c r="FPY35" s="131"/>
      <c r="FPZ35" s="131"/>
      <c r="FQA35" s="131"/>
      <c r="FQB35" s="131"/>
      <c r="FQC35" s="131"/>
      <c r="FQD35" s="131"/>
      <c r="FQE35" s="131"/>
      <c r="FQF35" s="131"/>
      <c r="FQG35" s="131"/>
      <c r="FQH35" s="131"/>
      <c r="FQI35" s="131"/>
      <c r="FQJ35" s="131"/>
      <c r="FQK35" s="131"/>
      <c r="FQL35" s="131"/>
      <c r="FQM35" s="131"/>
      <c r="FQN35" s="131"/>
      <c r="FQO35" s="131"/>
      <c r="FQP35" s="131"/>
      <c r="FQQ35" s="131"/>
      <c r="FQR35" s="131"/>
      <c r="FQS35" s="131"/>
      <c r="FQT35" s="131"/>
      <c r="FQU35" s="131"/>
      <c r="FQV35" s="131"/>
      <c r="FQW35" s="131"/>
      <c r="FQX35" s="131"/>
      <c r="FQY35" s="131"/>
      <c r="FQZ35" s="131"/>
      <c r="FRA35" s="131"/>
      <c r="FRB35" s="131"/>
      <c r="FRC35" s="131"/>
      <c r="FRD35" s="131"/>
      <c r="FRE35" s="131"/>
      <c r="FRF35" s="131"/>
      <c r="FRG35" s="131"/>
      <c r="FRH35" s="131"/>
      <c r="FRI35" s="131"/>
      <c r="FRJ35" s="131"/>
      <c r="FRK35" s="131"/>
      <c r="FRL35" s="131"/>
      <c r="FRM35" s="131"/>
      <c r="FRN35" s="131"/>
      <c r="FRO35" s="131"/>
      <c r="FRP35" s="131"/>
      <c r="FRQ35" s="131"/>
      <c r="FRR35" s="131"/>
      <c r="FRS35" s="131"/>
      <c r="FRT35" s="131"/>
      <c r="FRU35" s="131"/>
      <c r="FRV35" s="131"/>
      <c r="FRW35" s="131"/>
      <c r="FRX35" s="131"/>
      <c r="FRY35" s="131"/>
      <c r="FRZ35" s="131"/>
      <c r="FSA35" s="131"/>
      <c r="FSB35" s="131"/>
      <c r="FSC35" s="131"/>
      <c r="FSD35" s="131"/>
      <c r="FSE35" s="131"/>
      <c r="FSF35" s="131"/>
      <c r="FSG35" s="131"/>
      <c r="FSH35" s="131"/>
      <c r="FSI35" s="131"/>
      <c r="FSJ35" s="131"/>
      <c r="FSK35" s="131"/>
      <c r="FSL35" s="131"/>
      <c r="FSM35" s="131"/>
      <c r="FSN35" s="131"/>
      <c r="FSO35" s="131"/>
      <c r="FSP35" s="131"/>
      <c r="FSQ35" s="131"/>
      <c r="FSR35" s="131"/>
      <c r="FSS35" s="131"/>
      <c r="FST35" s="131"/>
      <c r="FSU35" s="131"/>
      <c r="FSV35" s="131"/>
      <c r="FSW35" s="131"/>
      <c r="FSX35" s="131"/>
      <c r="FSY35" s="131"/>
      <c r="FSZ35" s="131"/>
      <c r="FTA35" s="131"/>
      <c r="FTB35" s="131"/>
      <c r="FTC35" s="131"/>
      <c r="FTD35" s="131"/>
      <c r="FTE35" s="131"/>
      <c r="FTF35" s="131"/>
      <c r="FTG35" s="131"/>
      <c r="FTH35" s="131"/>
      <c r="FTI35" s="131"/>
      <c r="FTJ35" s="131"/>
      <c r="FTK35" s="131"/>
      <c r="FTL35" s="131"/>
      <c r="FTM35" s="131"/>
      <c r="FTN35" s="131"/>
      <c r="FTO35" s="131"/>
      <c r="FTP35" s="131"/>
      <c r="FTQ35" s="131"/>
      <c r="FTR35" s="131"/>
      <c r="FTS35" s="131"/>
      <c r="FTT35" s="131"/>
      <c r="FTU35" s="131"/>
      <c r="FTV35" s="131"/>
      <c r="FTW35" s="131"/>
      <c r="FTX35" s="131"/>
      <c r="FTY35" s="131"/>
      <c r="FTZ35" s="131"/>
      <c r="FUA35" s="131"/>
      <c r="FUB35" s="131"/>
      <c r="FUC35" s="131"/>
      <c r="FUD35" s="131"/>
      <c r="FUE35" s="131"/>
      <c r="FUF35" s="131"/>
      <c r="FUG35" s="131"/>
      <c r="FUH35" s="131"/>
      <c r="FUI35" s="131"/>
      <c r="FUJ35" s="131"/>
      <c r="FUK35" s="131"/>
      <c r="FUL35" s="131"/>
      <c r="FUM35" s="131"/>
      <c r="FUN35" s="131"/>
      <c r="FUO35" s="131"/>
      <c r="FUP35" s="131"/>
      <c r="FUQ35" s="131"/>
      <c r="FUR35" s="131"/>
      <c r="FUS35" s="131"/>
      <c r="FUT35" s="131"/>
      <c r="FUU35" s="131"/>
      <c r="FUV35" s="131"/>
      <c r="FUW35" s="131"/>
      <c r="FUX35" s="131"/>
      <c r="FUY35" s="131"/>
      <c r="FUZ35" s="131"/>
      <c r="FVA35" s="131"/>
      <c r="FVB35" s="131"/>
      <c r="FVC35" s="131"/>
      <c r="FVD35" s="131"/>
      <c r="FVE35" s="131"/>
      <c r="FVF35" s="131"/>
      <c r="FVG35" s="131"/>
      <c r="FVH35" s="131"/>
      <c r="FVI35" s="131"/>
      <c r="FVJ35" s="131"/>
      <c r="FVK35" s="131"/>
      <c r="FVL35" s="131"/>
      <c r="FVM35" s="131"/>
      <c r="FVN35" s="131"/>
      <c r="FVO35" s="131"/>
      <c r="FVP35" s="131"/>
      <c r="FVQ35" s="131"/>
      <c r="FVR35" s="131"/>
      <c r="FVS35" s="131"/>
      <c r="FVT35" s="131"/>
      <c r="FVU35" s="131"/>
      <c r="FVV35" s="131"/>
      <c r="FVW35" s="131"/>
      <c r="FVX35" s="131"/>
      <c r="FVY35" s="131"/>
      <c r="FVZ35" s="131"/>
      <c r="FWA35" s="131"/>
      <c r="FWB35" s="131"/>
      <c r="FWC35" s="131"/>
      <c r="FWD35" s="131"/>
      <c r="FWE35" s="131"/>
      <c r="FWF35" s="131"/>
      <c r="FWG35" s="131"/>
      <c r="FWH35" s="131"/>
      <c r="FWI35" s="131"/>
      <c r="FWJ35" s="131"/>
      <c r="FWK35" s="131"/>
      <c r="FWL35" s="131"/>
      <c r="FWM35" s="131"/>
      <c r="FWN35" s="131"/>
      <c r="FWO35" s="131"/>
      <c r="FWP35" s="131"/>
      <c r="FWQ35" s="131"/>
      <c r="FWR35" s="131"/>
      <c r="FWS35" s="131"/>
      <c r="FWT35" s="131"/>
      <c r="FWU35" s="131"/>
      <c r="FWV35" s="131"/>
      <c r="FWW35" s="131"/>
      <c r="FWX35" s="131"/>
      <c r="FWY35" s="131"/>
      <c r="FWZ35" s="131"/>
      <c r="FXA35" s="131"/>
      <c r="FXB35" s="131"/>
      <c r="FXC35" s="131"/>
      <c r="FXD35" s="131"/>
      <c r="FXE35" s="131"/>
      <c r="FXF35" s="131"/>
      <c r="FXG35" s="131"/>
      <c r="FXH35" s="131"/>
      <c r="FXI35" s="131"/>
      <c r="FXJ35" s="131"/>
      <c r="FXK35" s="131"/>
      <c r="FXL35" s="131"/>
      <c r="FXM35" s="131"/>
      <c r="FXN35" s="131"/>
      <c r="FXO35" s="131"/>
      <c r="FXP35" s="131"/>
      <c r="FXQ35" s="131"/>
      <c r="FXR35" s="131"/>
      <c r="FXS35" s="131"/>
      <c r="FXT35" s="131"/>
      <c r="FXU35" s="131"/>
      <c r="FXV35" s="131"/>
      <c r="FXW35" s="131"/>
      <c r="FXX35" s="131"/>
      <c r="FXY35" s="131"/>
      <c r="FXZ35" s="131"/>
      <c r="FYA35" s="131"/>
      <c r="FYB35" s="131"/>
      <c r="FYC35" s="131"/>
      <c r="FYD35" s="131"/>
      <c r="FYE35" s="131"/>
      <c r="FYF35" s="131"/>
      <c r="FYG35" s="131"/>
      <c r="FYH35" s="131"/>
      <c r="FYI35" s="131"/>
      <c r="FYJ35" s="131"/>
      <c r="FYK35" s="131"/>
      <c r="FYL35" s="131"/>
      <c r="FYM35" s="131"/>
      <c r="FYN35" s="131"/>
      <c r="FYO35" s="131"/>
      <c r="FYP35" s="131"/>
      <c r="FYQ35" s="131"/>
      <c r="FYR35" s="131"/>
      <c r="FYS35" s="131"/>
      <c r="FYT35" s="131"/>
      <c r="FYU35" s="131"/>
      <c r="FYV35" s="131"/>
      <c r="FYW35" s="131"/>
      <c r="FYX35" s="131"/>
      <c r="FYY35" s="131"/>
      <c r="FYZ35" s="131"/>
      <c r="FZA35" s="131"/>
      <c r="FZB35" s="131"/>
      <c r="FZC35" s="131"/>
      <c r="FZD35" s="131"/>
      <c r="FZE35" s="131"/>
      <c r="FZF35" s="131"/>
      <c r="FZG35" s="131"/>
      <c r="FZH35" s="131"/>
      <c r="FZI35" s="131"/>
      <c r="FZJ35" s="131"/>
      <c r="FZK35" s="131"/>
      <c r="FZL35" s="131"/>
      <c r="FZM35" s="131"/>
      <c r="FZN35" s="131"/>
      <c r="FZO35" s="131"/>
      <c r="FZP35" s="131"/>
      <c r="FZQ35" s="131"/>
      <c r="FZR35" s="131"/>
      <c r="FZS35" s="131"/>
      <c r="FZT35" s="131"/>
      <c r="FZU35" s="131"/>
      <c r="FZV35" s="131"/>
      <c r="FZW35" s="131"/>
      <c r="FZX35" s="131"/>
      <c r="FZY35" s="131"/>
      <c r="FZZ35" s="131"/>
      <c r="GAA35" s="131"/>
      <c r="GAB35" s="131"/>
      <c r="GAC35" s="131"/>
      <c r="GAD35" s="131"/>
      <c r="GAE35" s="131"/>
      <c r="GAF35" s="131"/>
      <c r="GAG35" s="131"/>
      <c r="GAH35" s="131"/>
      <c r="GAI35" s="131"/>
      <c r="GAJ35" s="131"/>
      <c r="GAK35" s="131"/>
      <c r="GAL35" s="131"/>
      <c r="GAM35" s="131"/>
      <c r="GAN35" s="131"/>
      <c r="GAO35" s="131"/>
      <c r="GAP35" s="131"/>
      <c r="GAQ35" s="131"/>
      <c r="GAR35" s="131"/>
      <c r="GAS35" s="131"/>
      <c r="GAT35" s="131"/>
      <c r="GAU35" s="131"/>
      <c r="GAV35" s="131"/>
      <c r="GAW35" s="131"/>
      <c r="GAX35" s="131"/>
      <c r="GAY35" s="131"/>
      <c r="GAZ35" s="131"/>
      <c r="GBA35" s="131"/>
      <c r="GBB35" s="131"/>
      <c r="GBC35" s="131"/>
      <c r="GBD35" s="131"/>
      <c r="GBE35" s="131"/>
      <c r="GBF35" s="131"/>
      <c r="GBG35" s="131"/>
      <c r="GBH35" s="131"/>
      <c r="GBI35" s="131"/>
      <c r="GBJ35" s="131"/>
      <c r="GBK35" s="131"/>
      <c r="GBL35" s="131"/>
      <c r="GBM35" s="131"/>
      <c r="GBN35" s="131"/>
      <c r="GBO35" s="131"/>
      <c r="GBP35" s="131"/>
      <c r="GBQ35" s="131"/>
      <c r="GBR35" s="131"/>
      <c r="GBS35" s="131"/>
      <c r="GBT35" s="131"/>
      <c r="GBU35" s="131"/>
      <c r="GBV35" s="131"/>
      <c r="GBW35" s="131"/>
      <c r="GBX35" s="131"/>
      <c r="GBY35" s="131"/>
      <c r="GBZ35" s="131"/>
      <c r="GCA35" s="131"/>
      <c r="GCB35" s="131"/>
      <c r="GCC35" s="131"/>
      <c r="GCD35" s="131"/>
      <c r="GCE35" s="131"/>
      <c r="GCF35" s="131"/>
      <c r="GCG35" s="131"/>
      <c r="GCH35" s="131"/>
      <c r="GCI35" s="131"/>
      <c r="GCJ35" s="131"/>
      <c r="GCK35" s="131"/>
      <c r="GCL35" s="131"/>
      <c r="GCM35" s="131"/>
      <c r="GCN35" s="131"/>
      <c r="GCO35" s="131"/>
      <c r="GCP35" s="131"/>
      <c r="GCQ35" s="131"/>
      <c r="GCR35" s="131"/>
      <c r="GCS35" s="131"/>
      <c r="GCT35" s="131"/>
      <c r="GCU35" s="131"/>
      <c r="GCV35" s="131"/>
      <c r="GCW35" s="131"/>
      <c r="GCX35" s="131"/>
      <c r="GCY35" s="131"/>
      <c r="GCZ35" s="131"/>
      <c r="GDA35" s="131"/>
      <c r="GDB35" s="131"/>
      <c r="GDC35" s="131"/>
      <c r="GDD35" s="131"/>
      <c r="GDE35" s="131"/>
      <c r="GDF35" s="131"/>
      <c r="GDG35" s="131"/>
      <c r="GDH35" s="131"/>
      <c r="GDI35" s="131"/>
      <c r="GDJ35" s="131"/>
      <c r="GDK35" s="131"/>
      <c r="GDL35" s="131"/>
      <c r="GDM35" s="131"/>
      <c r="GDN35" s="131"/>
      <c r="GDO35" s="131"/>
      <c r="GDP35" s="131"/>
      <c r="GDQ35" s="131"/>
      <c r="GDR35" s="131"/>
      <c r="GDS35" s="131"/>
      <c r="GDT35" s="131"/>
      <c r="GDU35" s="131"/>
      <c r="GDV35" s="131"/>
      <c r="GDW35" s="131"/>
      <c r="GDX35" s="131"/>
      <c r="GDY35" s="131"/>
      <c r="GDZ35" s="131"/>
      <c r="GEA35" s="131"/>
      <c r="GEB35" s="131"/>
      <c r="GEC35" s="131"/>
      <c r="GED35" s="131"/>
      <c r="GEE35" s="131"/>
      <c r="GEF35" s="131"/>
      <c r="GEG35" s="131"/>
      <c r="GEH35" s="131"/>
      <c r="GEI35" s="131"/>
      <c r="GEJ35" s="131"/>
      <c r="GEK35" s="131"/>
      <c r="GEL35" s="131"/>
      <c r="GEM35" s="131"/>
      <c r="GEN35" s="131"/>
      <c r="GEO35" s="131"/>
      <c r="GEP35" s="131"/>
      <c r="GEQ35" s="131"/>
      <c r="GER35" s="131"/>
      <c r="GES35" s="131"/>
      <c r="GET35" s="131"/>
      <c r="GEU35" s="131"/>
      <c r="GEV35" s="131"/>
      <c r="GEW35" s="131"/>
      <c r="GEX35" s="131"/>
      <c r="GEY35" s="131"/>
      <c r="GEZ35" s="131"/>
      <c r="GFA35" s="131"/>
      <c r="GFB35" s="131"/>
      <c r="GFC35" s="131"/>
      <c r="GFD35" s="131"/>
      <c r="GFE35" s="131"/>
      <c r="GFF35" s="131"/>
      <c r="GFG35" s="131"/>
      <c r="GFH35" s="131"/>
      <c r="GFI35" s="131"/>
      <c r="GFJ35" s="131"/>
      <c r="GFK35" s="131"/>
      <c r="GFL35" s="131"/>
      <c r="GFM35" s="131"/>
      <c r="GFN35" s="131"/>
      <c r="GFO35" s="131"/>
      <c r="GFP35" s="131"/>
      <c r="GFQ35" s="131"/>
      <c r="GFR35" s="131"/>
      <c r="GFS35" s="131"/>
      <c r="GFT35" s="131"/>
      <c r="GFU35" s="131"/>
      <c r="GFV35" s="131"/>
      <c r="GFW35" s="131"/>
      <c r="GFX35" s="131"/>
      <c r="GFY35" s="131"/>
      <c r="GFZ35" s="131"/>
      <c r="GGA35" s="131"/>
      <c r="GGB35" s="131"/>
      <c r="GGC35" s="131"/>
      <c r="GGD35" s="131"/>
      <c r="GGE35" s="131"/>
      <c r="GGF35" s="131"/>
      <c r="GGG35" s="131"/>
      <c r="GGH35" s="131"/>
      <c r="GGI35" s="131"/>
      <c r="GGJ35" s="131"/>
      <c r="GGK35" s="131"/>
      <c r="GGL35" s="131"/>
      <c r="GGM35" s="131"/>
      <c r="GGN35" s="131"/>
      <c r="GGO35" s="131"/>
      <c r="GGP35" s="131"/>
      <c r="GGQ35" s="131"/>
      <c r="GGR35" s="131"/>
      <c r="GGS35" s="131"/>
      <c r="GGT35" s="131"/>
      <c r="GGU35" s="131"/>
      <c r="GGV35" s="131"/>
      <c r="GGW35" s="131"/>
      <c r="GGX35" s="131"/>
      <c r="GGY35" s="131"/>
      <c r="GGZ35" s="131"/>
      <c r="GHA35" s="131"/>
      <c r="GHB35" s="131"/>
      <c r="GHC35" s="131"/>
      <c r="GHD35" s="131"/>
      <c r="GHE35" s="131"/>
      <c r="GHF35" s="131"/>
      <c r="GHG35" s="131"/>
      <c r="GHH35" s="131"/>
      <c r="GHI35" s="131"/>
      <c r="GHJ35" s="131"/>
      <c r="GHK35" s="131"/>
      <c r="GHL35" s="131"/>
      <c r="GHM35" s="131"/>
      <c r="GHN35" s="131"/>
      <c r="GHO35" s="131"/>
      <c r="GHP35" s="131"/>
      <c r="GHQ35" s="131"/>
      <c r="GHR35" s="131"/>
      <c r="GHS35" s="131"/>
      <c r="GHT35" s="131"/>
      <c r="GHU35" s="131"/>
      <c r="GHV35" s="131"/>
      <c r="GHW35" s="131"/>
      <c r="GHX35" s="131"/>
      <c r="GHY35" s="131"/>
      <c r="GHZ35" s="131"/>
      <c r="GIA35" s="131"/>
      <c r="GIB35" s="131"/>
      <c r="GIC35" s="131"/>
      <c r="GID35" s="131"/>
      <c r="GIE35" s="131"/>
      <c r="GIF35" s="131"/>
      <c r="GIG35" s="131"/>
      <c r="GIH35" s="131"/>
      <c r="GII35" s="131"/>
      <c r="GIJ35" s="131"/>
      <c r="GIK35" s="131"/>
      <c r="GIL35" s="131"/>
      <c r="GIM35" s="131"/>
      <c r="GIN35" s="131"/>
      <c r="GIO35" s="131"/>
      <c r="GIP35" s="131"/>
      <c r="GIQ35" s="131"/>
      <c r="GIR35" s="131"/>
      <c r="GIS35" s="131"/>
      <c r="GIT35" s="131"/>
      <c r="GIU35" s="131"/>
      <c r="GIV35" s="131"/>
      <c r="GIW35" s="131"/>
      <c r="GIX35" s="131"/>
      <c r="GIY35" s="131"/>
      <c r="GIZ35" s="131"/>
      <c r="GJA35" s="131"/>
      <c r="GJB35" s="131"/>
      <c r="GJC35" s="131"/>
      <c r="GJD35" s="131"/>
      <c r="GJE35" s="131"/>
      <c r="GJF35" s="131"/>
      <c r="GJG35" s="131"/>
      <c r="GJH35" s="131"/>
      <c r="GJI35" s="131"/>
      <c r="GJJ35" s="131"/>
      <c r="GJK35" s="131"/>
      <c r="GJL35" s="131"/>
      <c r="GJM35" s="131"/>
      <c r="GJN35" s="131"/>
      <c r="GJO35" s="131"/>
      <c r="GJP35" s="131"/>
      <c r="GJQ35" s="131"/>
      <c r="GJR35" s="131"/>
      <c r="GJS35" s="131"/>
      <c r="GJT35" s="131"/>
      <c r="GJU35" s="131"/>
      <c r="GJV35" s="131"/>
      <c r="GJW35" s="131"/>
      <c r="GJX35" s="131"/>
      <c r="GJY35" s="131"/>
      <c r="GJZ35" s="131"/>
      <c r="GKA35" s="131"/>
      <c r="GKB35" s="131"/>
      <c r="GKC35" s="131"/>
      <c r="GKD35" s="131"/>
      <c r="GKE35" s="131"/>
      <c r="GKF35" s="131"/>
      <c r="GKG35" s="131"/>
      <c r="GKH35" s="131"/>
      <c r="GKI35" s="131"/>
      <c r="GKJ35" s="131"/>
      <c r="GKK35" s="131"/>
      <c r="GKL35" s="131"/>
      <c r="GKM35" s="131"/>
      <c r="GKN35" s="131"/>
      <c r="GKO35" s="131"/>
      <c r="GKP35" s="131"/>
      <c r="GKQ35" s="131"/>
      <c r="GKR35" s="131"/>
      <c r="GKS35" s="131"/>
      <c r="GKT35" s="131"/>
      <c r="GKU35" s="131"/>
      <c r="GKV35" s="131"/>
      <c r="GKW35" s="131"/>
      <c r="GKX35" s="131"/>
      <c r="GKY35" s="131"/>
      <c r="GKZ35" s="131"/>
      <c r="GLA35" s="131"/>
      <c r="GLB35" s="131"/>
      <c r="GLC35" s="131"/>
      <c r="GLD35" s="131"/>
      <c r="GLE35" s="131"/>
      <c r="GLF35" s="131"/>
      <c r="GLG35" s="131"/>
      <c r="GLH35" s="131"/>
      <c r="GLI35" s="131"/>
      <c r="GLJ35" s="131"/>
      <c r="GLK35" s="131"/>
      <c r="GLL35" s="131"/>
      <c r="GLM35" s="131"/>
      <c r="GLN35" s="131"/>
      <c r="GLO35" s="131"/>
      <c r="GLP35" s="131"/>
      <c r="GLQ35" s="131"/>
      <c r="GLR35" s="131"/>
      <c r="GLS35" s="131"/>
      <c r="GLT35" s="131"/>
      <c r="GLU35" s="131"/>
      <c r="GLV35" s="131"/>
      <c r="GLW35" s="131"/>
      <c r="GLX35" s="131"/>
      <c r="GLY35" s="131"/>
      <c r="GLZ35" s="131"/>
      <c r="GMA35" s="131"/>
      <c r="GMB35" s="131"/>
      <c r="GMC35" s="131"/>
      <c r="GMD35" s="131"/>
      <c r="GME35" s="131"/>
      <c r="GMF35" s="131"/>
      <c r="GMG35" s="131"/>
      <c r="GMH35" s="131"/>
      <c r="GMI35" s="131"/>
      <c r="GMJ35" s="131"/>
      <c r="GMK35" s="131"/>
      <c r="GML35" s="131"/>
      <c r="GMM35" s="131"/>
      <c r="GMN35" s="131"/>
      <c r="GMO35" s="131"/>
      <c r="GMP35" s="131"/>
      <c r="GMQ35" s="131"/>
      <c r="GMR35" s="131"/>
      <c r="GMS35" s="131"/>
      <c r="GMT35" s="131"/>
      <c r="GMU35" s="131"/>
      <c r="GMV35" s="131"/>
      <c r="GMW35" s="131"/>
      <c r="GMX35" s="131"/>
      <c r="GMY35" s="131"/>
      <c r="GMZ35" s="131"/>
      <c r="GNA35" s="131"/>
      <c r="GNB35" s="131"/>
      <c r="GNC35" s="131"/>
      <c r="GND35" s="131"/>
      <c r="GNE35" s="131"/>
      <c r="GNF35" s="131"/>
      <c r="GNG35" s="131"/>
      <c r="GNH35" s="131"/>
      <c r="GNI35" s="131"/>
      <c r="GNJ35" s="131"/>
      <c r="GNK35" s="131"/>
      <c r="GNL35" s="131"/>
      <c r="GNM35" s="131"/>
      <c r="GNN35" s="131"/>
      <c r="GNO35" s="131"/>
      <c r="GNP35" s="131"/>
      <c r="GNQ35" s="131"/>
      <c r="GNR35" s="131"/>
      <c r="GNS35" s="131"/>
      <c r="GNT35" s="131"/>
      <c r="GNU35" s="131"/>
      <c r="GNV35" s="131"/>
      <c r="GNW35" s="131"/>
      <c r="GNX35" s="131"/>
      <c r="GNY35" s="131"/>
      <c r="GNZ35" s="131"/>
      <c r="GOA35" s="131"/>
      <c r="GOB35" s="131"/>
      <c r="GOC35" s="131"/>
      <c r="GOD35" s="131"/>
      <c r="GOE35" s="131"/>
      <c r="GOF35" s="131"/>
      <c r="GOG35" s="131"/>
      <c r="GOH35" s="131"/>
      <c r="GOI35" s="131"/>
      <c r="GOJ35" s="131"/>
      <c r="GOK35" s="131"/>
      <c r="GOL35" s="131"/>
      <c r="GOM35" s="131"/>
      <c r="GON35" s="131"/>
      <c r="GOO35" s="131"/>
      <c r="GOP35" s="131"/>
      <c r="GOQ35" s="131"/>
      <c r="GOR35" s="131"/>
      <c r="GOS35" s="131"/>
      <c r="GOT35" s="131"/>
      <c r="GOU35" s="131"/>
      <c r="GOV35" s="131"/>
      <c r="GOW35" s="131"/>
      <c r="GOX35" s="131"/>
      <c r="GOY35" s="131"/>
      <c r="GOZ35" s="131"/>
      <c r="GPA35" s="131"/>
      <c r="GPB35" s="131"/>
      <c r="GPC35" s="131"/>
      <c r="GPD35" s="131"/>
      <c r="GPE35" s="131"/>
      <c r="GPF35" s="131"/>
      <c r="GPG35" s="131"/>
      <c r="GPH35" s="131"/>
      <c r="GPI35" s="131"/>
      <c r="GPJ35" s="131"/>
      <c r="GPK35" s="131"/>
      <c r="GPL35" s="131"/>
      <c r="GPM35" s="131"/>
      <c r="GPN35" s="131"/>
      <c r="GPO35" s="131"/>
      <c r="GPP35" s="131"/>
      <c r="GPQ35" s="131"/>
      <c r="GPR35" s="131"/>
      <c r="GPS35" s="131"/>
      <c r="GPT35" s="131"/>
      <c r="GPU35" s="131"/>
      <c r="GPV35" s="131"/>
      <c r="GPW35" s="131"/>
      <c r="GPX35" s="131"/>
      <c r="GPY35" s="131"/>
      <c r="GPZ35" s="131"/>
      <c r="GQA35" s="131"/>
      <c r="GQB35" s="131"/>
      <c r="GQC35" s="131"/>
      <c r="GQD35" s="131"/>
      <c r="GQE35" s="131"/>
      <c r="GQF35" s="131"/>
      <c r="GQG35" s="131"/>
      <c r="GQH35" s="131"/>
      <c r="GQI35" s="131"/>
      <c r="GQJ35" s="131"/>
      <c r="GQK35" s="131"/>
      <c r="GQL35" s="131"/>
      <c r="GQM35" s="131"/>
      <c r="GQN35" s="131"/>
      <c r="GQO35" s="131"/>
      <c r="GQP35" s="131"/>
      <c r="GQQ35" s="131"/>
      <c r="GQR35" s="131"/>
      <c r="GQS35" s="131"/>
      <c r="GQT35" s="131"/>
      <c r="GQU35" s="131"/>
      <c r="GQV35" s="131"/>
      <c r="GQW35" s="131"/>
      <c r="GQX35" s="131"/>
      <c r="GQY35" s="131"/>
      <c r="GQZ35" s="131"/>
      <c r="GRA35" s="131"/>
      <c r="GRB35" s="131"/>
      <c r="GRC35" s="131"/>
      <c r="GRD35" s="131"/>
      <c r="GRE35" s="131"/>
      <c r="GRF35" s="131"/>
      <c r="GRG35" s="131"/>
      <c r="GRH35" s="131"/>
      <c r="GRI35" s="131"/>
      <c r="GRJ35" s="131"/>
      <c r="GRK35" s="131"/>
      <c r="GRL35" s="131"/>
      <c r="GRM35" s="131"/>
      <c r="GRN35" s="131"/>
      <c r="GRO35" s="131"/>
      <c r="GRP35" s="131"/>
      <c r="GRQ35" s="131"/>
      <c r="GRR35" s="131"/>
      <c r="GRS35" s="131"/>
      <c r="GRT35" s="131"/>
      <c r="GRU35" s="131"/>
      <c r="GRV35" s="131"/>
      <c r="GRW35" s="131"/>
      <c r="GRX35" s="131"/>
      <c r="GRY35" s="131"/>
      <c r="GRZ35" s="131"/>
      <c r="GSA35" s="131"/>
      <c r="GSB35" s="131"/>
      <c r="GSC35" s="131"/>
      <c r="GSD35" s="131"/>
      <c r="GSE35" s="131"/>
      <c r="GSF35" s="131"/>
      <c r="GSG35" s="131"/>
      <c r="GSH35" s="131"/>
      <c r="GSI35" s="131"/>
      <c r="GSJ35" s="131"/>
      <c r="GSK35" s="131"/>
      <c r="GSL35" s="131"/>
      <c r="GSM35" s="131"/>
      <c r="GSN35" s="131"/>
      <c r="GSO35" s="131"/>
      <c r="GSP35" s="131"/>
      <c r="GSQ35" s="131"/>
      <c r="GSR35" s="131"/>
      <c r="GSS35" s="131"/>
      <c r="GST35" s="131"/>
      <c r="GSU35" s="131"/>
      <c r="GSV35" s="131"/>
      <c r="GSW35" s="131"/>
      <c r="GSX35" s="131"/>
      <c r="GSY35" s="131"/>
      <c r="GSZ35" s="131"/>
      <c r="GTA35" s="131"/>
      <c r="GTB35" s="131"/>
      <c r="GTC35" s="131"/>
      <c r="GTD35" s="131"/>
      <c r="GTE35" s="131"/>
      <c r="GTF35" s="131"/>
      <c r="GTG35" s="131"/>
      <c r="GTH35" s="131"/>
      <c r="GTI35" s="131"/>
      <c r="GTJ35" s="131"/>
      <c r="GTK35" s="131"/>
      <c r="GTL35" s="131"/>
      <c r="GTM35" s="131"/>
      <c r="GTN35" s="131"/>
      <c r="GTO35" s="131"/>
      <c r="GTP35" s="131"/>
      <c r="GTQ35" s="131"/>
      <c r="GTR35" s="131"/>
      <c r="GTS35" s="131"/>
      <c r="GTT35" s="131"/>
      <c r="GTU35" s="131"/>
      <c r="GTV35" s="131"/>
      <c r="GTW35" s="131"/>
      <c r="GTX35" s="131"/>
      <c r="GTY35" s="131"/>
      <c r="GTZ35" s="131"/>
      <c r="GUA35" s="131"/>
      <c r="GUB35" s="131"/>
      <c r="GUC35" s="131"/>
      <c r="GUD35" s="131"/>
      <c r="GUE35" s="131"/>
      <c r="GUF35" s="131"/>
      <c r="GUG35" s="131"/>
      <c r="GUH35" s="131"/>
      <c r="GUI35" s="131"/>
      <c r="GUJ35" s="131"/>
      <c r="GUK35" s="131"/>
      <c r="GUL35" s="131"/>
      <c r="GUM35" s="131"/>
      <c r="GUN35" s="131"/>
      <c r="GUO35" s="131"/>
      <c r="GUP35" s="131"/>
      <c r="GUQ35" s="131"/>
      <c r="GUR35" s="131"/>
      <c r="GUS35" s="131"/>
      <c r="GUT35" s="131"/>
      <c r="GUU35" s="131"/>
      <c r="GUV35" s="131"/>
      <c r="GUW35" s="131"/>
      <c r="GUX35" s="131"/>
      <c r="GUY35" s="131"/>
      <c r="GUZ35" s="131"/>
      <c r="GVA35" s="131"/>
      <c r="GVB35" s="131"/>
      <c r="GVC35" s="131"/>
      <c r="GVD35" s="131"/>
      <c r="GVE35" s="131"/>
      <c r="GVF35" s="131"/>
      <c r="GVG35" s="131"/>
      <c r="GVH35" s="131"/>
      <c r="GVI35" s="131"/>
      <c r="GVJ35" s="131"/>
      <c r="GVK35" s="131"/>
      <c r="GVL35" s="131"/>
      <c r="GVM35" s="131"/>
      <c r="GVN35" s="131"/>
      <c r="GVO35" s="131"/>
      <c r="GVP35" s="131"/>
      <c r="GVQ35" s="131"/>
      <c r="GVR35" s="131"/>
      <c r="GVS35" s="131"/>
      <c r="GVT35" s="131"/>
      <c r="GVU35" s="131"/>
      <c r="GVV35" s="131"/>
      <c r="GVW35" s="131"/>
      <c r="GVX35" s="131"/>
      <c r="GVY35" s="131"/>
      <c r="GVZ35" s="131"/>
      <c r="GWA35" s="131"/>
      <c r="GWB35" s="131"/>
      <c r="GWC35" s="131"/>
      <c r="GWD35" s="131"/>
      <c r="GWE35" s="131"/>
      <c r="GWF35" s="131"/>
      <c r="GWG35" s="131"/>
      <c r="GWH35" s="131"/>
      <c r="GWI35" s="131"/>
      <c r="GWJ35" s="131"/>
      <c r="GWK35" s="131"/>
      <c r="GWL35" s="131"/>
      <c r="GWM35" s="131"/>
      <c r="GWN35" s="131"/>
      <c r="GWO35" s="131"/>
      <c r="GWP35" s="131"/>
      <c r="GWQ35" s="131"/>
      <c r="GWR35" s="131"/>
      <c r="GWS35" s="131"/>
      <c r="GWT35" s="131"/>
      <c r="GWU35" s="131"/>
      <c r="GWV35" s="131"/>
      <c r="GWW35" s="131"/>
      <c r="GWX35" s="131"/>
      <c r="GWY35" s="131"/>
      <c r="GWZ35" s="131"/>
      <c r="GXA35" s="131"/>
      <c r="GXB35" s="131"/>
      <c r="GXC35" s="131"/>
      <c r="GXD35" s="131"/>
      <c r="GXE35" s="131"/>
      <c r="GXF35" s="131"/>
      <c r="GXG35" s="131"/>
      <c r="GXH35" s="131"/>
      <c r="GXI35" s="131"/>
      <c r="GXJ35" s="131"/>
      <c r="GXK35" s="131"/>
      <c r="GXL35" s="131"/>
      <c r="GXM35" s="131"/>
      <c r="GXN35" s="131"/>
      <c r="GXO35" s="131"/>
      <c r="GXP35" s="131"/>
      <c r="GXQ35" s="131"/>
      <c r="GXR35" s="131"/>
      <c r="GXS35" s="131"/>
      <c r="GXT35" s="131"/>
      <c r="GXU35" s="131"/>
      <c r="GXV35" s="131"/>
      <c r="GXW35" s="131"/>
      <c r="GXX35" s="131"/>
      <c r="GXY35" s="131"/>
      <c r="GXZ35" s="131"/>
      <c r="GYA35" s="131"/>
      <c r="GYB35" s="131"/>
      <c r="GYC35" s="131"/>
      <c r="GYD35" s="131"/>
      <c r="GYE35" s="131"/>
      <c r="GYF35" s="131"/>
      <c r="GYG35" s="131"/>
      <c r="GYH35" s="131"/>
      <c r="GYI35" s="131"/>
      <c r="GYJ35" s="131"/>
      <c r="GYK35" s="131"/>
      <c r="GYL35" s="131"/>
      <c r="GYM35" s="131"/>
      <c r="GYN35" s="131"/>
      <c r="GYO35" s="131"/>
      <c r="GYP35" s="131"/>
      <c r="GYQ35" s="131"/>
      <c r="GYR35" s="131"/>
      <c r="GYS35" s="131"/>
      <c r="GYT35" s="131"/>
      <c r="GYU35" s="131"/>
      <c r="GYV35" s="131"/>
      <c r="GYW35" s="131"/>
      <c r="GYX35" s="131"/>
      <c r="GYY35" s="131"/>
      <c r="GYZ35" s="131"/>
      <c r="GZA35" s="131"/>
      <c r="GZB35" s="131"/>
      <c r="GZC35" s="131"/>
      <c r="GZD35" s="131"/>
      <c r="GZE35" s="131"/>
      <c r="GZF35" s="131"/>
      <c r="GZG35" s="131"/>
      <c r="GZH35" s="131"/>
      <c r="GZI35" s="131"/>
      <c r="GZJ35" s="131"/>
      <c r="GZK35" s="131"/>
      <c r="GZL35" s="131"/>
      <c r="GZM35" s="131"/>
      <c r="GZN35" s="131"/>
      <c r="GZO35" s="131"/>
      <c r="GZP35" s="131"/>
      <c r="GZQ35" s="131"/>
      <c r="GZR35" s="131"/>
      <c r="GZS35" s="131"/>
      <c r="GZT35" s="131"/>
      <c r="GZU35" s="131"/>
      <c r="GZV35" s="131"/>
      <c r="GZW35" s="131"/>
      <c r="GZX35" s="131"/>
      <c r="GZY35" s="131"/>
      <c r="GZZ35" s="131"/>
      <c r="HAA35" s="131"/>
      <c r="HAB35" s="131"/>
      <c r="HAC35" s="131"/>
      <c r="HAD35" s="131"/>
      <c r="HAE35" s="131"/>
      <c r="HAF35" s="131"/>
      <c r="HAG35" s="131"/>
      <c r="HAH35" s="131"/>
      <c r="HAI35" s="131"/>
      <c r="HAJ35" s="131"/>
      <c r="HAK35" s="131"/>
      <c r="HAL35" s="131"/>
      <c r="HAM35" s="131"/>
      <c r="HAN35" s="131"/>
      <c r="HAO35" s="131"/>
      <c r="HAP35" s="131"/>
      <c r="HAQ35" s="131"/>
      <c r="HAR35" s="131"/>
      <c r="HAS35" s="131"/>
      <c r="HAT35" s="131"/>
      <c r="HAU35" s="131"/>
      <c r="HAV35" s="131"/>
      <c r="HAW35" s="131"/>
      <c r="HAX35" s="131"/>
      <c r="HAY35" s="131"/>
      <c r="HAZ35" s="131"/>
      <c r="HBA35" s="131"/>
      <c r="HBB35" s="131"/>
      <c r="HBC35" s="131"/>
      <c r="HBD35" s="131"/>
      <c r="HBE35" s="131"/>
      <c r="HBF35" s="131"/>
      <c r="HBG35" s="131"/>
      <c r="HBH35" s="131"/>
      <c r="HBI35" s="131"/>
      <c r="HBJ35" s="131"/>
      <c r="HBK35" s="131"/>
      <c r="HBL35" s="131"/>
      <c r="HBM35" s="131"/>
      <c r="HBN35" s="131"/>
      <c r="HBO35" s="131"/>
      <c r="HBP35" s="131"/>
      <c r="HBQ35" s="131"/>
      <c r="HBR35" s="131"/>
      <c r="HBS35" s="131"/>
      <c r="HBT35" s="131"/>
      <c r="HBU35" s="131"/>
      <c r="HBV35" s="131"/>
      <c r="HBW35" s="131"/>
      <c r="HBX35" s="131"/>
      <c r="HBY35" s="131"/>
      <c r="HBZ35" s="131"/>
      <c r="HCA35" s="131"/>
      <c r="HCB35" s="131"/>
      <c r="HCC35" s="131"/>
      <c r="HCD35" s="131"/>
      <c r="HCE35" s="131"/>
      <c r="HCF35" s="131"/>
      <c r="HCG35" s="131"/>
      <c r="HCH35" s="131"/>
      <c r="HCI35" s="131"/>
      <c r="HCJ35" s="131"/>
      <c r="HCK35" s="131"/>
      <c r="HCL35" s="131"/>
      <c r="HCM35" s="131"/>
      <c r="HCN35" s="131"/>
      <c r="HCO35" s="131"/>
      <c r="HCP35" s="131"/>
      <c r="HCQ35" s="131"/>
      <c r="HCR35" s="131"/>
      <c r="HCS35" s="131"/>
      <c r="HCT35" s="131"/>
      <c r="HCU35" s="131"/>
      <c r="HCV35" s="131"/>
      <c r="HCW35" s="131"/>
      <c r="HCX35" s="131"/>
      <c r="HCY35" s="131"/>
      <c r="HCZ35" s="131"/>
      <c r="HDA35" s="131"/>
      <c r="HDB35" s="131"/>
      <c r="HDC35" s="131"/>
      <c r="HDD35" s="131"/>
      <c r="HDE35" s="131"/>
      <c r="HDF35" s="131"/>
      <c r="HDG35" s="131"/>
      <c r="HDH35" s="131"/>
      <c r="HDI35" s="131"/>
      <c r="HDJ35" s="131"/>
      <c r="HDK35" s="131"/>
      <c r="HDL35" s="131"/>
      <c r="HDM35" s="131"/>
      <c r="HDN35" s="131"/>
      <c r="HDO35" s="131"/>
      <c r="HDP35" s="131"/>
      <c r="HDQ35" s="131"/>
      <c r="HDR35" s="131"/>
      <c r="HDS35" s="131"/>
      <c r="HDT35" s="131"/>
      <c r="HDU35" s="131"/>
      <c r="HDV35" s="131"/>
      <c r="HDW35" s="131"/>
      <c r="HDX35" s="131"/>
      <c r="HDY35" s="131"/>
      <c r="HDZ35" s="131"/>
      <c r="HEA35" s="131"/>
      <c r="HEB35" s="131"/>
      <c r="HEC35" s="131"/>
      <c r="HED35" s="131"/>
      <c r="HEE35" s="131"/>
      <c r="HEF35" s="131"/>
      <c r="HEG35" s="131"/>
      <c r="HEH35" s="131"/>
      <c r="HEI35" s="131"/>
      <c r="HEJ35" s="131"/>
      <c r="HEK35" s="131"/>
      <c r="HEL35" s="131"/>
      <c r="HEM35" s="131"/>
      <c r="HEN35" s="131"/>
      <c r="HEO35" s="131"/>
      <c r="HEP35" s="131"/>
      <c r="HEQ35" s="131"/>
      <c r="HER35" s="131"/>
      <c r="HES35" s="131"/>
      <c r="HET35" s="131"/>
      <c r="HEU35" s="131"/>
      <c r="HEV35" s="131"/>
      <c r="HEW35" s="131"/>
      <c r="HEX35" s="131"/>
      <c r="HEY35" s="131"/>
      <c r="HEZ35" s="131"/>
      <c r="HFA35" s="131"/>
      <c r="HFB35" s="131"/>
      <c r="HFC35" s="131"/>
      <c r="HFD35" s="131"/>
      <c r="HFE35" s="131"/>
      <c r="HFF35" s="131"/>
      <c r="HFG35" s="131"/>
      <c r="HFH35" s="131"/>
      <c r="HFI35" s="131"/>
      <c r="HFJ35" s="131"/>
      <c r="HFK35" s="131"/>
      <c r="HFL35" s="131"/>
      <c r="HFM35" s="131"/>
      <c r="HFN35" s="131"/>
      <c r="HFO35" s="131"/>
      <c r="HFP35" s="131"/>
      <c r="HFQ35" s="131"/>
      <c r="HFR35" s="131"/>
      <c r="HFS35" s="131"/>
      <c r="HFT35" s="131"/>
      <c r="HFU35" s="131"/>
      <c r="HFV35" s="131"/>
      <c r="HFW35" s="131"/>
      <c r="HFX35" s="131"/>
      <c r="HFY35" s="131"/>
      <c r="HFZ35" s="131"/>
      <c r="HGA35" s="131"/>
      <c r="HGB35" s="131"/>
      <c r="HGC35" s="131"/>
      <c r="HGD35" s="131"/>
      <c r="HGE35" s="131"/>
      <c r="HGF35" s="131"/>
      <c r="HGG35" s="131"/>
      <c r="HGH35" s="131"/>
      <c r="HGI35" s="131"/>
      <c r="HGJ35" s="131"/>
      <c r="HGK35" s="131"/>
      <c r="HGL35" s="131"/>
      <c r="HGM35" s="131"/>
      <c r="HGN35" s="131"/>
      <c r="HGO35" s="131"/>
      <c r="HGP35" s="131"/>
      <c r="HGQ35" s="131"/>
      <c r="HGR35" s="131"/>
      <c r="HGS35" s="131"/>
      <c r="HGT35" s="131"/>
      <c r="HGU35" s="131"/>
      <c r="HGV35" s="131"/>
      <c r="HGW35" s="131"/>
      <c r="HGX35" s="131"/>
      <c r="HGY35" s="131"/>
      <c r="HGZ35" s="131"/>
      <c r="HHA35" s="131"/>
      <c r="HHB35" s="131"/>
      <c r="HHC35" s="131"/>
      <c r="HHD35" s="131"/>
      <c r="HHE35" s="131"/>
      <c r="HHF35" s="131"/>
      <c r="HHG35" s="131"/>
      <c r="HHH35" s="131"/>
      <c r="HHI35" s="131"/>
      <c r="HHJ35" s="131"/>
      <c r="HHK35" s="131"/>
      <c r="HHL35" s="131"/>
      <c r="HHM35" s="131"/>
      <c r="HHN35" s="131"/>
      <c r="HHO35" s="131"/>
      <c r="HHP35" s="131"/>
      <c r="HHQ35" s="131"/>
      <c r="HHR35" s="131"/>
      <c r="HHS35" s="131"/>
      <c r="HHT35" s="131"/>
      <c r="HHU35" s="131"/>
      <c r="HHV35" s="131"/>
      <c r="HHW35" s="131"/>
      <c r="HHX35" s="131"/>
      <c r="HHY35" s="131"/>
      <c r="HHZ35" s="131"/>
      <c r="HIA35" s="131"/>
      <c r="HIB35" s="131"/>
      <c r="HIC35" s="131"/>
      <c r="HID35" s="131"/>
      <c r="HIE35" s="131"/>
      <c r="HIF35" s="131"/>
      <c r="HIG35" s="131"/>
      <c r="HIH35" s="131"/>
      <c r="HII35" s="131"/>
      <c r="HIJ35" s="131"/>
      <c r="HIK35" s="131"/>
      <c r="HIL35" s="131"/>
      <c r="HIM35" s="131"/>
      <c r="HIN35" s="131"/>
      <c r="HIO35" s="131"/>
      <c r="HIP35" s="131"/>
      <c r="HIQ35" s="131"/>
      <c r="HIR35" s="131"/>
      <c r="HIS35" s="131"/>
      <c r="HIT35" s="131"/>
      <c r="HIU35" s="131"/>
      <c r="HIV35" s="131"/>
      <c r="HIW35" s="131"/>
      <c r="HIX35" s="131"/>
      <c r="HIY35" s="131"/>
      <c r="HIZ35" s="131"/>
      <c r="HJA35" s="131"/>
      <c r="HJB35" s="131"/>
      <c r="HJC35" s="131"/>
      <c r="HJD35" s="131"/>
      <c r="HJE35" s="131"/>
      <c r="HJF35" s="131"/>
      <c r="HJG35" s="131"/>
      <c r="HJH35" s="131"/>
      <c r="HJI35" s="131"/>
      <c r="HJJ35" s="131"/>
      <c r="HJK35" s="131"/>
      <c r="HJL35" s="131"/>
      <c r="HJM35" s="131"/>
      <c r="HJN35" s="131"/>
      <c r="HJO35" s="131"/>
      <c r="HJP35" s="131"/>
      <c r="HJQ35" s="131"/>
      <c r="HJR35" s="131"/>
      <c r="HJS35" s="131"/>
      <c r="HJT35" s="131"/>
      <c r="HJU35" s="131"/>
      <c r="HJV35" s="131"/>
      <c r="HJW35" s="131"/>
      <c r="HJX35" s="131"/>
      <c r="HJY35" s="131"/>
      <c r="HJZ35" s="131"/>
      <c r="HKA35" s="131"/>
      <c r="HKB35" s="131"/>
      <c r="HKC35" s="131"/>
      <c r="HKD35" s="131"/>
      <c r="HKE35" s="131"/>
      <c r="HKF35" s="131"/>
      <c r="HKG35" s="131"/>
      <c r="HKH35" s="131"/>
      <c r="HKI35" s="131"/>
      <c r="HKJ35" s="131"/>
      <c r="HKK35" s="131"/>
      <c r="HKL35" s="131"/>
      <c r="HKM35" s="131"/>
      <c r="HKN35" s="131"/>
      <c r="HKO35" s="131"/>
      <c r="HKP35" s="131"/>
      <c r="HKQ35" s="131"/>
      <c r="HKR35" s="131"/>
      <c r="HKS35" s="131"/>
      <c r="HKT35" s="131"/>
      <c r="HKU35" s="131"/>
      <c r="HKV35" s="131"/>
      <c r="HKW35" s="131"/>
      <c r="HKX35" s="131"/>
      <c r="HKY35" s="131"/>
      <c r="HKZ35" s="131"/>
      <c r="HLA35" s="131"/>
      <c r="HLB35" s="131"/>
      <c r="HLC35" s="131"/>
      <c r="HLD35" s="131"/>
      <c r="HLE35" s="131"/>
      <c r="HLF35" s="131"/>
      <c r="HLG35" s="131"/>
      <c r="HLH35" s="131"/>
      <c r="HLI35" s="131"/>
      <c r="HLJ35" s="131"/>
      <c r="HLK35" s="131"/>
      <c r="HLL35" s="131"/>
      <c r="HLM35" s="131"/>
      <c r="HLN35" s="131"/>
      <c r="HLO35" s="131"/>
      <c r="HLP35" s="131"/>
      <c r="HLQ35" s="131"/>
      <c r="HLR35" s="131"/>
      <c r="HLS35" s="131"/>
      <c r="HLT35" s="131"/>
      <c r="HLU35" s="131"/>
      <c r="HLV35" s="131"/>
      <c r="HLW35" s="131"/>
      <c r="HLX35" s="131"/>
      <c r="HLY35" s="131"/>
      <c r="HLZ35" s="131"/>
      <c r="HMA35" s="131"/>
      <c r="HMB35" s="131"/>
      <c r="HMC35" s="131"/>
      <c r="HMD35" s="131"/>
      <c r="HME35" s="131"/>
      <c r="HMF35" s="131"/>
      <c r="HMG35" s="131"/>
      <c r="HMH35" s="131"/>
      <c r="HMI35" s="131"/>
      <c r="HMJ35" s="131"/>
      <c r="HMK35" s="131"/>
      <c r="HML35" s="131"/>
      <c r="HMM35" s="131"/>
      <c r="HMN35" s="131"/>
      <c r="HMO35" s="131"/>
      <c r="HMP35" s="131"/>
      <c r="HMQ35" s="131"/>
      <c r="HMR35" s="131"/>
      <c r="HMS35" s="131"/>
      <c r="HMT35" s="131"/>
      <c r="HMU35" s="131"/>
      <c r="HMV35" s="131"/>
      <c r="HMW35" s="131"/>
      <c r="HMX35" s="131"/>
      <c r="HMY35" s="131"/>
      <c r="HMZ35" s="131"/>
      <c r="HNA35" s="131"/>
      <c r="HNB35" s="131"/>
      <c r="HNC35" s="131"/>
      <c r="HND35" s="131"/>
      <c r="HNE35" s="131"/>
      <c r="HNF35" s="131"/>
      <c r="HNG35" s="131"/>
      <c r="HNH35" s="131"/>
      <c r="HNI35" s="131"/>
      <c r="HNJ35" s="131"/>
      <c r="HNK35" s="131"/>
      <c r="HNL35" s="131"/>
      <c r="HNM35" s="131"/>
      <c r="HNN35" s="131"/>
      <c r="HNO35" s="131"/>
      <c r="HNP35" s="131"/>
      <c r="HNQ35" s="131"/>
      <c r="HNR35" s="131"/>
      <c r="HNS35" s="131"/>
      <c r="HNT35" s="131"/>
      <c r="HNU35" s="131"/>
      <c r="HNV35" s="131"/>
      <c r="HNW35" s="131"/>
      <c r="HNX35" s="131"/>
      <c r="HNY35" s="131"/>
      <c r="HNZ35" s="131"/>
      <c r="HOA35" s="131"/>
      <c r="HOB35" s="131"/>
      <c r="HOC35" s="131"/>
      <c r="HOD35" s="131"/>
      <c r="HOE35" s="131"/>
      <c r="HOF35" s="131"/>
      <c r="HOG35" s="131"/>
      <c r="HOH35" s="131"/>
      <c r="HOI35" s="131"/>
      <c r="HOJ35" s="131"/>
      <c r="HOK35" s="131"/>
      <c r="HOL35" s="131"/>
      <c r="HOM35" s="131"/>
      <c r="HON35" s="131"/>
      <c r="HOO35" s="131"/>
      <c r="HOP35" s="131"/>
      <c r="HOQ35" s="131"/>
      <c r="HOR35" s="131"/>
      <c r="HOS35" s="131"/>
      <c r="HOT35" s="131"/>
      <c r="HOU35" s="131"/>
      <c r="HOV35" s="131"/>
      <c r="HOW35" s="131"/>
      <c r="HOX35" s="131"/>
      <c r="HOY35" s="131"/>
      <c r="HOZ35" s="131"/>
      <c r="HPA35" s="131"/>
      <c r="HPB35" s="131"/>
      <c r="HPC35" s="131"/>
      <c r="HPD35" s="131"/>
      <c r="HPE35" s="131"/>
      <c r="HPF35" s="131"/>
      <c r="HPG35" s="131"/>
      <c r="HPH35" s="131"/>
      <c r="HPI35" s="131"/>
      <c r="HPJ35" s="131"/>
      <c r="HPK35" s="131"/>
      <c r="HPL35" s="131"/>
      <c r="HPM35" s="131"/>
      <c r="HPN35" s="131"/>
      <c r="HPO35" s="131"/>
      <c r="HPP35" s="131"/>
      <c r="HPQ35" s="131"/>
      <c r="HPR35" s="131"/>
      <c r="HPS35" s="131"/>
      <c r="HPT35" s="131"/>
      <c r="HPU35" s="131"/>
      <c r="HPV35" s="131"/>
      <c r="HPW35" s="131"/>
      <c r="HPX35" s="131"/>
      <c r="HPY35" s="131"/>
      <c r="HPZ35" s="131"/>
      <c r="HQA35" s="131"/>
      <c r="HQB35" s="131"/>
      <c r="HQC35" s="131"/>
      <c r="HQD35" s="131"/>
      <c r="HQE35" s="131"/>
      <c r="HQF35" s="131"/>
      <c r="HQG35" s="131"/>
      <c r="HQH35" s="131"/>
      <c r="HQI35" s="131"/>
      <c r="HQJ35" s="131"/>
      <c r="HQK35" s="131"/>
      <c r="HQL35" s="131"/>
      <c r="HQM35" s="131"/>
      <c r="HQN35" s="131"/>
      <c r="HQO35" s="131"/>
      <c r="HQP35" s="131"/>
      <c r="HQQ35" s="131"/>
      <c r="HQR35" s="131"/>
      <c r="HQS35" s="131"/>
      <c r="HQT35" s="131"/>
      <c r="HQU35" s="131"/>
      <c r="HQV35" s="131"/>
      <c r="HQW35" s="131"/>
      <c r="HQX35" s="131"/>
      <c r="HQY35" s="131"/>
      <c r="HQZ35" s="131"/>
      <c r="HRA35" s="131"/>
      <c r="HRB35" s="131"/>
      <c r="HRC35" s="131"/>
      <c r="HRD35" s="131"/>
      <c r="HRE35" s="131"/>
      <c r="HRF35" s="131"/>
      <c r="HRG35" s="131"/>
      <c r="HRH35" s="131"/>
      <c r="HRI35" s="131"/>
      <c r="HRJ35" s="131"/>
      <c r="HRK35" s="131"/>
      <c r="HRL35" s="131"/>
      <c r="HRM35" s="131"/>
      <c r="HRN35" s="131"/>
      <c r="HRO35" s="131"/>
      <c r="HRP35" s="131"/>
      <c r="HRQ35" s="131"/>
      <c r="HRR35" s="131"/>
      <c r="HRS35" s="131"/>
      <c r="HRT35" s="131"/>
      <c r="HRU35" s="131"/>
      <c r="HRV35" s="131"/>
      <c r="HRW35" s="131"/>
      <c r="HRX35" s="131"/>
      <c r="HRY35" s="131"/>
      <c r="HRZ35" s="131"/>
      <c r="HSA35" s="131"/>
      <c r="HSB35" s="131"/>
      <c r="HSC35" s="131"/>
      <c r="HSD35" s="131"/>
      <c r="HSE35" s="131"/>
      <c r="HSF35" s="131"/>
      <c r="HSG35" s="131"/>
      <c r="HSH35" s="131"/>
      <c r="HSI35" s="131"/>
      <c r="HSJ35" s="131"/>
      <c r="HSK35" s="131"/>
      <c r="HSL35" s="131"/>
      <c r="HSM35" s="131"/>
      <c r="HSN35" s="131"/>
      <c r="HSO35" s="131"/>
      <c r="HSP35" s="131"/>
      <c r="HSQ35" s="131"/>
      <c r="HSR35" s="131"/>
      <c r="HSS35" s="131"/>
      <c r="HST35" s="131"/>
      <c r="HSU35" s="131"/>
      <c r="HSV35" s="131"/>
      <c r="HSW35" s="131"/>
      <c r="HSX35" s="131"/>
      <c r="HSY35" s="131"/>
      <c r="HSZ35" s="131"/>
      <c r="HTA35" s="131"/>
      <c r="HTB35" s="131"/>
      <c r="HTC35" s="131"/>
      <c r="HTD35" s="131"/>
      <c r="HTE35" s="131"/>
      <c r="HTF35" s="131"/>
      <c r="HTG35" s="131"/>
      <c r="HTH35" s="131"/>
      <c r="HTI35" s="131"/>
      <c r="HTJ35" s="131"/>
      <c r="HTK35" s="131"/>
      <c r="HTL35" s="131"/>
      <c r="HTM35" s="131"/>
      <c r="HTN35" s="131"/>
      <c r="HTO35" s="131"/>
      <c r="HTP35" s="131"/>
      <c r="HTQ35" s="131"/>
      <c r="HTR35" s="131"/>
      <c r="HTS35" s="131"/>
      <c r="HTT35" s="131"/>
      <c r="HTU35" s="131"/>
      <c r="HTV35" s="131"/>
      <c r="HTW35" s="131"/>
      <c r="HTX35" s="131"/>
      <c r="HTY35" s="131"/>
      <c r="HTZ35" s="131"/>
      <c r="HUA35" s="131"/>
      <c r="HUB35" s="131"/>
      <c r="HUC35" s="131"/>
      <c r="HUD35" s="131"/>
      <c r="HUE35" s="131"/>
      <c r="HUF35" s="131"/>
      <c r="HUG35" s="131"/>
      <c r="HUH35" s="131"/>
      <c r="HUI35" s="131"/>
      <c r="HUJ35" s="131"/>
      <c r="HUK35" s="131"/>
      <c r="HUL35" s="131"/>
      <c r="HUM35" s="131"/>
      <c r="HUN35" s="131"/>
      <c r="HUO35" s="131"/>
      <c r="HUP35" s="131"/>
      <c r="HUQ35" s="131"/>
      <c r="HUR35" s="131"/>
      <c r="HUS35" s="131"/>
      <c r="HUT35" s="131"/>
      <c r="HUU35" s="131"/>
      <c r="HUV35" s="131"/>
      <c r="HUW35" s="131"/>
      <c r="HUX35" s="131"/>
      <c r="HUY35" s="131"/>
      <c r="HUZ35" s="131"/>
      <c r="HVA35" s="131"/>
      <c r="HVB35" s="131"/>
      <c r="HVC35" s="131"/>
      <c r="HVD35" s="131"/>
      <c r="HVE35" s="131"/>
      <c r="HVF35" s="131"/>
      <c r="HVG35" s="131"/>
      <c r="HVH35" s="131"/>
      <c r="HVI35" s="131"/>
      <c r="HVJ35" s="131"/>
      <c r="HVK35" s="131"/>
      <c r="HVL35" s="131"/>
      <c r="HVM35" s="131"/>
      <c r="HVN35" s="131"/>
      <c r="HVO35" s="131"/>
      <c r="HVP35" s="131"/>
      <c r="HVQ35" s="131"/>
      <c r="HVR35" s="131"/>
      <c r="HVS35" s="131"/>
      <c r="HVT35" s="131"/>
      <c r="HVU35" s="131"/>
      <c r="HVV35" s="131"/>
      <c r="HVW35" s="131"/>
      <c r="HVX35" s="131"/>
      <c r="HVY35" s="131"/>
      <c r="HVZ35" s="131"/>
      <c r="HWA35" s="131"/>
      <c r="HWB35" s="131"/>
      <c r="HWC35" s="131"/>
      <c r="HWD35" s="131"/>
      <c r="HWE35" s="131"/>
      <c r="HWF35" s="131"/>
      <c r="HWG35" s="131"/>
      <c r="HWH35" s="131"/>
      <c r="HWI35" s="131"/>
      <c r="HWJ35" s="131"/>
      <c r="HWK35" s="131"/>
      <c r="HWL35" s="131"/>
      <c r="HWM35" s="131"/>
      <c r="HWN35" s="131"/>
      <c r="HWO35" s="131"/>
      <c r="HWP35" s="131"/>
      <c r="HWQ35" s="131"/>
      <c r="HWR35" s="131"/>
      <c r="HWS35" s="131"/>
      <c r="HWT35" s="131"/>
      <c r="HWU35" s="131"/>
      <c r="HWV35" s="131"/>
      <c r="HWW35" s="131"/>
      <c r="HWX35" s="131"/>
      <c r="HWY35" s="131"/>
      <c r="HWZ35" s="131"/>
      <c r="HXA35" s="131"/>
      <c r="HXB35" s="131"/>
      <c r="HXC35" s="131"/>
      <c r="HXD35" s="131"/>
      <c r="HXE35" s="131"/>
      <c r="HXF35" s="131"/>
      <c r="HXG35" s="131"/>
      <c r="HXH35" s="131"/>
      <c r="HXI35" s="131"/>
      <c r="HXJ35" s="131"/>
      <c r="HXK35" s="131"/>
      <c r="HXL35" s="131"/>
      <c r="HXM35" s="131"/>
      <c r="HXN35" s="131"/>
      <c r="HXO35" s="131"/>
      <c r="HXP35" s="131"/>
      <c r="HXQ35" s="131"/>
      <c r="HXR35" s="131"/>
      <c r="HXS35" s="131"/>
      <c r="HXT35" s="131"/>
      <c r="HXU35" s="131"/>
      <c r="HXV35" s="131"/>
      <c r="HXW35" s="131"/>
      <c r="HXX35" s="131"/>
      <c r="HXY35" s="131"/>
      <c r="HXZ35" s="131"/>
      <c r="HYA35" s="131"/>
      <c r="HYB35" s="131"/>
      <c r="HYC35" s="131"/>
      <c r="HYD35" s="131"/>
      <c r="HYE35" s="131"/>
      <c r="HYF35" s="131"/>
      <c r="HYG35" s="131"/>
      <c r="HYH35" s="131"/>
      <c r="HYI35" s="131"/>
      <c r="HYJ35" s="131"/>
      <c r="HYK35" s="131"/>
      <c r="HYL35" s="131"/>
      <c r="HYM35" s="131"/>
      <c r="HYN35" s="131"/>
      <c r="HYO35" s="131"/>
      <c r="HYP35" s="131"/>
      <c r="HYQ35" s="131"/>
      <c r="HYR35" s="131"/>
      <c r="HYS35" s="131"/>
      <c r="HYT35" s="131"/>
      <c r="HYU35" s="131"/>
      <c r="HYV35" s="131"/>
      <c r="HYW35" s="131"/>
      <c r="HYX35" s="131"/>
      <c r="HYY35" s="131"/>
      <c r="HYZ35" s="131"/>
      <c r="HZA35" s="131"/>
      <c r="HZB35" s="131"/>
      <c r="HZC35" s="131"/>
      <c r="HZD35" s="131"/>
      <c r="HZE35" s="131"/>
      <c r="HZF35" s="131"/>
      <c r="HZG35" s="131"/>
      <c r="HZH35" s="131"/>
      <c r="HZI35" s="131"/>
      <c r="HZJ35" s="131"/>
      <c r="HZK35" s="131"/>
      <c r="HZL35" s="131"/>
      <c r="HZM35" s="131"/>
      <c r="HZN35" s="131"/>
      <c r="HZO35" s="131"/>
      <c r="HZP35" s="131"/>
      <c r="HZQ35" s="131"/>
      <c r="HZR35" s="131"/>
      <c r="HZS35" s="131"/>
      <c r="HZT35" s="131"/>
      <c r="HZU35" s="131"/>
      <c r="HZV35" s="131"/>
      <c r="HZW35" s="131"/>
      <c r="HZX35" s="131"/>
      <c r="HZY35" s="131"/>
      <c r="HZZ35" s="131"/>
      <c r="IAA35" s="131"/>
      <c r="IAB35" s="131"/>
      <c r="IAC35" s="131"/>
      <c r="IAD35" s="131"/>
      <c r="IAE35" s="131"/>
      <c r="IAF35" s="131"/>
      <c r="IAG35" s="131"/>
      <c r="IAH35" s="131"/>
      <c r="IAI35" s="131"/>
      <c r="IAJ35" s="131"/>
      <c r="IAK35" s="131"/>
      <c r="IAL35" s="131"/>
      <c r="IAM35" s="131"/>
      <c r="IAN35" s="131"/>
      <c r="IAO35" s="131"/>
      <c r="IAP35" s="131"/>
      <c r="IAQ35" s="131"/>
      <c r="IAR35" s="131"/>
      <c r="IAS35" s="131"/>
      <c r="IAT35" s="131"/>
      <c r="IAU35" s="131"/>
      <c r="IAV35" s="131"/>
      <c r="IAW35" s="131"/>
      <c r="IAX35" s="131"/>
      <c r="IAY35" s="131"/>
      <c r="IAZ35" s="131"/>
      <c r="IBA35" s="131"/>
      <c r="IBB35" s="131"/>
      <c r="IBC35" s="131"/>
      <c r="IBD35" s="131"/>
      <c r="IBE35" s="131"/>
      <c r="IBF35" s="131"/>
      <c r="IBG35" s="131"/>
      <c r="IBH35" s="131"/>
      <c r="IBI35" s="131"/>
      <c r="IBJ35" s="131"/>
      <c r="IBK35" s="131"/>
      <c r="IBL35" s="131"/>
      <c r="IBM35" s="131"/>
      <c r="IBN35" s="131"/>
      <c r="IBO35" s="131"/>
      <c r="IBP35" s="131"/>
      <c r="IBQ35" s="131"/>
      <c r="IBR35" s="131"/>
      <c r="IBS35" s="131"/>
      <c r="IBT35" s="131"/>
      <c r="IBU35" s="131"/>
      <c r="IBV35" s="131"/>
      <c r="IBW35" s="131"/>
      <c r="IBX35" s="131"/>
      <c r="IBY35" s="131"/>
      <c r="IBZ35" s="131"/>
      <c r="ICA35" s="131"/>
      <c r="ICB35" s="131"/>
      <c r="ICC35" s="131"/>
      <c r="ICD35" s="131"/>
      <c r="ICE35" s="131"/>
      <c r="ICF35" s="131"/>
      <c r="ICG35" s="131"/>
      <c r="ICH35" s="131"/>
      <c r="ICI35" s="131"/>
      <c r="ICJ35" s="131"/>
      <c r="ICK35" s="131"/>
      <c r="ICL35" s="131"/>
      <c r="ICM35" s="131"/>
      <c r="ICN35" s="131"/>
      <c r="ICO35" s="131"/>
      <c r="ICP35" s="131"/>
      <c r="ICQ35" s="131"/>
      <c r="ICR35" s="131"/>
      <c r="ICS35" s="131"/>
      <c r="ICT35" s="131"/>
      <c r="ICU35" s="131"/>
      <c r="ICV35" s="131"/>
      <c r="ICW35" s="131"/>
      <c r="ICX35" s="131"/>
      <c r="ICY35" s="131"/>
      <c r="ICZ35" s="131"/>
      <c r="IDA35" s="131"/>
      <c r="IDB35" s="131"/>
      <c r="IDC35" s="131"/>
      <c r="IDD35" s="131"/>
      <c r="IDE35" s="131"/>
      <c r="IDF35" s="131"/>
      <c r="IDG35" s="131"/>
      <c r="IDH35" s="131"/>
      <c r="IDI35" s="131"/>
      <c r="IDJ35" s="131"/>
      <c r="IDK35" s="131"/>
      <c r="IDL35" s="131"/>
      <c r="IDM35" s="131"/>
      <c r="IDN35" s="131"/>
      <c r="IDO35" s="131"/>
      <c r="IDP35" s="131"/>
      <c r="IDQ35" s="131"/>
      <c r="IDR35" s="131"/>
      <c r="IDS35" s="131"/>
      <c r="IDT35" s="131"/>
      <c r="IDU35" s="131"/>
      <c r="IDV35" s="131"/>
      <c r="IDW35" s="131"/>
      <c r="IDX35" s="131"/>
      <c r="IDY35" s="131"/>
      <c r="IDZ35" s="131"/>
      <c r="IEA35" s="131"/>
      <c r="IEB35" s="131"/>
      <c r="IEC35" s="131"/>
      <c r="IED35" s="131"/>
      <c r="IEE35" s="131"/>
      <c r="IEF35" s="131"/>
      <c r="IEG35" s="131"/>
      <c r="IEH35" s="131"/>
      <c r="IEI35" s="131"/>
      <c r="IEJ35" s="131"/>
      <c r="IEK35" s="131"/>
      <c r="IEL35" s="131"/>
      <c r="IEM35" s="131"/>
      <c r="IEN35" s="131"/>
      <c r="IEO35" s="131"/>
      <c r="IEP35" s="131"/>
      <c r="IEQ35" s="131"/>
      <c r="IER35" s="131"/>
      <c r="IES35" s="131"/>
      <c r="IET35" s="131"/>
      <c r="IEU35" s="131"/>
      <c r="IEV35" s="131"/>
      <c r="IEW35" s="131"/>
      <c r="IEX35" s="131"/>
      <c r="IEY35" s="131"/>
      <c r="IEZ35" s="131"/>
      <c r="IFA35" s="131"/>
      <c r="IFB35" s="131"/>
      <c r="IFC35" s="131"/>
      <c r="IFD35" s="131"/>
      <c r="IFE35" s="131"/>
      <c r="IFF35" s="131"/>
      <c r="IFG35" s="131"/>
      <c r="IFH35" s="131"/>
      <c r="IFI35" s="131"/>
      <c r="IFJ35" s="131"/>
      <c r="IFK35" s="131"/>
      <c r="IFL35" s="131"/>
      <c r="IFM35" s="131"/>
      <c r="IFN35" s="131"/>
      <c r="IFO35" s="131"/>
      <c r="IFP35" s="131"/>
      <c r="IFQ35" s="131"/>
      <c r="IFR35" s="131"/>
      <c r="IFS35" s="131"/>
      <c r="IFT35" s="131"/>
      <c r="IFU35" s="131"/>
      <c r="IFV35" s="131"/>
      <c r="IFW35" s="131"/>
      <c r="IFX35" s="131"/>
      <c r="IFY35" s="131"/>
      <c r="IFZ35" s="131"/>
      <c r="IGA35" s="131"/>
      <c r="IGB35" s="131"/>
      <c r="IGC35" s="131"/>
      <c r="IGD35" s="131"/>
      <c r="IGE35" s="131"/>
      <c r="IGF35" s="131"/>
      <c r="IGG35" s="131"/>
      <c r="IGH35" s="131"/>
      <c r="IGI35" s="131"/>
      <c r="IGJ35" s="131"/>
      <c r="IGK35" s="131"/>
      <c r="IGL35" s="131"/>
      <c r="IGM35" s="131"/>
      <c r="IGN35" s="131"/>
      <c r="IGO35" s="131"/>
      <c r="IGP35" s="131"/>
      <c r="IGQ35" s="131"/>
      <c r="IGR35" s="131"/>
      <c r="IGS35" s="131"/>
      <c r="IGT35" s="131"/>
      <c r="IGU35" s="131"/>
      <c r="IGV35" s="131"/>
      <c r="IGW35" s="131"/>
      <c r="IGX35" s="131"/>
      <c r="IGY35" s="131"/>
      <c r="IGZ35" s="131"/>
      <c r="IHA35" s="131"/>
      <c r="IHB35" s="131"/>
      <c r="IHC35" s="131"/>
      <c r="IHD35" s="131"/>
      <c r="IHE35" s="131"/>
      <c r="IHF35" s="131"/>
      <c r="IHG35" s="131"/>
      <c r="IHH35" s="131"/>
      <c r="IHI35" s="131"/>
      <c r="IHJ35" s="131"/>
      <c r="IHK35" s="131"/>
      <c r="IHL35" s="131"/>
      <c r="IHM35" s="131"/>
      <c r="IHN35" s="131"/>
      <c r="IHO35" s="131"/>
      <c r="IHP35" s="131"/>
      <c r="IHQ35" s="131"/>
      <c r="IHR35" s="131"/>
      <c r="IHS35" s="131"/>
      <c r="IHT35" s="131"/>
      <c r="IHU35" s="131"/>
      <c r="IHV35" s="131"/>
      <c r="IHW35" s="131"/>
      <c r="IHX35" s="131"/>
      <c r="IHY35" s="131"/>
      <c r="IHZ35" s="131"/>
      <c r="IIA35" s="131"/>
      <c r="IIB35" s="131"/>
      <c r="IIC35" s="131"/>
      <c r="IID35" s="131"/>
      <c r="IIE35" s="131"/>
      <c r="IIF35" s="131"/>
      <c r="IIG35" s="131"/>
      <c r="IIH35" s="131"/>
      <c r="III35" s="131"/>
      <c r="IIJ35" s="131"/>
      <c r="IIK35" s="131"/>
      <c r="IIL35" s="131"/>
      <c r="IIM35" s="131"/>
      <c r="IIN35" s="131"/>
      <c r="IIO35" s="131"/>
      <c r="IIP35" s="131"/>
      <c r="IIQ35" s="131"/>
      <c r="IIR35" s="131"/>
      <c r="IIS35" s="131"/>
      <c r="IIT35" s="131"/>
      <c r="IIU35" s="131"/>
      <c r="IIV35" s="131"/>
      <c r="IIW35" s="131"/>
      <c r="IIX35" s="131"/>
      <c r="IIY35" s="131"/>
      <c r="IIZ35" s="131"/>
      <c r="IJA35" s="131"/>
      <c r="IJB35" s="131"/>
      <c r="IJC35" s="131"/>
      <c r="IJD35" s="131"/>
      <c r="IJE35" s="131"/>
      <c r="IJF35" s="131"/>
      <c r="IJG35" s="131"/>
      <c r="IJH35" s="131"/>
      <c r="IJI35" s="131"/>
      <c r="IJJ35" s="131"/>
      <c r="IJK35" s="131"/>
      <c r="IJL35" s="131"/>
      <c r="IJM35" s="131"/>
      <c r="IJN35" s="131"/>
      <c r="IJO35" s="131"/>
      <c r="IJP35" s="131"/>
      <c r="IJQ35" s="131"/>
      <c r="IJR35" s="131"/>
      <c r="IJS35" s="131"/>
      <c r="IJT35" s="131"/>
      <c r="IJU35" s="131"/>
      <c r="IJV35" s="131"/>
      <c r="IJW35" s="131"/>
      <c r="IJX35" s="131"/>
      <c r="IJY35" s="131"/>
      <c r="IJZ35" s="131"/>
      <c r="IKA35" s="131"/>
      <c r="IKB35" s="131"/>
      <c r="IKC35" s="131"/>
      <c r="IKD35" s="131"/>
      <c r="IKE35" s="131"/>
      <c r="IKF35" s="131"/>
      <c r="IKG35" s="131"/>
      <c r="IKH35" s="131"/>
      <c r="IKI35" s="131"/>
      <c r="IKJ35" s="131"/>
      <c r="IKK35" s="131"/>
      <c r="IKL35" s="131"/>
      <c r="IKM35" s="131"/>
      <c r="IKN35" s="131"/>
      <c r="IKO35" s="131"/>
      <c r="IKP35" s="131"/>
      <c r="IKQ35" s="131"/>
      <c r="IKR35" s="131"/>
      <c r="IKS35" s="131"/>
      <c r="IKT35" s="131"/>
      <c r="IKU35" s="131"/>
      <c r="IKV35" s="131"/>
      <c r="IKW35" s="131"/>
      <c r="IKX35" s="131"/>
      <c r="IKY35" s="131"/>
      <c r="IKZ35" s="131"/>
      <c r="ILA35" s="131"/>
      <c r="ILB35" s="131"/>
      <c r="ILC35" s="131"/>
      <c r="ILD35" s="131"/>
      <c r="ILE35" s="131"/>
      <c r="ILF35" s="131"/>
      <c r="ILG35" s="131"/>
      <c r="ILH35" s="131"/>
      <c r="ILI35" s="131"/>
      <c r="ILJ35" s="131"/>
      <c r="ILK35" s="131"/>
      <c r="ILL35" s="131"/>
      <c r="ILM35" s="131"/>
      <c r="ILN35" s="131"/>
      <c r="ILO35" s="131"/>
      <c r="ILP35" s="131"/>
      <c r="ILQ35" s="131"/>
      <c r="ILR35" s="131"/>
      <c r="ILS35" s="131"/>
      <c r="ILT35" s="131"/>
      <c r="ILU35" s="131"/>
      <c r="ILV35" s="131"/>
      <c r="ILW35" s="131"/>
      <c r="ILX35" s="131"/>
      <c r="ILY35" s="131"/>
      <c r="ILZ35" s="131"/>
      <c r="IMA35" s="131"/>
      <c r="IMB35" s="131"/>
      <c r="IMC35" s="131"/>
      <c r="IMD35" s="131"/>
      <c r="IME35" s="131"/>
      <c r="IMF35" s="131"/>
      <c r="IMG35" s="131"/>
      <c r="IMH35" s="131"/>
      <c r="IMI35" s="131"/>
      <c r="IMJ35" s="131"/>
      <c r="IMK35" s="131"/>
      <c r="IML35" s="131"/>
      <c r="IMM35" s="131"/>
      <c r="IMN35" s="131"/>
      <c r="IMO35" s="131"/>
      <c r="IMP35" s="131"/>
      <c r="IMQ35" s="131"/>
      <c r="IMR35" s="131"/>
      <c r="IMS35" s="131"/>
      <c r="IMT35" s="131"/>
      <c r="IMU35" s="131"/>
      <c r="IMV35" s="131"/>
      <c r="IMW35" s="131"/>
      <c r="IMX35" s="131"/>
      <c r="IMY35" s="131"/>
      <c r="IMZ35" s="131"/>
      <c r="INA35" s="131"/>
      <c r="INB35" s="131"/>
      <c r="INC35" s="131"/>
      <c r="IND35" s="131"/>
      <c r="INE35" s="131"/>
      <c r="INF35" s="131"/>
      <c r="ING35" s="131"/>
      <c r="INH35" s="131"/>
      <c r="INI35" s="131"/>
      <c r="INJ35" s="131"/>
      <c r="INK35" s="131"/>
      <c r="INL35" s="131"/>
      <c r="INM35" s="131"/>
      <c r="INN35" s="131"/>
      <c r="INO35" s="131"/>
      <c r="INP35" s="131"/>
      <c r="INQ35" s="131"/>
      <c r="INR35" s="131"/>
      <c r="INS35" s="131"/>
      <c r="INT35" s="131"/>
      <c r="INU35" s="131"/>
      <c r="INV35" s="131"/>
      <c r="INW35" s="131"/>
      <c r="INX35" s="131"/>
      <c r="INY35" s="131"/>
      <c r="INZ35" s="131"/>
      <c r="IOA35" s="131"/>
      <c r="IOB35" s="131"/>
      <c r="IOC35" s="131"/>
      <c r="IOD35" s="131"/>
      <c r="IOE35" s="131"/>
      <c r="IOF35" s="131"/>
      <c r="IOG35" s="131"/>
      <c r="IOH35" s="131"/>
      <c r="IOI35" s="131"/>
      <c r="IOJ35" s="131"/>
      <c r="IOK35" s="131"/>
      <c r="IOL35" s="131"/>
      <c r="IOM35" s="131"/>
      <c r="ION35" s="131"/>
      <c r="IOO35" s="131"/>
      <c r="IOP35" s="131"/>
      <c r="IOQ35" s="131"/>
      <c r="IOR35" s="131"/>
      <c r="IOS35" s="131"/>
      <c r="IOT35" s="131"/>
      <c r="IOU35" s="131"/>
      <c r="IOV35" s="131"/>
      <c r="IOW35" s="131"/>
      <c r="IOX35" s="131"/>
      <c r="IOY35" s="131"/>
      <c r="IOZ35" s="131"/>
      <c r="IPA35" s="131"/>
      <c r="IPB35" s="131"/>
      <c r="IPC35" s="131"/>
      <c r="IPD35" s="131"/>
      <c r="IPE35" s="131"/>
      <c r="IPF35" s="131"/>
      <c r="IPG35" s="131"/>
      <c r="IPH35" s="131"/>
      <c r="IPI35" s="131"/>
      <c r="IPJ35" s="131"/>
      <c r="IPK35" s="131"/>
      <c r="IPL35" s="131"/>
      <c r="IPM35" s="131"/>
      <c r="IPN35" s="131"/>
      <c r="IPO35" s="131"/>
      <c r="IPP35" s="131"/>
      <c r="IPQ35" s="131"/>
      <c r="IPR35" s="131"/>
      <c r="IPS35" s="131"/>
      <c r="IPT35" s="131"/>
      <c r="IPU35" s="131"/>
      <c r="IPV35" s="131"/>
      <c r="IPW35" s="131"/>
      <c r="IPX35" s="131"/>
      <c r="IPY35" s="131"/>
      <c r="IPZ35" s="131"/>
      <c r="IQA35" s="131"/>
      <c r="IQB35" s="131"/>
      <c r="IQC35" s="131"/>
      <c r="IQD35" s="131"/>
      <c r="IQE35" s="131"/>
      <c r="IQF35" s="131"/>
      <c r="IQG35" s="131"/>
      <c r="IQH35" s="131"/>
      <c r="IQI35" s="131"/>
      <c r="IQJ35" s="131"/>
      <c r="IQK35" s="131"/>
      <c r="IQL35" s="131"/>
      <c r="IQM35" s="131"/>
      <c r="IQN35" s="131"/>
      <c r="IQO35" s="131"/>
      <c r="IQP35" s="131"/>
      <c r="IQQ35" s="131"/>
      <c r="IQR35" s="131"/>
      <c r="IQS35" s="131"/>
      <c r="IQT35" s="131"/>
      <c r="IQU35" s="131"/>
      <c r="IQV35" s="131"/>
      <c r="IQW35" s="131"/>
      <c r="IQX35" s="131"/>
      <c r="IQY35" s="131"/>
      <c r="IQZ35" s="131"/>
      <c r="IRA35" s="131"/>
      <c r="IRB35" s="131"/>
      <c r="IRC35" s="131"/>
      <c r="IRD35" s="131"/>
      <c r="IRE35" s="131"/>
      <c r="IRF35" s="131"/>
      <c r="IRG35" s="131"/>
      <c r="IRH35" s="131"/>
      <c r="IRI35" s="131"/>
      <c r="IRJ35" s="131"/>
      <c r="IRK35" s="131"/>
      <c r="IRL35" s="131"/>
      <c r="IRM35" s="131"/>
      <c r="IRN35" s="131"/>
      <c r="IRO35" s="131"/>
      <c r="IRP35" s="131"/>
      <c r="IRQ35" s="131"/>
      <c r="IRR35" s="131"/>
      <c r="IRS35" s="131"/>
      <c r="IRT35" s="131"/>
      <c r="IRU35" s="131"/>
      <c r="IRV35" s="131"/>
      <c r="IRW35" s="131"/>
      <c r="IRX35" s="131"/>
      <c r="IRY35" s="131"/>
      <c r="IRZ35" s="131"/>
      <c r="ISA35" s="131"/>
      <c r="ISB35" s="131"/>
      <c r="ISC35" s="131"/>
      <c r="ISD35" s="131"/>
      <c r="ISE35" s="131"/>
      <c r="ISF35" s="131"/>
      <c r="ISG35" s="131"/>
      <c r="ISH35" s="131"/>
      <c r="ISI35" s="131"/>
      <c r="ISJ35" s="131"/>
      <c r="ISK35" s="131"/>
      <c r="ISL35" s="131"/>
      <c r="ISM35" s="131"/>
      <c r="ISN35" s="131"/>
      <c r="ISO35" s="131"/>
      <c r="ISP35" s="131"/>
      <c r="ISQ35" s="131"/>
      <c r="ISR35" s="131"/>
      <c r="ISS35" s="131"/>
      <c r="IST35" s="131"/>
      <c r="ISU35" s="131"/>
      <c r="ISV35" s="131"/>
      <c r="ISW35" s="131"/>
      <c r="ISX35" s="131"/>
      <c r="ISY35" s="131"/>
      <c r="ISZ35" s="131"/>
      <c r="ITA35" s="131"/>
      <c r="ITB35" s="131"/>
      <c r="ITC35" s="131"/>
      <c r="ITD35" s="131"/>
      <c r="ITE35" s="131"/>
      <c r="ITF35" s="131"/>
      <c r="ITG35" s="131"/>
      <c r="ITH35" s="131"/>
      <c r="ITI35" s="131"/>
      <c r="ITJ35" s="131"/>
      <c r="ITK35" s="131"/>
      <c r="ITL35" s="131"/>
      <c r="ITM35" s="131"/>
      <c r="ITN35" s="131"/>
      <c r="ITO35" s="131"/>
      <c r="ITP35" s="131"/>
      <c r="ITQ35" s="131"/>
      <c r="ITR35" s="131"/>
      <c r="ITS35" s="131"/>
      <c r="ITT35" s="131"/>
      <c r="ITU35" s="131"/>
      <c r="ITV35" s="131"/>
      <c r="ITW35" s="131"/>
      <c r="ITX35" s="131"/>
      <c r="ITY35" s="131"/>
      <c r="ITZ35" s="131"/>
      <c r="IUA35" s="131"/>
      <c r="IUB35" s="131"/>
      <c r="IUC35" s="131"/>
      <c r="IUD35" s="131"/>
      <c r="IUE35" s="131"/>
      <c r="IUF35" s="131"/>
      <c r="IUG35" s="131"/>
      <c r="IUH35" s="131"/>
      <c r="IUI35" s="131"/>
      <c r="IUJ35" s="131"/>
      <c r="IUK35" s="131"/>
      <c r="IUL35" s="131"/>
      <c r="IUM35" s="131"/>
      <c r="IUN35" s="131"/>
      <c r="IUO35" s="131"/>
      <c r="IUP35" s="131"/>
      <c r="IUQ35" s="131"/>
      <c r="IUR35" s="131"/>
      <c r="IUS35" s="131"/>
      <c r="IUT35" s="131"/>
      <c r="IUU35" s="131"/>
      <c r="IUV35" s="131"/>
      <c r="IUW35" s="131"/>
      <c r="IUX35" s="131"/>
      <c r="IUY35" s="131"/>
      <c r="IUZ35" s="131"/>
      <c r="IVA35" s="131"/>
      <c r="IVB35" s="131"/>
      <c r="IVC35" s="131"/>
      <c r="IVD35" s="131"/>
      <c r="IVE35" s="131"/>
      <c r="IVF35" s="131"/>
      <c r="IVG35" s="131"/>
      <c r="IVH35" s="131"/>
      <c r="IVI35" s="131"/>
      <c r="IVJ35" s="131"/>
      <c r="IVK35" s="131"/>
      <c r="IVL35" s="131"/>
      <c r="IVM35" s="131"/>
      <c r="IVN35" s="131"/>
      <c r="IVO35" s="131"/>
      <c r="IVP35" s="131"/>
      <c r="IVQ35" s="131"/>
      <c r="IVR35" s="131"/>
      <c r="IVS35" s="131"/>
      <c r="IVT35" s="131"/>
      <c r="IVU35" s="131"/>
      <c r="IVV35" s="131"/>
      <c r="IVW35" s="131"/>
      <c r="IVX35" s="131"/>
      <c r="IVY35" s="131"/>
      <c r="IVZ35" s="131"/>
      <c r="IWA35" s="131"/>
      <c r="IWB35" s="131"/>
      <c r="IWC35" s="131"/>
      <c r="IWD35" s="131"/>
      <c r="IWE35" s="131"/>
      <c r="IWF35" s="131"/>
      <c r="IWG35" s="131"/>
      <c r="IWH35" s="131"/>
      <c r="IWI35" s="131"/>
      <c r="IWJ35" s="131"/>
      <c r="IWK35" s="131"/>
      <c r="IWL35" s="131"/>
      <c r="IWM35" s="131"/>
      <c r="IWN35" s="131"/>
      <c r="IWO35" s="131"/>
      <c r="IWP35" s="131"/>
      <c r="IWQ35" s="131"/>
      <c r="IWR35" s="131"/>
      <c r="IWS35" s="131"/>
      <c r="IWT35" s="131"/>
      <c r="IWU35" s="131"/>
      <c r="IWV35" s="131"/>
      <c r="IWW35" s="131"/>
      <c r="IWX35" s="131"/>
      <c r="IWY35" s="131"/>
      <c r="IWZ35" s="131"/>
      <c r="IXA35" s="131"/>
      <c r="IXB35" s="131"/>
      <c r="IXC35" s="131"/>
      <c r="IXD35" s="131"/>
      <c r="IXE35" s="131"/>
      <c r="IXF35" s="131"/>
      <c r="IXG35" s="131"/>
      <c r="IXH35" s="131"/>
      <c r="IXI35" s="131"/>
      <c r="IXJ35" s="131"/>
      <c r="IXK35" s="131"/>
      <c r="IXL35" s="131"/>
      <c r="IXM35" s="131"/>
      <c r="IXN35" s="131"/>
      <c r="IXO35" s="131"/>
      <c r="IXP35" s="131"/>
      <c r="IXQ35" s="131"/>
      <c r="IXR35" s="131"/>
      <c r="IXS35" s="131"/>
      <c r="IXT35" s="131"/>
      <c r="IXU35" s="131"/>
      <c r="IXV35" s="131"/>
      <c r="IXW35" s="131"/>
      <c r="IXX35" s="131"/>
      <c r="IXY35" s="131"/>
      <c r="IXZ35" s="131"/>
      <c r="IYA35" s="131"/>
      <c r="IYB35" s="131"/>
      <c r="IYC35" s="131"/>
      <c r="IYD35" s="131"/>
      <c r="IYE35" s="131"/>
      <c r="IYF35" s="131"/>
      <c r="IYG35" s="131"/>
      <c r="IYH35" s="131"/>
      <c r="IYI35" s="131"/>
      <c r="IYJ35" s="131"/>
      <c r="IYK35" s="131"/>
      <c r="IYL35" s="131"/>
      <c r="IYM35" s="131"/>
      <c r="IYN35" s="131"/>
      <c r="IYO35" s="131"/>
      <c r="IYP35" s="131"/>
      <c r="IYQ35" s="131"/>
      <c r="IYR35" s="131"/>
      <c r="IYS35" s="131"/>
      <c r="IYT35" s="131"/>
      <c r="IYU35" s="131"/>
      <c r="IYV35" s="131"/>
      <c r="IYW35" s="131"/>
      <c r="IYX35" s="131"/>
      <c r="IYY35" s="131"/>
      <c r="IYZ35" s="131"/>
      <c r="IZA35" s="131"/>
      <c r="IZB35" s="131"/>
      <c r="IZC35" s="131"/>
      <c r="IZD35" s="131"/>
      <c r="IZE35" s="131"/>
      <c r="IZF35" s="131"/>
      <c r="IZG35" s="131"/>
      <c r="IZH35" s="131"/>
      <c r="IZI35" s="131"/>
      <c r="IZJ35" s="131"/>
      <c r="IZK35" s="131"/>
      <c r="IZL35" s="131"/>
      <c r="IZM35" s="131"/>
      <c r="IZN35" s="131"/>
      <c r="IZO35" s="131"/>
      <c r="IZP35" s="131"/>
      <c r="IZQ35" s="131"/>
      <c r="IZR35" s="131"/>
      <c r="IZS35" s="131"/>
      <c r="IZT35" s="131"/>
      <c r="IZU35" s="131"/>
      <c r="IZV35" s="131"/>
      <c r="IZW35" s="131"/>
      <c r="IZX35" s="131"/>
      <c r="IZY35" s="131"/>
      <c r="IZZ35" s="131"/>
      <c r="JAA35" s="131"/>
      <c r="JAB35" s="131"/>
      <c r="JAC35" s="131"/>
      <c r="JAD35" s="131"/>
      <c r="JAE35" s="131"/>
      <c r="JAF35" s="131"/>
      <c r="JAG35" s="131"/>
      <c r="JAH35" s="131"/>
      <c r="JAI35" s="131"/>
      <c r="JAJ35" s="131"/>
      <c r="JAK35" s="131"/>
      <c r="JAL35" s="131"/>
      <c r="JAM35" s="131"/>
      <c r="JAN35" s="131"/>
      <c r="JAO35" s="131"/>
      <c r="JAP35" s="131"/>
      <c r="JAQ35" s="131"/>
      <c r="JAR35" s="131"/>
      <c r="JAS35" s="131"/>
      <c r="JAT35" s="131"/>
      <c r="JAU35" s="131"/>
      <c r="JAV35" s="131"/>
      <c r="JAW35" s="131"/>
      <c r="JAX35" s="131"/>
      <c r="JAY35" s="131"/>
      <c r="JAZ35" s="131"/>
      <c r="JBA35" s="131"/>
      <c r="JBB35" s="131"/>
      <c r="JBC35" s="131"/>
      <c r="JBD35" s="131"/>
      <c r="JBE35" s="131"/>
      <c r="JBF35" s="131"/>
      <c r="JBG35" s="131"/>
      <c r="JBH35" s="131"/>
      <c r="JBI35" s="131"/>
      <c r="JBJ35" s="131"/>
      <c r="JBK35" s="131"/>
      <c r="JBL35" s="131"/>
      <c r="JBM35" s="131"/>
      <c r="JBN35" s="131"/>
      <c r="JBO35" s="131"/>
      <c r="JBP35" s="131"/>
      <c r="JBQ35" s="131"/>
      <c r="JBR35" s="131"/>
      <c r="JBS35" s="131"/>
      <c r="JBT35" s="131"/>
      <c r="JBU35" s="131"/>
      <c r="JBV35" s="131"/>
      <c r="JBW35" s="131"/>
      <c r="JBX35" s="131"/>
      <c r="JBY35" s="131"/>
      <c r="JBZ35" s="131"/>
      <c r="JCA35" s="131"/>
      <c r="JCB35" s="131"/>
      <c r="JCC35" s="131"/>
      <c r="JCD35" s="131"/>
      <c r="JCE35" s="131"/>
      <c r="JCF35" s="131"/>
      <c r="JCG35" s="131"/>
      <c r="JCH35" s="131"/>
      <c r="JCI35" s="131"/>
      <c r="JCJ35" s="131"/>
      <c r="JCK35" s="131"/>
      <c r="JCL35" s="131"/>
      <c r="JCM35" s="131"/>
      <c r="JCN35" s="131"/>
      <c r="JCO35" s="131"/>
      <c r="JCP35" s="131"/>
      <c r="JCQ35" s="131"/>
      <c r="JCR35" s="131"/>
      <c r="JCS35" s="131"/>
      <c r="JCT35" s="131"/>
      <c r="JCU35" s="131"/>
      <c r="JCV35" s="131"/>
      <c r="JCW35" s="131"/>
      <c r="JCX35" s="131"/>
      <c r="JCY35" s="131"/>
      <c r="JCZ35" s="131"/>
      <c r="JDA35" s="131"/>
      <c r="JDB35" s="131"/>
      <c r="JDC35" s="131"/>
      <c r="JDD35" s="131"/>
      <c r="JDE35" s="131"/>
      <c r="JDF35" s="131"/>
      <c r="JDG35" s="131"/>
      <c r="JDH35" s="131"/>
      <c r="JDI35" s="131"/>
      <c r="JDJ35" s="131"/>
      <c r="JDK35" s="131"/>
      <c r="JDL35" s="131"/>
      <c r="JDM35" s="131"/>
      <c r="JDN35" s="131"/>
      <c r="JDO35" s="131"/>
      <c r="JDP35" s="131"/>
      <c r="JDQ35" s="131"/>
      <c r="JDR35" s="131"/>
      <c r="JDS35" s="131"/>
      <c r="JDT35" s="131"/>
      <c r="JDU35" s="131"/>
      <c r="JDV35" s="131"/>
      <c r="JDW35" s="131"/>
      <c r="JDX35" s="131"/>
      <c r="JDY35" s="131"/>
      <c r="JDZ35" s="131"/>
      <c r="JEA35" s="131"/>
      <c r="JEB35" s="131"/>
      <c r="JEC35" s="131"/>
      <c r="JED35" s="131"/>
      <c r="JEE35" s="131"/>
      <c r="JEF35" s="131"/>
      <c r="JEG35" s="131"/>
      <c r="JEH35" s="131"/>
      <c r="JEI35" s="131"/>
      <c r="JEJ35" s="131"/>
      <c r="JEK35" s="131"/>
      <c r="JEL35" s="131"/>
      <c r="JEM35" s="131"/>
      <c r="JEN35" s="131"/>
      <c r="JEO35" s="131"/>
      <c r="JEP35" s="131"/>
      <c r="JEQ35" s="131"/>
      <c r="JER35" s="131"/>
      <c r="JES35" s="131"/>
      <c r="JET35" s="131"/>
      <c r="JEU35" s="131"/>
      <c r="JEV35" s="131"/>
      <c r="JEW35" s="131"/>
      <c r="JEX35" s="131"/>
      <c r="JEY35" s="131"/>
      <c r="JEZ35" s="131"/>
      <c r="JFA35" s="131"/>
      <c r="JFB35" s="131"/>
      <c r="JFC35" s="131"/>
      <c r="JFD35" s="131"/>
      <c r="JFE35" s="131"/>
      <c r="JFF35" s="131"/>
      <c r="JFG35" s="131"/>
      <c r="JFH35" s="131"/>
      <c r="JFI35" s="131"/>
      <c r="JFJ35" s="131"/>
      <c r="JFK35" s="131"/>
      <c r="JFL35" s="131"/>
      <c r="JFM35" s="131"/>
      <c r="JFN35" s="131"/>
      <c r="JFO35" s="131"/>
      <c r="JFP35" s="131"/>
      <c r="JFQ35" s="131"/>
      <c r="JFR35" s="131"/>
      <c r="JFS35" s="131"/>
      <c r="JFT35" s="131"/>
      <c r="JFU35" s="131"/>
      <c r="JFV35" s="131"/>
      <c r="JFW35" s="131"/>
      <c r="JFX35" s="131"/>
      <c r="JFY35" s="131"/>
      <c r="JFZ35" s="131"/>
      <c r="JGA35" s="131"/>
      <c r="JGB35" s="131"/>
      <c r="JGC35" s="131"/>
      <c r="JGD35" s="131"/>
      <c r="JGE35" s="131"/>
      <c r="JGF35" s="131"/>
      <c r="JGG35" s="131"/>
      <c r="JGH35" s="131"/>
      <c r="JGI35" s="131"/>
      <c r="JGJ35" s="131"/>
      <c r="JGK35" s="131"/>
      <c r="JGL35" s="131"/>
      <c r="JGM35" s="131"/>
      <c r="JGN35" s="131"/>
      <c r="JGO35" s="131"/>
      <c r="JGP35" s="131"/>
      <c r="JGQ35" s="131"/>
      <c r="JGR35" s="131"/>
      <c r="JGS35" s="131"/>
      <c r="JGT35" s="131"/>
      <c r="JGU35" s="131"/>
      <c r="JGV35" s="131"/>
      <c r="JGW35" s="131"/>
      <c r="JGX35" s="131"/>
      <c r="JGY35" s="131"/>
      <c r="JGZ35" s="131"/>
      <c r="JHA35" s="131"/>
      <c r="JHB35" s="131"/>
      <c r="JHC35" s="131"/>
      <c r="JHD35" s="131"/>
      <c r="JHE35" s="131"/>
      <c r="JHF35" s="131"/>
      <c r="JHG35" s="131"/>
      <c r="JHH35" s="131"/>
      <c r="JHI35" s="131"/>
      <c r="JHJ35" s="131"/>
      <c r="JHK35" s="131"/>
      <c r="JHL35" s="131"/>
      <c r="JHM35" s="131"/>
      <c r="JHN35" s="131"/>
      <c r="JHO35" s="131"/>
      <c r="JHP35" s="131"/>
      <c r="JHQ35" s="131"/>
      <c r="JHR35" s="131"/>
      <c r="JHS35" s="131"/>
      <c r="JHT35" s="131"/>
      <c r="JHU35" s="131"/>
      <c r="JHV35" s="131"/>
      <c r="JHW35" s="131"/>
      <c r="JHX35" s="131"/>
      <c r="JHY35" s="131"/>
      <c r="JHZ35" s="131"/>
      <c r="JIA35" s="131"/>
      <c r="JIB35" s="131"/>
      <c r="JIC35" s="131"/>
      <c r="JID35" s="131"/>
      <c r="JIE35" s="131"/>
      <c r="JIF35" s="131"/>
      <c r="JIG35" s="131"/>
      <c r="JIH35" s="131"/>
      <c r="JII35" s="131"/>
      <c r="JIJ35" s="131"/>
      <c r="JIK35" s="131"/>
      <c r="JIL35" s="131"/>
      <c r="JIM35" s="131"/>
      <c r="JIN35" s="131"/>
      <c r="JIO35" s="131"/>
      <c r="JIP35" s="131"/>
      <c r="JIQ35" s="131"/>
      <c r="JIR35" s="131"/>
      <c r="JIS35" s="131"/>
      <c r="JIT35" s="131"/>
      <c r="JIU35" s="131"/>
      <c r="JIV35" s="131"/>
      <c r="JIW35" s="131"/>
      <c r="JIX35" s="131"/>
      <c r="JIY35" s="131"/>
      <c r="JIZ35" s="131"/>
      <c r="JJA35" s="131"/>
      <c r="JJB35" s="131"/>
      <c r="JJC35" s="131"/>
      <c r="JJD35" s="131"/>
      <c r="JJE35" s="131"/>
      <c r="JJF35" s="131"/>
      <c r="JJG35" s="131"/>
      <c r="JJH35" s="131"/>
      <c r="JJI35" s="131"/>
      <c r="JJJ35" s="131"/>
      <c r="JJK35" s="131"/>
      <c r="JJL35" s="131"/>
      <c r="JJM35" s="131"/>
      <c r="JJN35" s="131"/>
      <c r="JJO35" s="131"/>
      <c r="JJP35" s="131"/>
      <c r="JJQ35" s="131"/>
      <c r="JJR35" s="131"/>
      <c r="JJS35" s="131"/>
      <c r="JJT35" s="131"/>
      <c r="JJU35" s="131"/>
      <c r="JJV35" s="131"/>
      <c r="JJW35" s="131"/>
      <c r="JJX35" s="131"/>
      <c r="JJY35" s="131"/>
      <c r="JJZ35" s="131"/>
      <c r="JKA35" s="131"/>
      <c r="JKB35" s="131"/>
      <c r="JKC35" s="131"/>
      <c r="JKD35" s="131"/>
      <c r="JKE35" s="131"/>
      <c r="JKF35" s="131"/>
      <c r="JKG35" s="131"/>
      <c r="JKH35" s="131"/>
      <c r="JKI35" s="131"/>
      <c r="JKJ35" s="131"/>
      <c r="JKK35" s="131"/>
      <c r="JKL35" s="131"/>
      <c r="JKM35" s="131"/>
      <c r="JKN35" s="131"/>
      <c r="JKO35" s="131"/>
      <c r="JKP35" s="131"/>
      <c r="JKQ35" s="131"/>
      <c r="JKR35" s="131"/>
      <c r="JKS35" s="131"/>
      <c r="JKT35" s="131"/>
      <c r="JKU35" s="131"/>
      <c r="JKV35" s="131"/>
      <c r="JKW35" s="131"/>
      <c r="JKX35" s="131"/>
      <c r="JKY35" s="131"/>
      <c r="JKZ35" s="131"/>
      <c r="JLA35" s="131"/>
      <c r="JLB35" s="131"/>
      <c r="JLC35" s="131"/>
      <c r="JLD35" s="131"/>
      <c r="JLE35" s="131"/>
      <c r="JLF35" s="131"/>
      <c r="JLG35" s="131"/>
      <c r="JLH35" s="131"/>
      <c r="JLI35" s="131"/>
      <c r="JLJ35" s="131"/>
      <c r="JLK35" s="131"/>
      <c r="JLL35" s="131"/>
      <c r="JLM35" s="131"/>
      <c r="JLN35" s="131"/>
      <c r="JLO35" s="131"/>
      <c r="JLP35" s="131"/>
      <c r="JLQ35" s="131"/>
      <c r="JLR35" s="131"/>
      <c r="JLS35" s="131"/>
      <c r="JLT35" s="131"/>
      <c r="JLU35" s="131"/>
      <c r="JLV35" s="131"/>
      <c r="JLW35" s="131"/>
      <c r="JLX35" s="131"/>
      <c r="JLY35" s="131"/>
      <c r="JLZ35" s="131"/>
      <c r="JMA35" s="131"/>
      <c r="JMB35" s="131"/>
      <c r="JMC35" s="131"/>
      <c r="JMD35" s="131"/>
      <c r="JME35" s="131"/>
      <c r="JMF35" s="131"/>
      <c r="JMG35" s="131"/>
      <c r="JMH35" s="131"/>
      <c r="JMI35" s="131"/>
      <c r="JMJ35" s="131"/>
      <c r="JMK35" s="131"/>
      <c r="JML35" s="131"/>
      <c r="JMM35" s="131"/>
      <c r="JMN35" s="131"/>
      <c r="JMO35" s="131"/>
      <c r="JMP35" s="131"/>
      <c r="JMQ35" s="131"/>
      <c r="JMR35" s="131"/>
      <c r="JMS35" s="131"/>
      <c r="JMT35" s="131"/>
      <c r="JMU35" s="131"/>
      <c r="JMV35" s="131"/>
      <c r="JMW35" s="131"/>
      <c r="JMX35" s="131"/>
      <c r="JMY35" s="131"/>
      <c r="JMZ35" s="131"/>
      <c r="JNA35" s="131"/>
      <c r="JNB35" s="131"/>
      <c r="JNC35" s="131"/>
      <c r="JND35" s="131"/>
      <c r="JNE35" s="131"/>
      <c r="JNF35" s="131"/>
      <c r="JNG35" s="131"/>
      <c r="JNH35" s="131"/>
      <c r="JNI35" s="131"/>
      <c r="JNJ35" s="131"/>
      <c r="JNK35" s="131"/>
      <c r="JNL35" s="131"/>
      <c r="JNM35" s="131"/>
      <c r="JNN35" s="131"/>
      <c r="JNO35" s="131"/>
      <c r="JNP35" s="131"/>
      <c r="JNQ35" s="131"/>
      <c r="JNR35" s="131"/>
      <c r="JNS35" s="131"/>
      <c r="JNT35" s="131"/>
      <c r="JNU35" s="131"/>
      <c r="JNV35" s="131"/>
      <c r="JNW35" s="131"/>
      <c r="JNX35" s="131"/>
      <c r="JNY35" s="131"/>
      <c r="JNZ35" s="131"/>
      <c r="JOA35" s="131"/>
      <c r="JOB35" s="131"/>
      <c r="JOC35" s="131"/>
      <c r="JOD35" s="131"/>
      <c r="JOE35" s="131"/>
      <c r="JOF35" s="131"/>
      <c r="JOG35" s="131"/>
      <c r="JOH35" s="131"/>
      <c r="JOI35" s="131"/>
      <c r="JOJ35" s="131"/>
      <c r="JOK35" s="131"/>
      <c r="JOL35" s="131"/>
      <c r="JOM35" s="131"/>
      <c r="JON35" s="131"/>
      <c r="JOO35" s="131"/>
      <c r="JOP35" s="131"/>
      <c r="JOQ35" s="131"/>
      <c r="JOR35" s="131"/>
      <c r="JOS35" s="131"/>
      <c r="JOT35" s="131"/>
      <c r="JOU35" s="131"/>
      <c r="JOV35" s="131"/>
      <c r="JOW35" s="131"/>
      <c r="JOX35" s="131"/>
      <c r="JOY35" s="131"/>
      <c r="JOZ35" s="131"/>
      <c r="JPA35" s="131"/>
      <c r="JPB35" s="131"/>
      <c r="JPC35" s="131"/>
      <c r="JPD35" s="131"/>
      <c r="JPE35" s="131"/>
      <c r="JPF35" s="131"/>
      <c r="JPG35" s="131"/>
      <c r="JPH35" s="131"/>
      <c r="JPI35" s="131"/>
      <c r="JPJ35" s="131"/>
      <c r="JPK35" s="131"/>
      <c r="JPL35" s="131"/>
      <c r="JPM35" s="131"/>
      <c r="JPN35" s="131"/>
      <c r="JPO35" s="131"/>
      <c r="JPP35" s="131"/>
      <c r="JPQ35" s="131"/>
      <c r="JPR35" s="131"/>
      <c r="JPS35" s="131"/>
      <c r="JPT35" s="131"/>
      <c r="JPU35" s="131"/>
      <c r="JPV35" s="131"/>
      <c r="JPW35" s="131"/>
      <c r="JPX35" s="131"/>
      <c r="JPY35" s="131"/>
      <c r="JPZ35" s="131"/>
      <c r="JQA35" s="131"/>
      <c r="JQB35" s="131"/>
      <c r="JQC35" s="131"/>
      <c r="JQD35" s="131"/>
      <c r="JQE35" s="131"/>
      <c r="JQF35" s="131"/>
      <c r="JQG35" s="131"/>
      <c r="JQH35" s="131"/>
      <c r="JQI35" s="131"/>
      <c r="JQJ35" s="131"/>
      <c r="JQK35" s="131"/>
      <c r="JQL35" s="131"/>
      <c r="JQM35" s="131"/>
      <c r="JQN35" s="131"/>
      <c r="JQO35" s="131"/>
      <c r="JQP35" s="131"/>
      <c r="JQQ35" s="131"/>
      <c r="JQR35" s="131"/>
      <c r="JQS35" s="131"/>
      <c r="JQT35" s="131"/>
      <c r="JQU35" s="131"/>
      <c r="JQV35" s="131"/>
      <c r="JQW35" s="131"/>
      <c r="JQX35" s="131"/>
      <c r="JQY35" s="131"/>
      <c r="JQZ35" s="131"/>
      <c r="JRA35" s="131"/>
      <c r="JRB35" s="131"/>
      <c r="JRC35" s="131"/>
      <c r="JRD35" s="131"/>
      <c r="JRE35" s="131"/>
      <c r="JRF35" s="131"/>
      <c r="JRG35" s="131"/>
      <c r="JRH35" s="131"/>
      <c r="JRI35" s="131"/>
      <c r="JRJ35" s="131"/>
      <c r="JRK35" s="131"/>
      <c r="JRL35" s="131"/>
      <c r="JRM35" s="131"/>
      <c r="JRN35" s="131"/>
      <c r="JRO35" s="131"/>
      <c r="JRP35" s="131"/>
      <c r="JRQ35" s="131"/>
      <c r="JRR35" s="131"/>
      <c r="JRS35" s="131"/>
      <c r="JRT35" s="131"/>
      <c r="JRU35" s="131"/>
      <c r="JRV35" s="131"/>
      <c r="JRW35" s="131"/>
      <c r="JRX35" s="131"/>
      <c r="JRY35" s="131"/>
      <c r="JRZ35" s="131"/>
      <c r="JSA35" s="131"/>
      <c r="JSB35" s="131"/>
      <c r="JSC35" s="131"/>
      <c r="JSD35" s="131"/>
      <c r="JSE35" s="131"/>
      <c r="JSF35" s="131"/>
      <c r="JSG35" s="131"/>
      <c r="JSH35" s="131"/>
      <c r="JSI35" s="131"/>
      <c r="JSJ35" s="131"/>
      <c r="JSK35" s="131"/>
      <c r="JSL35" s="131"/>
      <c r="JSM35" s="131"/>
      <c r="JSN35" s="131"/>
      <c r="JSO35" s="131"/>
      <c r="JSP35" s="131"/>
      <c r="JSQ35" s="131"/>
      <c r="JSR35" s="131"/>
      <c r="JSS35" s="131"/>
      <c r="JST35" s="131"/>
      <c r="JSU35" s="131"/>
      <c r="JSV35" s="131"/>
      <c r="JSW35" s="131"/>
      <c r="JSX35" s="131"/>
      <c r="JSY35" s="131"/>
      <c r="JSZ35" s="131"/>
      <c r="JTA35" s="131"/>
      <c r="JTB35" s="131"/>
      <c r="JTC35" s="131"/>
      <c r="JTD35" s="131"/>
      <c r="JTE35" s="131"/>
      <c r="JTF35" s="131"/>
      <c r="JTG35" s="131"/>
      <c r="JTH35" s="131"/>
      <c r="JTI35" s="131"/>
      <c r="JTJ35" s="131"/>
      <c r="JTK35" s="131"/>
      <c r="JTL35" s="131"/>
      <c r="JTM35" s="131"/>
      <c r="JTN35" s="131"/>
      <c r="JTO35" s="131"/>
      <c r="JTP35" s="131"/>
      <c r="JTQ35" s="131"/>
      <c r="JTR35" s="131"/>
      <c r="JTS35" s="131"/>
      <c r="JTT35" s="131"/>
      <c r="JTU35" s="131"/>
      <c r="JTV35" s="131"/>
      <c r="JTW35" s="131"/>
      <c r="JTX35" s="131"/>
      <c r="JTY35" s="131"/>
      <c r="JTZ35" s="131"/>
      <c r="JUA35" s="131"/>
      <c r="JUB35" s="131"/>
      <c r="JUC35" s="131"/>
      <c r="JUD35" s="131"/>
      <c r="JUE35" s="131"/>
      <c r="JUF35" s="131"/>
      <c r="JUG35" s="131"/>
      <c r="JUH35" s="131"/>
      <c r="JUI35" s="131"/>
      <c r="JUJ35" s="131"/>
      <c r="JUK35" s="131"/>
      <c r="JUL35" s="131"/>
      <c r="JUM35" s="131"/>
      <c r="JUN35" s="131"/>
      <c r="JUO35" s="131"/>
      <c r="JUP35" s="131"/>
      <c r="JUQ35" s="131"/>
      <c r="JUR35" s="131"/>
      <c r="JUS35" s="131"/>
      <c r="JUT35" s="131"/>
      <c r="JUU35" s="131"/>
      <c r="JUV35" s="131"/>
      <c r="JUW35" s="131"/>
      <c r="JUX35" s="131"/>
      <c r="JUY35" s="131"/>
      <c r="JUZ35" s="131"/>
      <c r="JVA35" s="131"/>
      <c r="JVB35" s="131"/>
      <c r="JVC35" s="131"/>
      <c r="JVD35" s="131"/>
      <c r="JVE35" s="131"/>
      <c r="JVF35" s="131"/>
      <c r="JVG35" s="131"/>
      <c r="JVH35" s="131"/>
      <c r="JVI35" s="131"/>
      <c r="JVJ35" s="131"/>
      <c r="JVK35" s="131"/>
      <c r="JVL35" s="131"/>
      <c r="JVM35" s="131"/>
      <c r="JVN35" s="131"/>
      <c r="JVO35" s="131"/>
      <c r="JVP35" s="131"/>
      <c r="JVQ35" s="131"/>
      <c r="JVR35" s="131"/>
      <c r="JVS35" s="131"/>
      <c r="JVT35" s="131"/>
      <c r="JVU35" s="131"/>
      <c r="JVV35" s="131"/>
      <c r="JVW35" s="131"/>
      <c r="JVX35" s="131"/>
      <c r="JVY35" s="131"/>
      <c r="JVZ35" s="131"/>
      <c r="JWA35" s="131"/>
      <c r="JWB35" s="131"/>
      <c r="JWC35" s="131"/>
      <c r="JWD35" s="131"/>
      <c r="JWE35" s="131"/>
      <c r="JWF35" s="131"/>
      <c r="JWG35" s="131"/>
      <c r="JWH35" s="131"/>
      <c r="JWI35" s="131"/>
      <c r="JWJ35" s="131"/>
      <c r="JWK35" s="131"/>
      <c r="JWL35" s="131"/>
      <c r="JWM35" s="131"/>
      <c r="JWN35" s="131"/>
      <c r="JWO35" s="131"/>
      <c r="JWP35" s="131"/>
      <c r="JWQ35" s="131"/>
      <c r="JWR35" s="131"/>
      <c r="JWS35" s="131"/>
      <c r="JWT35" s="131"/>
      <c r="JWU35" s="131"/>
      <c r="JWV35" s="131"/>
      <c r="JWW35" s="131"/>
      <c r="JWX35" s="131"/>
      <c r="JWY35" s="131"/>
      <c r="JWZ35" s="131"/>
      <c r="JXA35" s="131"/>
      <c r="JXB35" s="131"/>
      <c r="JXC35" s="131"/>
      <c r="JXD35" s="131"/>
      <c r="JXE35" s="131"/>
      <c r="JXF35" s="131"/>
      <c r="JXG35" s="131"/>
      <c r="JXH35" s="131"/>
      <c r="JXI35" s="131"/>
      <c r="JXJ35" s="131"/>
      <c r="JXK35" s="131"/>
      <c r="JXL35" s="131"/>
      <c r="JXM35" s="131"/>
      <c r="JXN35" s="131"/>
      <c r="JXO35" s="131"/>
      <c r="JXP35" s="131"/>
      <c r="JXQ35" s="131"/>
      <c r="JXR35" s="131"/>
      <c r="JXS35" s="131"/>
      <c r="JXT35" s="131"/>
      <c r="JXU35" s="131"/>
      <c r="JXV35" s="131"/>
      <c r="JXW35" s="131"/>
      <c r="JXX35" s="131"/>
      <c r="JXY35" s="131"/>
      <c r="JXZ35" s="131"/>
      <c r="JYA35" s="131"/>
      <c r="JYB35" s="131"/>
      <c r="JYC35" s="131"/>
      <c r="JYD35" s="131"/>
      <c r="JYE35" s="131"/>
      <c r="JYF35" s="131"/>
      <c r="JYG35" s="131"/>
      <c r="JYH35" s="131"/>
      <c r="JYI35" s="131"/>
      <c r="JYJ35" s="131"/>
      <c r="JYK35" s="131"/>
      <c r="JYL35" s="131"/>
      <c r="JYM35" s="131"/>
      <c r="JYN35" s="131"/>
      <c r="JYO35" s="131"/>
      <c r="JYP35" s="131"/>
      <c r="JYQ35" s="131"/>
      <c r="JYR35" s="131"/>
      <c r="JYS35" s="131"/>
      <c r="JYT35" s="131"/>
      <c r="JYU35" s="131"/>
      <c r="JYV35" s="131"/>
      <c r="JYW35" s="131"/>
      <c r="JYX35" s="131"/>
      <c r="JYY35" s="131"/>
      <c r="JYZ35" s="131"/>
      <c r="JZA35" s="131"/>
      <c r="JZB35" s="131"/>
      <c r="JZC35" s="131"/>
      <c r="JZD35" s="131"/>
      <c r="JZE35" s="131"/>
      <c r="JZF35" s="131"/>
      <c r="JZG35" s="131"/>
      <c r="JZH35" s="131"/>
      <c r="JZI35" s="131"/>
      <c r="JZJ35" s="131"/>
      <c r="JZK35" s="131"/>
      <c r="JZL35" s="131"/>
      <c r="JZM35" s="131"/>
      <c r="JZN35" s="131"/>
      <c r="JZO35" s="131"/>
      <c r="JZP35" s="131"/>
      <c r="JZQ35" s="131"/>
      <c r="JZR35" s="131"/>
      <c r="JZS35" s="131"/>
      <c r="JZT35" s="131"/>
      <c r="JZU35" s="131"/>
      <c r="JZV35" s="131"/>
      <c r="JZW35" s="131"/>
      <c r="JZX35" s="131"/>
      <c r="JZY35" s="131"/>
      <c r="JZZ35" s="131"/>
      <c r="KAA35" s="131"/>
      <c r="KAB35" s="131"/>
      <c r="KAC35" s="131"/>
      <c r="KAD35" s="131"/>
      <c r="KAE35" s="131"/>
      <c r="KAF35" s="131"/>
      <c r="KAG35" s="131"/>
      <c r="KAH35" s="131"/>
      <c r="KAI35" s="131"/>
      <c r="KAJ35" s="131"/>
      <c r="KAK35" s="131"/>
      <c r="KAL35" s="131"/>
      <c r="KAM35" s="131"/>
      <c r="KAN35" s="131"/>
      <c r="KAO35" s="131"/>
      <c r="KAP35" s="131"/>
      <c r="KAQ35" s="131"/>
      <c r="KAR35" s="131"/>
      <c r="KAS35" s="131"/>
      <c r="KAT35" s="131"/>
      <c r="KAU35" s="131"/>
      <c r="KAV35" s="131"/>
      <c r="KAW35" s="131"/>
      <c r="KAX35" s="131"/>
      <c r="KAY35" s="131"/>
      <c r="KAZ35" s="131"/>
      <c r="KBA35" s="131"/>
      <c r="KBB35" s="131"/>
      <c r="KBC35" s="131"/>
      <c r="KBD35" s="131"/>
      <c r="KBE35" s="131"/>
      <c r="KBF35" s="131"/>
      <c r="KBG35" s="131"/>
      <c r="KBH35" s="131"/>
      <c r="KBI35" s="131"/>
      <c r="KBJ35" s="131"/>
      <c r="KBK35" s="131"/>
      <c r="KBL35" s="131"/>
      <c r="KBM35" s="131"/>
      <c r="KBN35" s="131"/>
      <c r="KBO35" s="131"/>
      <c r="KBP35" s="131"/>
      <c r="KBQ35" s="131"/>
      <c r="KBR35" s="131"/>
      <c r="KBS35" s="131"/>
      <c r="KBT35" s="131"/>
      <c r="KBU35" s="131"/>
      <c r="KBV35" s="131"/>
      <c r="KBW35" s="131"/>
      <c r="KBX35" s="131"/>
      <c r="KBY35" s="131"/>
      <c r="KBZ35" s="131"/>
      <c r="KCA35" s="131"/>
      <c r="KCB35" s="131"/>
      <c r="KCC35" s="131"/>
      <c r="KCD35" s="131"/>
      <c r="KCE35" s="131"/>
      <c r="KCF35" s="131"/>
      <c r="KCG35" s="131"/>
      <c r="KCH35" s="131"/>
      <c r="KCI35" s="131"/>
      <c r="KCJ35" s="131"/>
      <c r="KCK35" s="131"/>
      <c r="KCL35" s="131"/>
      <c r="KCM35" s="131"/>
      <c r="KCN35" s="131"/>
      <c r="KCO35" s="131"/>
      <c r="KCP35" s="131"/>
      <c r="KCQ35" s="131"/>
      <c r="KCR35" s="131"/>
      <c r="KCS35" s="131"/>
      <c r="KCT35" s="131"/>
      <c r="KCU35" s="131"/>
      <c r="KCV35" s="131"/>
      <c r="KCW35" s="131"/>
      <c r="KCX35" s="131"/>
      <c r="KCY35" s="131"/>
      <c r="KCZ35" s="131"/>
      <c r="KDA35" s="131"/>
      <c r="KDB35" s="131"/>
      <c r="KDC35" s="131"/>
      <c r="KDD35" s="131"/>
      <c r="KDE35" s="131"/>
      <c r="KDF35" s="131"/>
      <c r="KDG35" s="131"/>
      <c r="KDH35" s="131"/>
      <c r="KDI35" s="131"/>
      <c r="KDJ35" s="131"/>
      <c r="KDK35" s="131"/>
      <c r="KDL35" s="131"/>
      <c r="KDM35" s="131"/>
      <c r="KDN35" s="131"/>
      <c r="KDO35" s="131"/>
      <c r="KDP35" s="131"/>
      <c r="KDQ35" s="131"/>
      <c r="KDR35" s="131"/>
      <c r="KDS35" s="131"/>
      <c r="KDT35" s="131"/>
      <c r="KDU35" s="131"/>
      <c r="KDV35" s="131"/>
      <c r="KDW35" s="131"/>
      <c r="KDX35" s="131"/>
      <c r="KDY35" s="131"/>
      <c r="KDZ35" s="131"/>
      <c r="KEA35" s="131"/>
      <c r="KEB35" s="131"/>
      <c r="KEC35" s="131"/>
      <c r="KED35" s="131"/>
      <c r="KEE35" s="131"/>
      <c r="KEF35" s="131"/>
      <c r="KEG35" s="131"/>
      <c r="KEH35" s="131"/>
      <c r="KEI35" s="131"/>
      <c r="KEJ35" s="131"/>
      <c r="KEK35" s="131"/>
      <c r="KEL35" s="131"/>
      <c r="KEM35" s="131"/>
      <c r="KEN35" s="131"/>
      <c r="KEO35" s="131"/>
      <c r="KEP35" s="131"/>
      <c r="KEQ35" s="131"/>
      <c r="KER35" s="131"/>
      <c r="KES35" s="131"/>
      <c r="KET35" s="131"/>
      <c r="KEU35" s="131"/>
      <c r="KEV35" s="131"/>
      <c r="KEW35" s="131"/>
      <c r="KEX35" s="131"/>
      <c r="KEY35" s="131"/>
      <c r="KEZ35" s="131"/>
      <c r="KFA35" s="131"/>
      <c r="KFB35" s="131"/>
      <c r="KFC35" s="131"/>
      <c r="KFD35" s="131"/>
      <c r="KFE35" s="131"/>
      <c r="KFF35" s="131"/>
      <c r="KFG35" s="131"/>
      <c r="KFH35" s="131"/>
      <c r="KFI35" s="131"/>
      <c r="KFJ35" s="131"/>
      <c r="KFK35" s="131"/>
      <c r="KFL35" s="131"/>
      <c r="KFM35" s="131"/>
      <c r="KFN35" s="131"/>
      <c r="KFO35" s="131"/>
      <c r="KFP35" s="131"/>
      <c r="KFQ35" s="131"/>
      <c r="KFR35" s="131"/>
      <c r="KFS35" s="131"/>
      <c r="KFT35" s="131"/>
      <c r="KFU35" s="131"/>
      <c r="KFV35" s="131"/>
      <c r="KFW35" s="131"/>
      <c r="KFX35" s="131"/>
      <c r="KFY35" s="131"/>
      <c r="KFZ35" s="131"/>
      <c r="KGA35" s="131"/>
      <c r="KGB35" s="131"/>
      <c r="KGC35" s="131"/>
      <c r="KGD35" s="131"/>
      <c r="KGE35" s="131"/>
      <c r="KGF35" s="131"/>
      <c r="KGG35" s="131"/>
      <c r="KGH35" s="131"/>
      <c r="KGI35" s="131"/>
      <c r="KGJ35" s="131"/>
      <c r="KGK35" s="131"/>
      <c r="KGL35" s="131"/>
      <c r="KGM35" s="131"/>
      <c r="KGN35" s="131"/>
      <c r="KGO35" s="131"/>
      <c r="KGP35" s="131"/>
      <c r="KGQ35" s="131"/>
      <c r="KGR35" s="131"/>
      <c r="KGS35" s="131"/>
      <c r="KGT35" s="131"/>
      <c r="KGU35" s="131"/>
      <c r="KGV35" s="131"/>
      <c r="KGW35" s="131"/>
      <c r="KGX35" s="131"/>
      <c r="KGY35" s="131"/>
      <c r="KGZ35" s="131"/>
      <c r="KHA35" s="131"/>
      <c r="KHB35" s="131"/>
      <c r="KHC35" s="131"/>
      <c r="KHD35" s="131"/>
      <c r="KHE35" s="131"/>
      <c r="KHF35" s="131"/>
      <c r="KHG35" s="131"/>
      <c r="KHH35" s="131"/>
      <c r="KHI35" s="131"/>
      <c r="KHJ35" s="131"/>
      <c r="KHK35" s="131"/>
      <c r="KHL35" s="131"/>
      <c r="KHM35" s="131"/>
      <c r="KHN35" s="131"/>
      <c r="KHO35" s="131"/>
      <c r="KHP35" s="131"/>
      <c r="KHQ35" s="131"/>
      <c r="KHR35" s="131"/>
      <c r="KHS35" s="131"/>
      <c r="KHT35" s="131"/>
      <c r="KHU35" s="131"/>
      <c r="KHV35" s="131"/>
      <c r="KHW35" s="131"/>
      <c r="KHX35" s="131"/>
      <c r="KHY35" s="131"/>
      <c r="KHZ35" s="131"/>
      <c r="KIA35" s="131"/>
      <c r="KIB35" s="131"/>
      <c r="KIC35" s="131"/>
      <c r="KID35" s="131"/>
      <c r="KIE35" s="131"/>
      <c r="KIF35" s="131"/>
      <c r="KIG35" s="131"/>
      <c r="KIH35" s="131"/>
      <c r="KII35" s="131"/>
      <c r="KIJ35" s="131"/>
      <c r="KIK35" s="131"/>
      <c r="KIL35" s="131"/>
      <c r="KIM35" s="131"/>
      <c r="KIN35" s="131"/>
      <c r="KIO35" s="131"/>
      <c r="KIP35" s="131"/>
      <c r="KIQ35" s="131"/>
      <c r="KIR35" s="131"/>
      <c r="KIS35" s="131"/>
      <c r="KIT35" s="131"/>
      <c r="KIU35" s="131"/>
      <c r="KIV35" s="131"/>
      <c r="KIW35" s="131"/>
      <c r="KIX35" s="131"/>
      <c r="KIY35" s="131"/>
      <c r="KIZ35" s="131"/>
      <c r="KJA35" s="131"/>
      <c r="KJB35" s="131"/>
      <c r="KJC35" s="131"/>
      <c r="KJD35" s="131"/>
      <c r="KJE35" s="131"/>
      <c r="KJF35" s="131"/>
      <c r="KJG35" s="131"/>
      <c r="KJH35" s="131"/>
      <c r="KJI35" s="131"/>
      <c r="KJJ35" s="131"/>
      <c r="KJK35" s="131"/>
      <c r="KJL35" s="131"/>
      <c r="KJM35" s="131"/>
      <c r="KJN35" s="131"/>
      <c r="KJO35" s="131"/>
      <c r="KJP35" s="131"/>
      <c r="KJQ35" s="131"/>
      <c r="KJR35" s="131"/>
      <c r="KJS35" s="131"/>
      <c r="KJT35" s="131"/>
      <c r="KJU35" s="131"/>
      <c r="KJV35" s="131"/>
      <c r="KJW35" s="131"/>
      <c r="KJX35" s="131"/>
      <c r="KJY35" s="131"/>
      <c r="KJZ35" s="131"/>
      <c r="KKA35" s="131"/>
      <c r="KKB35" s="131"/>
      <c r="KKC35" s="131"/>
      <c r="KKD35" s="131"/>
      <c r="KKE35" s="131"/>
      <c r="KKF35" s="131"/>
      <c r="KKG35" s="131"/>
      <c r="KKH35" s="131"/>
      <c r="KKI35" s="131"/>
      <c r="KKJ35" s="131"/>
      <c r="KKK35" s="131"/>
      <c r="KKL35" s="131"/>
      <c r="KKM35" s="131"/>
      <c r="KKN35" s="131"/>
      <c r="KKO35" s="131"/>
      <c r="KKP35" s="131"/>
      <c r="KKQ35" s="131"/>
      <c r="KKR35" s="131"/>
      <c r="KKS35" s="131"/>
      <c r="KKT35" s="131"/>
      <c r="KKU35" s="131"/>
      <c r="KKV35" s="131"/>
      <c r="KKW35" s="131"/>
      <c r="KKX35" s="131"/>
      <c r="KKY35" s="131"/>
      <c r="KKZ35" s="131"/>
      <c r="KLA35" s="131"/>
      <c r="KLB35" s="131"/>
      <c r="KLC35" s="131"/>
      <c r="KLD35" s="131"/>
      <c r="KLE35" s="131"/>
      <c r="KLF35" s="131"/>
      <c r="KLG35" s="131"/>
      <c r="KLH35" s="131"/>
      <c r="KLI35" s="131"/>
      <c r="KLJ35" s="131"/>
      <c r="KLK35" s="131"/>
      <c r="KLL35" s="131"/>
      <c r="KLM35" s="131"/>
      <c r="KLN35" s="131"/>
      <c r="KLO35" s="131"/>
      <c r="KLP35" s="131"/>
      <c r="KLQ35" s="131"/>
      <c r="KLR35" s="131"/>
      <c r="KLS35" s="131"/>
      <c r="KLT35" s="131"/>
      <c r="KLU35" s="131"/>
      <c r="KLV35" s="131"/>
      <c r="KLW35" s="131"/>
      <c r="KLX35" s="131"/>
      <c r="KLY35" s="131"/>
      <c r="KLZ35" s="131"/>
      <c r="KMA35" s="131"/>
      <c r="KMB35" s="131"/>
      <c r="KMC35" s="131"/>
      <c r="KMD35" s="131"/>
      <c r="KME35" s="131"/>
      <c r="KMF35" s="131"/>
      <c r="KMG35" s="131"/>
      <c r="KMH35" s="131"/>
      <c r="KMI35" s="131"/>
      <c r="KMJ35" s="131"/>
      <c r="KMK35" s="131"/>
      <c r="KML35" s="131"/>
      <c r="KMM35" s="131"/>
      <c r="KMN35" s="131"/>
      <c r="KMO35" s="131"/>
      <c r="KMP35" s="131"/>
      <c r="KMQ35" s="131"/>
      <c r="KMR35" s="131"/>
      <c r="KMS35" s="131"/>
      <c r="KMT35" s="131"/>
      <c r="KMU35" s="131"/>
      <c r="KMV35" s="131"/>
      <c r="KMW35" s="131"/>
      <c r="KMX35" s="131"/>
      <c r="KMY35" s="131"/>
      <c r="KMZ35" s="131"/>
      <c r="KNA35" s="131"/>
      <c r="KNB35" s="131"/>
      <c r="KNC35" s="131"/>
      <c r="KND35" s="131"/>
      <c r="KNE35" s="131"/>
      <c r="KNF35" s="131"/>
      <c r="KNG35" s="131"/>
      <c r="KNH35" s="131"/>
      <c r="KNI35" s="131"/>
      <c r="KNJ35" s="131"/>
      <c r="KNK35" s="131"/>
      <c r="KNL35" s="131"/>
      <c r="KNM35" s="131"/>
      <c r="KNN35" s="131"/>
      <c r="KNO35" s="131"/>
      <c r="KNP35" s="131"/>
      <c r="KNQ35" s="131"/>
      <c r="KNR35" s="131"/>
      <c r="KNS35" s="131"/>
      <c r="KNT35" s="131"/>
      <c r="KNU35" s="131"/>
      <c r="KNV35" s="131"/>
      <c r="KNW35" s="131"/>
      <c r="KNX35" s="131"/>
      <c r="KNY35" s="131"/>
      <c r="KNZ35" s="131"/>
      <c r="KOA35" s="131"/>
      <c r="KOB35" s="131"/>
      <c r="KOC35" s="131"/>
      <c r="KOD35" s="131"/>
      <c r="KOE35" s="131"/>
      <c r="KOF35" s="131"/>
      <c r="KOG35" s="131"/>
      <c r="KOH35" s="131"/>
      <c r="KOI35" s="131"/>
      <c r="KOJ35" s="131"/>
      <c r="KOK35" s="131"/>
      <c r="KOL35" s="131"/>
      <c r="KOM35" s="131"/>
      <c r="KON35" s="131"/>
      <c r="KOO35" s="131"/>
      <c r="KOP35" s="131"/>
      <c r="KOQ35" s="131"/>
      <c r="KOR35" s="131"/>
      <c r="KOS35" s="131"/>
      <c r="KOT35" s="131"/>
      <c r="KOU35" s="131"/>
      <c r="KOV35" s="131"/>
      <c r="KOW35" s="131"/>
      <c r="KOX35" s="131"/>
      <c r="KOY35" s="131"/>
      <c r="KOZ35" s="131"/>
      <c r="KPA35" s="131"/>
      <c r="KPB35" s="131"/>
      <c r="KPC35" s="131"/>
      <c r="KPD35" s="131"/>
      <c r="KPE35" s="131"/>
      <c r="KPF35" s="131"/>
      <c r="KPG35" s="131"/>
      <c r="KPH35" s="131"/>
      <c r="KPI35" s="131"/>
      <c r="KPJ35" s="131"/>
      <c r="KPK35" s="131"/>
      <c r="KPL35" s="131"/>
      <c r="KPM35" s="131"/>
      <c r="KPN35" s="131"/>
      <c r="KPO35" s="131"/>
      <c r="KPP35" s="131"/>
      <c r="KPQ35" s="131"/>
      <c r="KPR35" s="131"/>
      <c r="KPS35" s="131"/>
      <c r="KPT35" s="131"/>
      <c r="KPU35" s="131"/>
      <c r="KPV35" s="131"/>
      <c r="KPW35" s="131"/>
      <c r="KPX35" s="131"/>
      <c r="KPY35" s="131"/>
      <c r="KPZ35" s="131"/>
      <c r="KQA35" s="131"/>
      <c r="KQB35" s="131"/>
      <c r="KQC35" s="131"/>
      <c r="KQD35" s="131"/>
      <c r="KQE35" s="131"/>
      <c r="KQF35" s="131"/>
      <c r="KQG35" s="131"/>
      <c r="KQH35" s="131"/>
      <c r="KQI35" s="131"/>
      <c r="KQJ35" s="131"/>
      <c r="KQK35" s="131"/>
      <c r="KQL35" s="131"/>
      <c r="KQM35" s="131"/>
      <c r="KQN35" s="131"/>
      <c r="KQO35" s="131"/>
      <c r="KQP35" s="131"/>
      <c r="KQQ35" s="131"/>
      <c r="KQR35" s="131"/>
      <c r="KQS35" s="131"/>
      <c r="KQT35" s="131"/>
      <c r="KQU35" s="131"/>
      <c r="KQV35" s="131"/>
      <c r="KQW35" s="131"/>
      <c r="KQX35" s="131"/>
      <c r="KQY35" s="131"/>
      <c r="KQZ35" s="131"/>
      <c r="KRA35" s="131"/>
      <c r="KRB35" s="131"/>
      <c r="KRC35" s="131"/>
      <c r="KRD35" s="131"/>
      <c r="KRE35" s="131"/>
      <c r="KRF35" s="131"/>
      <c r="KRG35" s="131"/>
      <c r="KRH35" s="131"/>
      <c r="KRI35" s="131"/>
      <c r="KRJ35" s="131"/>
      <c r="KRK35" s="131"/>
      <c r="KRL35" s="131"/>
      <c r="KRM35" s="131"/>
      <c r="KRN35" s="131"/>
      <c r="KRO35" s="131"/>
      <c r="KRP35" s="131"/>
      <c r="KRQ35" s="131"/>
      <c r="KRR35" s="131"/>
      <c r="KRS35" s="131"/>
      <c r="KRT35" s="131"/>
      <c r="KRU35" s="131"/>
      <c r="KRV35" s="131"/>
      <c r="KRW35" s="131"/>
      <c r="KRX35" s="131"/>
      <c r="KRY35" s="131"/>
      <c r="KRZ35" s="131"/>
      <c r="KSA35" s="131"/>
      <c r="KSB35" s="131"/>
      <c r="KSC35" s="131"/>
      <c r="KSD35" s="131"/>
      <c r="KSE35" s="131"/>
      <c r="KSF35" s="131"/>
      <c r="KSG35" s="131"/>
      <c r="KSH35" s="131"/>
      <c r="KSI35" s="131"/>
      <c r="KSJ35" s="131"/>
      <c r="KSK35" s="131"/>
      <c r="KSL35" s="131"/>
      <c r="KSM35" s="131"/>
      <c r="KSN35" s="131"/>
      <c r="KSO35" s="131"/>
      <c r="KSP35" s="131"/>
      <c r="KSQ35" s="131"/>
      <c r="KSR35" s="131"/>
      <c r="KSS35" s="131"/>
      <c r="KST35" s="131"/>
      <c r="KSU35" s="131"/>
      <c r="KSV35" s="131"/>
      <c r="KSW35" s="131"/>
      <c r="KSX35" s="131"/>
      <c r="KSY35" s="131"/>
      <c r="KSZ35" s="131"/>
      <c r="KTA35" s="131"/>
      <c r="KTB35" s="131"/>
      <c r="KTC35" s="131"/>
      <c r="KTD35" s="131"/>
      <c r="KTE35" s="131"/>
      <c r="KTF35" s="131"/>
      <c r="KTG35" s="131"/>
      <c r="KTH35" s="131"/>
      <c r="KTI35" s="131"/>
      <c r="KTJ35" s="131"/>
      <c r="KTK35" s="131"/>
      <c r="KTL35" s="131"/>
      <c r="KTM35" s="131"/>
      <c r="KTN35" s="131"/>
      <c r="KTO35" s="131"/>
      <c r="KTP35" s="131"/>
      <c r="KTQ35" s="131"/>
      <c r="KTR35" s="131"/>
      <c r="KTS35" s="131"/>
      <c r="KTT35" s="131"/>
      <c r="KTU35" s="131"/>
      <c r="KTV35" s="131"/>
      <c r="KTW35" s="131"/>
      <c r="KTX35" s="131"/>
      <c r="KTY35" s="131"/>
      <c r="KTZ35" s="131"/>
      <c r="KUA35" s="131"/>
      <c r="KUB35" s="131"/>
      <c r="KUC35" s="131"/>
      <c r="KUD35" s="131"/>
      <c r="KUE35" s="131"/>
      <c r="KUF35" s="131"/>
      <c r="KUG35" s="131"/>
      <c r="KUH35" s="131"/>
      <c r="KUI35" s="131"/>
      <c r="KUJ35" s="131"/>
      <c r="KUK35" s="131"/>
      <c r="KUL35" s="131"/>
      <c r="KUM35" s="131"/>
      <c r="KUN35" s="131"/>
      <c r="KUO35" s="131"/>
      <c r="KUP35" s="131"/>
      <c r="KUQ35" s="131"/>
      <c r="KUR35" s="131"/>
      <c r="KUS35" s="131"/>
      <c r="KUT35" s="131"/>
      <c r="KUU35" s="131"/>
      <c r="KUV35" s="131"/>
      <c r="KUW35" s="131"/>
      <c r="KUX35" s="131"/>
      <c r="KUY35" s="131"/>
      <c r="KUZ35" s="131"/>
      <c r="KVA35" s="131"/>
      <c r="KVB35" s="131"/>
      <c r="KVC35" s="131"/>
      <c r="KVD35" s="131"/>
      <c r="KVE35" s="131"/>
      <c r="KVF35" s="131"/>
      <c r="KVG35" s="131"/>
      <c r="KVH35" s="131"/>
      <c r="KVI35" s="131"/>
      <c r="KVJ35" s="131"/>
      <c r="KVK35" s="131"/>
      <c r="KVL35" s="131"/>
      <c r="KVM35" s="131"/>
      <c r="KVN35" s="131"/>
      <c r="KVO35" s="131"/>
      <c r="KVP35" s="131"/>
      <c r="KVQ35" s="131"/>
      <c r="KVR35" s="131"/>
      <c r="KVS35" s="131"/>
      <c r="KVT35" s="131"/>
      <c r="KVU35" s="131"/>
      <c r="KVV35" s="131"/>
      <c r="KVW35" s="131"/>
      <c r="KVX35" s="131"/>
      <c r="KVY35" s="131"/>
      <c r="KVZ35" s="131"/>
      <c r="KWA35" s="131"/>
      <c r="KWB35" s="131"/>
      <c r="KWC35" s="131"/>
      <c r="KWD35" s="131"/>
      <c r="KWE35" s="131"/>
      <c r="KWF35" s="131"/>
      <c r="KWG35" s="131"/>
      <c r="KWH35" s="131"/>
      <c r="KWI35" s="131"/>
      <c r="KWJ35" s="131"/>
      <c r="KWK35" s="131"/>
      <c r="KWL35" s="131"/>
      <c r="KWM35" s="131"/>
      <c r="KWN35" s="131"/>
      <c r="KWO35" s="131"/>
      <c r="KWP35" s="131"/>
      <c r="KWQ35" s="131"/>
      <c r="KWR35" s="131"/>
      <c r="KWS35" s="131"/>
      <c r="KWT35" s="131"/>
      <c r="KWU35" s="131"/>
      <c r="KWV35" s="131"/>
      <c r="KWW35" s="131"/>
      <c r="KWX35" s="131"/>
      <c r="KWY35" s="131"/>
      <c r="KWZ35" s="131"/>
      <c r="KXA35" s="131"/>
      <c r="KXB35" s="131"/>
      <c r="KXC35" s="131"/>
      <c r="KXD35" s="131"/>
      <c r="KXE35" s="131"/>
      <c r="KXF35" s="131"/>
      <c r="KXG35" s="131"/>
      <c r="KXH35" s="131"/>
      <c r="KXI35" s="131"/>
      <c r="KXJ35" s="131"/>
      <c r="KXK35" s="131"/>
      <c r="KXL35" s="131"/>
      <c r="KXM35" s="131"/>
      <c r="KXN35" s="131"/>
      <c r="KXO35" s="131"/>
      <c r="KXP35" s="131"/>
      <c r="KXQ35" s="131"/>
      <c r="KXR35" s="131"/>
      <c r="KXS35" s="131"/>
      <c r="KXT35" s="131"/>
      <c r="KXU35" s="131"/>
      <c r="KXV35" s="131"/>
      <c r="KXW35" s="131"/>
      <c r="KXX35" s="131"/>
      <c r="KXY35" s="131"/>
      <c r="KXZ35" s="131"/>
      <c r="KYA35" s="131"/>
      <c r="KYB35" s="131"/>
      <c r="KYC35" s="131"/>
      <c r="KYD35" s="131"/>
      <c r="KYE35" s="131"/>
      <c r="KYF35" s="131"/>
      <c r="KYG35" s="131"/>
      <c r="KYH35" s="131"/>
      <c r="KYI35" s="131"/>
      <c r="KYJ35" s="131"/>
      <c r="KYK35" s="131"/>
      <c r="KYL35" s="131"/>
      <c r="KYM35" s="131"/>
      <c r="KYN35" s="131"/>
      <c r="KYO35" s="131"/>
      <c r="KYP35" s="131"/>
      <c r="KYQ35" s="131"/>
      <c r="KYR35" s="131"/>
      <c r="KYS35" s="131"/>
      <c r="KYT35" s="131"/>
      <c r="KYU35" s="131"/>
      <c r="KYV35" s="131"/>
      <c r="KYW35" s="131"/>
      <c r="KYX35" s="131"/>
      <c r="KYY35" s="131"/>
      <c r="KYZ35" s="131"/>
      <c r="KZA35" s="131"/>
      <c r="KZB35" s="131"/>
      <c r="KZC35" s="131"/>
      <c r="KZD35" s="131"/>
      <c r="KZE35" s="131"/>
      <c r="KZF35" s="131"/>
      <c r="KZG35" s="131"/>
      <c r="KZH35" s="131"/>
      <c r="KZI35" s="131"/>
      <c r="KZJ35" s="131"/>
      <c r="KZK35" s="131"/>
      <c r="KZL35" s="131"/>
      <c r="KZM35" s="131"/>
      <c r="KZN35" s="131"/>
      <c r="KZO35" s="131"/>
      <c r="KZP35" s="131"/>
      <c r="KZQ35" s="131"/>
      <c r="KZR35" s="131"/>
      <c r="KZS35" s="131"/>
      <c r="KZT35" s="131"/>
      <c r="KZU35" s="131"/>
      <c r="KZV35" s="131"/>
      <c r="KZW35" s="131"/>
      <c r="KZX35" s="131"/>
      <c r="KZY35" s="131"/>
      <c r="KZZ35" s="131"/>
      <c r="LAA35" s="131"/>
      <c r="LAB35" s="131"/>
      <c r="LAC35" s="131"/>
      <c r="LAD35" s="131"/>
      <c r="LAE35" s="131"/>
      <c r="LAF35" s="131"/>
      <c r="LAG35" s="131"/>
      <c r="LAH35" s="131"/>
      <c r="LAI35" s="131"/>
      <c r="LAJ35" s="131"/>
      <c r="LAK35" s="131"/>
      <c r="LAL35" s="131"/>
      <c r="LAM35" s="131"/>
      <c r="LAN35" s="131"/>
      <c r="LAO35" s="131"/>
      <c r="LAP35" s="131"/>
      <c r="LAQ35" s="131"/>
      <c r="LAR35" s="131"/>
      <c r="LAS35" s="131"/>
      <c r="LAT35" s="131"/>
      <c r="LAU35" s="131"/>
      <c r="LAV35" s="131"/>
      <c r="LAW35" s="131"/>
      <c r="LAX35" s="131"/>
      <c r="LAY35" s="131"/>
      <c r="LAZ35" s="131"/>
      <c r="LBA35" s="131"/>
      <c r="LBB35" s="131"/>
      <c r="LBC35" s="131"/>
      <c r="LBD35" s="131"/>
      <c r="LBE35" s="131"/>
      <c r="LBF35" s="131"/>
      <c r="LBG35" s="131"/>
      <c r="LBH35" s="131"/>
      <c r="LBI35" s="131"/>
      <c r="LBJ35" s="131"/>
      <c r="LBK35" s="131"/>
      <c r="LBL35" s="131"/>
      <c r="LBM35" s="131"/>
      <c r="LBN35" s="131"/>
      <c r="LBO35" s="131"/>
      <c r="LBP35" s="131"/>
      <c r="LBQ35" s="131"/>
      <c r="LBR35" s="131"/>
      <c r="LBS35" s="131"/>
      <c r="LBT35" s="131"/>
      <c r="LBU35" s="131"/>
      <c r="LBV35" s="131"/>
      <c r="LBW35" s="131"/>
      <c r="LBX35" s="131"/>
      <c r="LBY35" s="131"/>
      <c r="LBZ35" s="131"/>
      <c r="LCA35" s="131"/>
      <c r="LCB35" s="131"/>
      <c r="LCC35" s="131"/>
      <c r="LCD35" s="131"/>
      <c r="LCE35" s="131"/>
      <c r="LCF35" s="131"/>
      <c r="LCG35" s="131"/>
      <c r="LCH35" s="131"/>
      <c r="LCI35" s="131"/>
      <c r="LCJ35" s="131"/>
      <c r="LCK35" s="131"/>
      <c r="LCL35" s="131"/>
      <c r="LCM35" s="131"/>
      <c r="LCN35" s="131"/>
      <c r="LCO35" s="131"/>
      <c r="LCP35" s="131"/>
      <c r="LCQ35" s="131"/>
      <c r="LCR35" s="131"/>
      <c r="LCS35" s="131"/>
      <c r="LCT35" s="131"/>
      <c r="LCU35" s="131"/>
      <c r="LCV35" s="131"/>
      <c r="LCW35" s="131"/>
      <c r="LCX35" s="131"/>
      <c r="LCY35" s="131"/>
      <c r="LCZ35" s="131"/>
      <c r="LDA35" s="131"/>
      <c r="LDB35" s="131"/>
      <c r="LDC35" s="131"/>
      <c r="LDD35" s="131"/>
      <c r="LDE35" s="131"/>
      <c r="LDF35" s="131"/>
      <c r="LDG35" s="131"/>
      <c r="LDH35" s="131"/>
      <c r="LDI35" s="131"/>
      <c r="LDJ35" s="131"/>
      <c r="LDK35" s="131"/>
      <c r="LDL35" s="131"/>
      <c r="LDM35" s="131"/>
      <c r="LDN35" s="131"/>
      <c r="LDO35" s="131"/>
      <c r="LDP35" s="131"/>
      <c r="LDQ35" s="131"/>
      <c r="LDR35" s="131"/>
      <c r="LDS35" s="131"/>
      <c r="LDT35" s="131"/>
      <c r="LDU35" s="131"/>
      <c r="LDV35" s="131"/>
      <c r="LDW35" s="131"/>
      <c r="LDX35" s="131"/>
      <c r="LDY35" s="131"/>
      <c r="LDZ35" s="131"/>
      <c r="LEA35" s="131"/>
      <c r="LEB35" s="131"/>
      <c r="LEC35" s="131"/>
      <c r="LED35" s="131"/>
      <c r="LEE35" s="131"/>
      <c r="LEF35" s="131"/>
      <c r="LEG35" s="131"/>
      <c r="LEH35" s="131"/>
      <c r="LEI35" s="131"/>
      <c r="LEJ35" s="131"/>
      <c r="LEK35" s="131"/>
      <c r="LEL35" s="131"/>
      <c r="LEM35" s="131"/>
      <c r="LEN35" s="131"/>
      <c r="LEO35" s="131"/>
      <c r="LEP35" s="131"/>
      <c r="LEQ35" s="131"/>
      <c r="LER35" s="131"/>
      <c r="LES35" s="131"/>
      <c r="LET35" s="131"/>
      <c r="LEU35" s="131"/>
      <c r="LEV35" s="131"/>
      <c r="LEW35" s="131"/>
      <c r="LEX35" s="131"/>
      <c r="LEY35" s="131"/>
      <c r="LEZ35" s="131"/>
      <c r="LFA35" s="131"/>
      <c r="LFB35" s="131"/>
      <c r="LFC35" s="131"/>
      <c r="LFD35" s="131"/>
      <c r="LFE35" s="131"/>
      <c r="LFF35" s="131"/>
      <c r="LFG35" s="131"/>
      <c r="LFH35" s="131"/>
      <c r="LFI35" s="131"/>
      <c r="LFJ35" s="131"/>
      <c r="LFK35" s="131"/>
      <c r="LFL35" s="131"/>
      <c r="LFM35" s="131"/>
      <c r="LFN35" s="131"/>
      <c r="LFO35" s="131"/>
      <c r="LFP35" s="131"/>
      <c r="LFQ35" s="131"/>
      <c r="LFR35" s="131"/>
      <c r="LFS35" s="131"/>
      <c r="LFT35" s="131"/>
      <c r="LFU35" s="131"/>
      <c r="LFV35" s="131"/>
      <c r="LFW35" s="131"/>
      <c r="LFX35" s="131"/>
      <c r="LFY35" s="131"/>
      <c r="LFZ35" s="131"/>
      <c r="LGA35" s="131"/>
      <c r="LGB35" s="131"/>
      <c r="LGC35" s="131"/>
      <c r="LGD35" s="131"/>
      <c r="LGE35" s="131"/>
      <c r="LGF35" s="131"/>
      <c r="LGG35" s="131"/>
      <c r="LGH35" s="131"/>
      <c r="LGI35" s="131"/>
      <c r="LGJ35" s="131"/>
      <c r="LGK35" s="131"/>
      <c r="LGL35" s="131"/>
      <c r="LGM35" s="131"/>
      <c r="LGN35" s="131"/>
      <c r="LGO35" s="131"/>
      <c r="LGP35" s="131"/>
      <c r="LGQ35" s="131"/>
      <c r="LGR35" s="131"/>
      <c r="LGS35" s="131"/>
      <c r="LGT35" s="131"/>
      <c r="LGU35" s="131"/>
      <c r="LGV35" s="131"/>
      <c r="LGW35" s="131"/>
      <c r="LGX35" s="131"/>
      <c r="LGY35" s="131"/>
      <c r="LGZ35" s="131"/>
      <c r="LHA35" s="131"/>
      <c r="LHB35" s="131"/>
      <c r="LHC35" s="131"/>
      <c r="LHD35" s="131"/>
      <c r="LHE35" s="131"/>
      <c r="LHF35" s="131"/>
      <c r="LHG35" s="131"/>
      <c r="LHH35" s="131"/>
      <c r="LHI35" s="131"/>
      <c r="LHJ35" s="131"/>
      <c r="LHK35" s="131"/>
      <c r="LHL35" s="131"/>
      <c r="LHM35" s="131"/>
      <c r="LHN35" s="131"/>
      <c r="LHO35" s="131"/>
      <c r="LHP35" s="131"/>
      <c r="LHQ35" s="131"/>
      <c r="LHR35" s="131"/>
      <c r="LHS35" s="131"/>
      <c r="LHT35" s="131"/>
      <c r="LHU35" s="131"/>
      <c r="LHV35" s="131"/>
      <c r="LHW35" s="131"/>
      <c r="LHX35" s="131"/>
      <c r="LHY35" s="131"/>
      <c r="LHZ35" s="131"/>
      <c r="LIA35" s="131"/>
      <c r="LIB35" s="131"/>
      <c r="LIC35" s="131"/>
      <c r="LID35" s="131"/>
      <c r="LIE35" s="131"/>
      <c r="LIF35" s="131"/>
      <c r="LIG35" s="131"/>
      <c r="LIH35" s="131"/>
      <c r="LII35" s="131"/>
      <c r="LIJ35" s="131"/>
      <c r="LIK35" s="131"/>
      <c r="LIL35" s="131"/>
      <c r="LIM35" s="131"/>
      <c r="LIN35" s="131"/>
      <c r="LIO35" s="131"/>
      <c r="LIP35" s="131"/>
      <c r="LIQ35" s="131"/>
      <c r="LIR35" s="131"/>
      <c r="LIS35" s="131"/>
      <c r="LIT35" s="131"/>
      <c r="LIU35" s="131"/>
      <c r="LIV35" s="131"/>
      <c r="LIW35" s="131"/>
      <c r="LIX35" s="131"/>
      <c r="LIY35" s="131"/>
      <c r="LIZ35" s="131"/>
      <c r="LJA35" s="131"/>
      <c r="LJB35" s="131"/>
      <c r="LJC35" s="131"/>
      <c r="LJD35" s="131"/>
      <c r="LJE35" s="131"/>
      <c r="LJF35" s="131"/>
      <c r="LJG35" s="131"/>
      <c r="LJH35" s="131"/>
      <c r="LJI35" s="131"/>
      <c r="LJJ35" s="131"/>
      <c r="LJK35" s="131"/>
      <c r="LJL35" s="131"/>
      <c r="LJM35" s="131"/>
      <c r="LJN35" s="131"/>
      <c r="LJO35" s="131"/>
      <c r="LJP35" s="131"/>
      <c r="LJQ35" s="131"/>
      <c r="LJR35" s="131"/>
      <c r="LJS35" s="131"/>
      <c r="LJT35" s="131"/>
      <c r="LJU35" s="131"/>
      <c r="LJV35" s="131"/>
      <c r="LJW35" s="131"/>
      <c r="LJX35" s="131"/>
      <c r="LJY35" s="131"/>
      <c r="LJZ35" s="131"/>
      <c r="LKA35" s="131"/>
      <c r="LKB35" s="131"/>
      <c r="LKC35" s="131"/>
      <c r="LKD35" s="131"/>
      <c r="LKE35" s="131"/>
      <c r="LKF35" s="131"/>
      <c r="LKG35" s="131"/>
      <c r="LKH35" s="131"/>
      <c r="LKI35" s="131"/>
      <c r="LKJ35" s="131"/>
      <c r="LKK35" s="131"/>
      <c r="LKL35" s="131"/>
      <c r="LKM35" s="131"/>
      <c r="LKN35" s="131"/>
      <c r="LKO35" s="131"/>
      <c r="LKP35" s="131"/>
      <c r="LKQ35" s="131"/>
      <c r="LKR35" s="131"/>
      <c r="LKS35" s="131"/>
      <c r="LKT35" s="131"/>
      <c r="LKU35" s="131"/>
      <c r="LKV35" s="131"/>
      <c r="LKW35" s="131"/>
      <c r="LKX35" s="131"/>
      <c r="LKY35" s="131"/>
      <c r="LKZ35" s="131"/>
      <c r="LLA35" s="131"/>
      <c r="LLB35" s="131"/>
      <c r="LLC35" s="131"/>
      <c r="LLD35" s="131"/>
      <c r="LLE35" s="131"/>
      <c r="LLF35" s="131"/>
      <c r="LLG35" s="131"/>
      <c r="LLH35" s="131"/>
      <c r="LLI35" s="131"/>
      <c r="LLJ35" s="131"/>
      <c r="LLK35" s="131"/>
      <c r="LLL35" s="131"/>
      <c r="LLM35" s="131"/>
      <c r="LLN35" s="131"/>
      <c r="LLO35" s="131"/>
      <c r="LLP35" s="131"/>
      <c r="LLQ35" s="131"/>
      <c r="LLR35" s="131"/>
      <c r="LLS35" s="131"/>
      <c r="LLT35" s="131"/>
      <c r="LLU35" s="131"/>
      <c r="LLV35" s="131"/>
      <c r="LLW35" s="131"/>
      <c r="LLX35" s="131"/>
      <c r="LLY35" s="131"/>
      <c r="LLZ35" s="131"/>
      <c r="LMA35" s="131"/>
      <c r="LMB35" s="131"/>
      <c r="LMC35" s="131"/>
      <c r="LMD35" s="131"/>
      <c r="LME35" s="131"/>
      <c r="LMF35" s="131"/>
      <c r="LMG35" s="131"/>
      <c r="LMH35" s="131"/>
      <c r="LMI35" s="131"/>
      <c r="LMJ35" s="131"/>
      <c r="LMK35" s="131"/>
      <c r="LML35" s="131"/>
      <c r="LMM35" s="131"/>
      <c r="LMN35" s="131"/>
      <c r="LMO35" s="131"/>
      <c r="LMP35" s="131"/>
      <c r="LMQ35" s="131"/>
      <c r="LMR35" s="131"/>
      <c r="LMS35" s="131"/>
      <c r="LMT35" s="131"/>
      <c r="LMU35" s="131"/>
      <c r="LMV35" s="131"/>
      <c r="LMW35" s="131"/>
      <c r="LMX35" s="131"/>
      <c r="LMY35" s="131"/>
      <c r="LMZ35" s="131"/>
      <c r="LNA35" s="131"/>
      <c r="LNB35" s="131"/>
      <c r="LNC35" s="131"/>
      <c r="LND35" s="131"/>
      <c r="LNE35" s="131"/>
      <c r="LNF35" s="131"/>
      <c r="LNG35" s="131"/>
      <c r="LNH35" s="131"/>
      <c r="LNI35" s="131"/>
      <c r="LNJ35" s="131"/>
      <c r="LNK35" s="131"/>
      <c r="LNL35" s="131"/>
      <c r="LNM35" s="131"/>
      <c r="LNN35" s="131"/>
      <c r="LNO35" s="131"/>
      <c r="LNP35" s="131"/>
      <c r="LNQ35" s="131"/>
      <c r="LNR35" s="131"/>
      <c r="LNS35" s="131"/>
      <c r="LNT35" s="131"/>
      <c r="LNU35" s="131"/>
      <c r="LNV35" s="131"/>
      <c r="LNW35" s="131"/>
      <c r="LNX35" s="131"/>
      <c r="LNY35" s="131"/>
      <c r="LNZ35" s="131"/>
      <c r="LOA35" s="131"/>
      <c r="LOB35" s="131"/>
      <c r="LOC35" s="131"/>
      <c r="LOD35" s="131"/>
      <c r="LOE35" s="131"/>
      <c r="LOF35" s="131"/>
      <c r="LOG35" s="131"/>
      <c r="LOH35" s="131"/>
      <c r="LOI35" s="131"/>
      <c r="LOJ35" s="131"/>
      <c r="LOK35" s="131"/>
      <c r="LOL35" s="131"/>
      <c r="LOM35" s="131"/>
      <c r="LON35" s="131"/>
      <c r="LOO35" s="131"/>
      <c r="LOP35" s="131"/>
      <c r="LOQ35" s="131"/>
      <c r="LOR35" s="131"/>
      <c r="LOS35" s="131"/>
      <c r="LOT35" s="131"/>
      <c r="LOU35" s="131"/>
      <c r="LOV35" s="131"/>
      <c r="LOW35" s="131"/>
      <c r="LOX35" s="131"/>
      <c r="LOY35" s="131"/>
      <c r="LOZ35" s="131"/>
      <c r="LPA35" s="131"/>
      <c r="LPB35" s="131"/>
      <c r="LPC35" s="131"/>
      <c r="LPD35" s="131"/>
      <c r="LPE35" s="131"/>
      <c r="LPF35" s="131"/>
      <c r="LPG35" s="131"/>
      <c r="LPH35" s="131"/>
      <c r="LPI35" s="131"/>
      <c r="LPJ35" s="131"/>
      <c r="LPK35" s="131"/>
      <c r="LPL35" s="131"/>
      <c r="LPM35" s="131"/>
      <c r="LPN35" s="131"/>
      <c r="LPO35" s="131"/>
      <c r="LPP35" s="131"/>
      <c r="LPQ35" s="131"/>
      <c r="LPR35" s="131"/>
      <c r="LPS35" s="131"/>
      <c r="LPT35" s="131"/>
      <c r="LPU35" s="131"/>
      <c r="LPV35" s="131"/>
      <c r="LPW35" s="131"/>
      <c r="LPX35" s="131"/>
      <c r="LPY35" s="131"/>
      <c r="LPZ35" s="131"/>
      <c r="LQA35" s="131"/>
      <c r="LQB35" s="131"/>
      <c r="LQC35" s="131"/>
      <c r="LQD35" s="131"/>
      <c r="LQE35" s="131"/>
      <c r="LQF35" s="131"/>
      <c r="LQG35" s="131"/>
      <c r="LQH35" s="131"/>
      <c r="LQI35" s="131"/>
      <c r="LQJ35" s="131"/>
      <c r="LQK35" s="131"/>
      <c r="LQL35" s="131"/>
      <c r="LQM35" s="131"/>
      <c r="LQN35" s="131"/>
      <c r="LQO35" s="131"/>
      <c r="LQP35" s="131"/>
      <c r="LQQ35" s="131"/>
      <c r="LQR35" s="131"/>
      <c r="LQS35" s="131"/>
      <c r="LQT35" s="131"/>
      <c r="LQU35" s="131"/>
      <c r="LQV35" s="131"/>
      <c r="LQW35" s="131"/>
      <c r="LQX35" s="131"/>
      <c r="LQY35" s="131"/>
      <c r="LQZ35" s="131"/>
      <c r="LRA35" s="131"/>
      <c r="LRB35" s="131"/>
      <c r="LRC35" s="131"/>
      <c r="LRD35" s="131"/>
      <c r="LRE35" s="131"/>
      <c r="LRF35" s="131"/>
      <c r="LRG35" s="131"/>
      <c r="LRH35" s="131"/>
      <c r="LRI35" s="131"/>
      <c r="LRJ35" s="131"/>
      <c r="LRK35" s="131"/>
      <c r="LRL35" s="131"/>
      <c r="LRM35" s="131"/>
      <c r="LRN35" s="131"/>
      <c r="LRO35" s="131"/>
      <c r="LRP35" s="131"/>
      <c r="LRQ35" s="131"/>
      <c r="LRR35" s="131"/>
      <c r="LRS35" s="131"/>
      <c r="LRT35" s="131"/>
      <c r="LRU35" s="131"/>
      <c r="LRV35" s="131"/>
      <c r="LRW35" s="131"/>
      <c r="LRX35" s="131"/>
      <c r="LRY35" s="131"/>
      <c r="LRZ35" s="131"/>
      <c r="LSA35" s="131"/>
      <c r="LSB35" s="131"/>
      <c r="LSC35" s="131"/>
      <c r="LSD35" s="131"/>
      <c r="LSE35" s="131"/>
      <c r="LSF35" s="131"/>
      <c r="LSG35" s="131"/>
      <c r="LSH35" s="131"/>
      <c r="LSI35" s="131"/>
      <c r="LSJ35" s="131"/>
      <c r="LSK35" s="131"/>
      <c r="LSL35" s="131"/>
      <c r="LSM35" s="131"/>
      <c r="LSN35" s="131"/>
      <c r="LSO35" s="131"/>
      <c r="LSP35" s="131"/>
      <c r="LSQ35" s="131"/>
      <c r="LSR35" s="131"/>
      <c r="LSS35" s="131"/>
      <c r="LST35" s="131"/>
      <c r="LSU35" s="131"/>
      <c r="LSV35" s="131"/>
      <c r="LSW35" s="131"/>
      <c r="LSX35" s="131"/>
      <c r="LSY35" s="131"/>
      <c r="LSZ35" s="131"/>
      <c r="LTA35" s="131"/>
      <c r="LTB35" s="131"/>
      <c r="LTC35" s="131"/>
      <c r="LTD35" s="131"/>
      <c r="LTE35" s="131"/>
      <c r="LTF35" s="131"/>
      <c r="LTG35" s="131"/>
      <c r="LTH35" s="131"/>
      <c r="LTI35" s="131"/>
      <c r="LTJ35" s="131"/>
      <c r="LTK35" s="131"/>
      <c r="LTL35" s="131"/>
      <c r="LTM35" s="131"/>
      <c r="LTN35" s="131"/>
      <c r="LTO35" s="131"/>
      <c r="LTP35" s="131"/>
      <c r="LTQ35" s="131"/>
      <c r="LTR35" s="131"/>
      <c r="LTS35" s="131"/>
      <c r="LTT35" s="131"/>
      <c r="LTU35" s="131"/>
      <c r="LTV35" s="131"/>
      <c r="LTW35" s="131"/>
      <c r="LTX35" s="131"/>
      <c r="LTY35" s="131"/>
      <c r="LTZ35" s="131"/>
      <c r="LUA35" s="131"/>
      <c r="LUB35" s="131"/>
      <c r="LUC35" s="131"/>
      <c r="LUD35" s="131"/>
      <c r="LUE35" s="131"/>
      <c r="LUF35" s="131"/>
      <c r="LUG35" s="131"/>
      <c r="LUH35" s="131"/>
      <c r="LUI35" s="131"/>
      <c r="LUJ35" s="131"/>
      <c r="LUK35" s="131"/>
      <c r="LUL35" s="131"/>
      <c r="LUM35" s="131"/>
      <c r="LUN35" s="131"/>
      <c r="LUO35" s="131"/>
      <c r="LUP35" s="131"/>
      <c r="LUQ35" s="131"/>
      <c r="LUR35" s="131"/>
      <c r="LUS35" s="131"/>
      <c r="LUT35" s="131"/>
      <c r="LUU35" s="131"/>
      <c r="LUV35" s="131"/>
      <c r="LUW35" s="131"/>
      <c r="LUX35" s="131"/>
      <c r="LUY35" s="131"/>
      <c r="LUZ35" s="131"/>
      <c r="LVA35" s="131"/>
      <c r="LVB35" s="131"/>
      <c r="LVC35" s="131"/>
      <c r="LVD35" s="131"/>
      <c r="LVE35" s="131"/>
      <c r="LVF35" s="131"/>
      <c r="LVG35" s="131"/>
      <c r="LVH35" s="131"/>
      <c r="LVI35" s="131"/>
      <c r="LVJ35" s="131"/>
      <c r="LVK35" s="131"/>
      <c r="LVL35" s="131"/>
      <c r="LVM35" s="131"/>
      <c r="LVN35" s="131"/>
      <c r="LVO35" s="131"/>
      <c r="LVP35" s="131"/>
      <c r="LVQ35" s="131"/>
      <c r="LVR35" s="131"/>
      <c r="LVS35" s="131"/>
      <c r="LVT35" s="131"/>
      <c r="LVU35" s="131"/>
      <c r="LVV35" s="131"/>
      <c r="LVW35" s="131"/>
      <c r="LVX35" s="131"/>
      <c r="LVY35" s="131"/>
      <c r="LVZ35" s="131"/>
      <c r="LWA35" s="131"/>
      <c r="LWB35" s="131"/>
      <c r="LWC35" s="131"/>
      <c r="LWD35" s="131"/>
      <c r="LWE35" s="131"/>
      <c r="LWF35" s="131"/>
      <c r="LWG35" s="131"/>
      <c r="LWH35" s="131"/>
      <c r="LWI35" s="131"/>
      <c r="LWJ35" s="131"/>
      <c r="LWK35" s="131"/>
      <c r="LWL35" s="131"/>
      <c r="LWM35" s="131"/>
      <c r="LWN35" s="131"/>
      <c r="LWO35" s="131"/>
      <c r="LWP35" s="131"/>
      <c r="LWQ35" s="131"/>
      <c r="LWR35" s="131"/>
      <c r="LWS35" s="131"/>
      <c r="LWT35" s="131"/>
      <c r="LWU35" s="131"/>
      <c r="LWV35" s="131"/>
      <c r="LWW35" s="131"/>
      <c r="LWX35" s="131"/>
      <c r="LWY35" s="131"/>
      <c r="LWZ35" s="131"/>
      <c r="LXA35" s="131"/>
      <c r="LXB35" s="131"/>
      <c r="LXC35" s="131"/>
      <c r="LXD35" s="131"/>
      <c r="LXE35" s="131"/>
      <c r="LXF35" s="131"/>
      <c r="LXG35" s="131"/>
      <c r="LXH35" s="131"/>
      <c r="LXI35" s="131"/>
      <c r="LXJ35" s="131"/>
      <c r="LXK35" s="131"/>
      <c r="LXL35" s="131"/>
      <c r="LXM35" s="131"/>
      <c r="LXN35" s="131"/>
      <c r="LXO35" s="131"/>
      <c r="LXP35" s="131"/>
      <c r="LXQ35" s="131"/>
      <c r="LXR35" s="131"/>
      <c r="LXS35" s="131"/>
      <c r="LXT35" s="131"/>
      <c r="LXU35" s="131"/>
      <c r="LXV35" s="131"/>
      <c r="LXW35" s="131"/>
      <c r="LXX35" s="131"/>
      <c r="LXY35" s="131"/>
      <c r="LXZ35" s="131"/>
      <c r="LYA35" s="131"/>
      <c r="LYB35" s="131"/>
      <c r="LYC35" s="131"/>
      <c r="LYD35" s="131"/>
      <c r="LYE35" s="131"/>
      <c r="LYF35" s="131"/>
      <c r="LYG35" s="131"/>
      <c r="LYH35" s="131"/>
      <c r="LYI35" s="131"/>
      <c r="LYJ35" s="131"/>
      <c r="LYK35" s="131"/>
      <c r="LYL35" s="131"/>
      <c r="LYM35" s="131"/>
      <c r="LYN35" s="131"/>
      <c r="LYO35" s="131"/>
      <c r="LYP35" s="131"/>
      <c r="LYQ35" s="131"/>
      <c r="LYR35" s="131"/>
      <c r="LYS35" s="131"/>
      <c r="LYT35" s="131"/>
      <c r="LYU35" s="131"/>
      <c r="LYV35" s="131"/>
      <c r="LYW35" s="131"/>
      <c r="LYX35" s="131"/>
      <c r="LYY35" s="131"/>
      <c r="LYZ35" s="131"/>
      <c r="LZA35" s="131"/>
      <c r="LZB35" s="131"/>
      <c r="LZC35" s="131"/>
      <c r="LZD35" s="131"/>
      <c r="LZE35" s="131"/>
      <c r="LZF35" s="131"/>
      <c r="LZG35" s="131"/>
      <c r="LZH35" s="131"/>
      <c r="LZI35" s="131"/>
      <c r="LZJ35" s="131"/>
      <c r="LZK35" s="131"/>
      <c r="LZL35" s="131"/>
      <c r="LZM35" s="131"/>
      <c r="LZN35" s="131"/>
      <c r="LZO35" s="131"/>
      <c r="LZP35" s="131"/>
      <c r="LZQ35" s="131"/>
      <c r="LZR35" s="131"/>
      <c r="LZS35" s="131"/>
      <c r="LZT35" s="131"/>
      <c r="LZU35" s="131"/>
      <c r="LZV35" s="131"/>
      <c r="LZW35" s="131"/>
      <c r="LZX35" s="131"/>
      <c r="LZY35" s="131"/>
      <c r="LZZ35" s="131"/>
      <c r="MAA35" s="131"/>
      <c r="MAB35" s="131"/>
      <c r="MAC35" s="131"/>
      <c r="MAD35" s="131"/>
      <c r="MAE35" s="131"/>
      <c r="MAF35" s="131"/>
      <c r="MAG35" s="131"/>
      <c r="MAH35" s="131"/>
      <c r="MAI35" s="131"/>
      <c r="MAJ35" s="131"/>
      <c r="MAK35" s="131"/>
      <c r="MAL35" s="131"/>
      <c r="MAM35" s="131"/>
      <c r="MAN35" s="131"/>
      <c r="MAO35" s="131"/>
      <c r="MAP35" s="131"/>
      <c r="MAQ35" s="131"/>
      <c r="MAR35" s="131"/>
      <c r="MAS35" s="131"/>
      <c r="MAT35" s="131"/>
      <c r="MAU35" s="131"/>
      <c r="MAV35" s="131"/>
      <c r="MAW35" s="131"/>
      <c r="MAX35" s="131"/>
      <c r="MAY35" s="131"/>
      <c r="MAZ35" s="131"/>
      <c r="MBA35" s="131"/>
      <c r="MBB35" s="131"/>
      <c r="MBC35" s="131"/>
      <c r="MBD35" s="131"/>
      <c r="MBE35" s="131"/>
      <c r="MBF35" s="131"/>
      <c r="MBG35" s="131"/>
      <c r="MBH35" s="131"/>
      <c r="MBI35" s="131"/>
      <c r="MBJ35" s="131"/>
      <c r="MBK35" s="131"/>
      <c r="MBL35" s="131"/>
      <c r="MBM35" s="131"/>
      <c r="MBN35" s="131"/>
      <c r="MBO35" s="131"/>
      <c r="MBP35" s="131"/>
      <c r="MBQ35" s="131"/>
      <c r="MBR35" s="131"/>
      <c r="MBS35" s="131"/>
      <c r="MBT35" s="131"/>
      <c r="MBU35" s="131"/>
      <c r="MBV35" s="131"/>
      <c r="MBW35" s="131"/>
      <c r="MBX35" s="131"/>
      <c r="MBY35" s="131"/>
      <c r="MBZ35" s="131"/>
      <c r="MCA35" s="131"/>
      <c r="MCB35" s="131"/>
      <c r="MCC35" s="131"/>
      <c r="MCD35" s="131"/>
      <c r="MCE35" s="131"/>
      <c r="MCF35" s="131"/>
      <c r="MCG35" s="131"/>
      <c r="MCH35" s="131"/>
      <c r="MCI35" s="131"/>
      <c r="MCJ35" s="131"/>
      <c r="MCK35" s="131"/>
      <c r="MCL35" s="131"/>
      <c r="MCM35" s="131"/>
      <c r="MCN35" s="131"/>
      <c r="MCO35" s="131"/>
      <c r="MCP35" s="131"/>
      <c r="MCQ35" s="131"/>
      <c r="MCR35" s="131"/>
      <c r="MCS35" s="131"/>
      <c r="MCT35" s="131"/>
      <c r="MCU35" s="131"/>
      <c r="MCV35" s="131"/>
      <c r="MCW35" s="131"/>
      <c r="MCX35" s="131"/>
      <c r="MCY35" s="131"/>
      <c r="MCZ35" s="131"/>
      <c r="MDA35" s="131"/>
      <c r="MDB35" s="131"/>
      <c r="MDC35" s="131"/>
      <c r="MDD35" s="131"/>
      <c r="MDE35" s="131"/>
      <c r="MDF35" s="131"/>
      <c r="MDG35" s="131"/>
      <c r="MDH35" s="131"/>
      <c r="MDI35" s="131"/>
      <c r="MDJ35" s="131"/>
      <c r="MDK35" s="131"/>
      <c r="MDL35" s="131"/>
      <c r="MDM35" s="131"/>
      <c r="MDN35" s="131"/>
      <c r="MDO35" s="131"/>
      <c r="MDP35" s="131"/>
      <c r="MDQ35" s="131"/>
      <c r="MDR35" s="131"/>
      <c r="MDS35" s="131"/>
      <c r="MDT35" s="131"/>
      <c r="MDU35" s="131"/>
      <c r="MDV35" s="131"/>
      <c r="MDW35" s="131"/>
      <c r="MDX35" s="131"/>
      <c r="MDY35" s="131"/>
      <c r="MDZ35" s="131"/>
      <c r="MEA35" s="131"/>
      <c r="MEB35" s="131"/>
      <c r="MEC35" s="131"/>
      <c r="MED35" s="131"/>
      <c r="MEE35" s="131"/>
      <c r="MEF35" s="131"/>
      <c r="MEG35" s="131"/>
      <c r="MEH35" s="131"/>
      <c r="MEI35" s="131"/>
      <c r="MEJ35" s="131"/>
      <c r="MEK35" s="131"/>
      <c r="MEL35" s="131"/>
      <c r="MEM35" s="131"/>
      <c r="MEN35" s="131"/>
      <c r="MEO35" s="131"/>
      <c r="MEP35" s="131"/>
      <c r="MEQ35" s="131"/>
      <c r="MER35" s="131"/>
      <c r="MES35" s="131"/>
      <c r="MET35" s="131"/>
      <c r="MEU35" s="131"/>
      <c r="MEV35" s="131"/>
      <c r="MEW35" s="131"/>
      <c r="MEX35" s="131"/>
      <c r="MEY35" s="131"/>
      <c r="MEZ35" s="131"/>
      <c r="MFA35" s="131"/>
      <c r="MFB35" s="131"/>
      <c r="MFC35" s="131"/>
      <c r="MFD35" s="131"/>
      <c r="MFE35" s="131"/>
      <c r="MFF35" s="131"/>
      <c r="MFG35" s="131"/>
      <c r="MFH35" s="131"/>
      <c r="MFI35" s="131"/>
      <c r="MFJ35" s="131"/>
      <c r="MFK35" s="131"/>
      <c r="MFL35" s="131"/>
      <c r="MFM35" s="131"/>
      <c r="MFN35" s="131"/>
      <c r="MFO35" s="131"/>
      <c r="MFP35" s="131"/>
      <c r="MFQ35" s="131"/>
      <c r="MFR35" s="131"/>
      <c r="MFS35" s="131"/>
      <c r="MFT35" s="131"/>
      <c r="MFU35" s="131"/>
      <c r="MFV35" s="131"/>
      <c r="MFW35" s="131"/>
      <c r="MFX35" s="131"/>
      <c r="MFY35" s="131"/>
      <c r="MFZ35" s="131"/>
      <c r="MGA35" s="131"/>
      <c r="MGB35" s="131"/>
      <c r="MGC35" s="131"/>
      <c r="MGD35" s="131"/>
      <c r="MGE35" s="131"/>
      <c r="MGF35" s="131"/>
      <c r="MGG35" s="131"/>
      <c r="MGH35" s="131"/>
      <c r="MGI35" s="131"/>
      <c r="MGJ35" s="131"/>
      <c r="MGK35" s="131"/>
      <c r="MGL35" s="131"/>
      <c r="MGM35" s="131"/>
      <c r="MGN35" s="131"/>
      <c r="MGO35" s="131"/>
      <c r="MGP35" s="131"/>
      <c r="MGQ35" s="131"/>
      <c r="MGR35" s="131"/>
      <c r="MGS35" s="131"/>
      <c r="MGT35" s="131"/>
      <c r="MGU35" s="131"/>
      <c r="MGV35" s="131"/>
      <c r="MGW35" s="131"/>
      <c r="MGX35" s="131"/>
      <c r="MGY35" s="131"/>
      <c r="MGZ35" s="131"/>
      <c r="MHA35" s="131"/>
      <c r="MHB35" s="131"/>
      <c r="MHC35" s="131"/>
      <c r="MHD35" s="131"/>
      <c r="MHE35" s="131"/>
      <c r="MHF35" s="131"/>
      <c r="MHG35" s="131"/>
      <c r="MHH35" s="131"/>
      <c r="MHI35" s="131"/>
      <c r="MHJ35" s="131"/>
      <c r="MHK35" s="131"/>
      <c r="MHL35" s="131"/>
      <c r="MHM35" s="131"/>
      <c r="MHN35" s="131"/>
      <c r="MHO35" s="131"/>
      <c r="MHP35" s="131"/>
      <c r="MHQ35" s="131"/>
      <c r="MHR35" s="131"/>
      <c r="MHS35" s="131"/>
      <c r="MHT35" s="131"/>
      <c r="MHU35" s="131"/>
      <c r="MHV35" s="131"/>
      <c r="MHW35" s="131"/>
      <c r="MHX35" s="131"/>
      <c r="MHY35" s="131"/>
      <c r="MHZ35" s="131"/>
      <c r="MIA35" s="131"/>
      <c r="MIB35" s="131"/>
      <c r="MIC35" s="131"/>
      <c r="MID35" s="131"/>
      <c r="MIE35" s="131"/>
      <c r="MIF35" s="131"/>
      <c r="MIG35" s="131"/>
      <c r="MIH35" s="131"/>
      <c r="MII35" s="131"/>
      <c r="MIJ35" s="131"/>
      <c r="MIK35" s="131"/>
      <c r="MIL35" s="131"/>
      <c r="MIM35" s="131"/>
      <c r="MIN35" s="131"/>
      <c r="MIO35" s="131"/>
      <c r="MIP35" s="131"/>
      <c r="MIQ35" s="131"/>
      <c r="MIR35" s="131"/>
      <c r="MIS35" s="131"/>
      <c r="MIT35" s="131"/>
      <c r="MIU35" s="131"/>
      <c r="MIV35" s="131"/>
      <c r="MIW35" s="131"/>
      <c r="MIX35" s="131"/>
      <c r="MIY35" s="131"/>
      <c r="MIZ35" s="131"/>
      <c r="MJA35" s="131"/>
      <c r="MJB35" s="131"/>
      <c r="MJC35" s="131"/>
      <c r="MJD35" s="131"/>
      <c r="MJE35" s="131"/>
      <c r="MJF35" s="131"/>
      <c r="MJG35" s="131"/>
      <c r="MJH35" s="131"/>
      <c r="MJI35" s="131"/>
      <c r="MJJ35" s="131"/>
      <c r="MJK35" s="131"/>
      <c r="MJL35" s="131"/>
      <c r="MJM35" s="131"/>
      <c r="MJN35" s="131"/>
      <c r="MJO35" s="131"/>
      <c r="MJP35" s="131"/>
      <c r="MJQ35" s="131"/>
      <c r="MJR35" s="131"/>
      <c r="MJS35" s="131"/>
      <c r="MJT35" s="131"/>
      <c r="MJU35" s="131"/>
      <c r="MJV35" s="131"/>
      <c r="MJW35" s="131"/>
      <c r="MJX35" s="131"/>
      <c r="MJY35" s="131"/>
      <c r="MJZ35" s="131"/>
      <c r="MKA35" s="131"/>
      <c r="MKB35" s="131"/>
      <c r="MKC35" s="131"/>
      <c r="MKD35" s="131"/>
      <c r="MKE35" s="131"/>
      <c r="MKF35" s="131"/>
      <c r="MKG35" s="131"/>
      <c r="MKH35" s="131"/>
      <c r="MKI35" s="131"/>
      <c r="MKJ35" s="131"/>
      <c r="MKK35" s="131"/>
      <c r="MKL35" s="131"/>
      <c r="MKM35" s="131"/>
      <c r="MKN35" s="131"/>
      <c r="MKO35" s="131"/>
      <c r="MKP35" s="131"/>
      <c r="MKQ35" s="131"/>
      <c r="MKR35" s="131"/>
      <c r="MKS35" s="131"/>
      <c r="MKT35" s="131"/>
      <c r="MKU35" s="131"/>
      <c r="MKV35" s="131"/>
      <c r="MKW35" s="131"/>
      <c r="MKX35" s="131"/>
      <c r="MKY35" s="131"/>
      <c r="MKZ35" s="131"/>
      <c r="MLA35" s="131"/>
      <c r="MLB35" s="131"/>
      <c r="MLC35" s="131"/>
      <c r="MLD35" s="131"/>
      <c r="MLE35" s="131"/>
      <c r="MLF35" s="131"/>
      <c r="MLG35" s="131"/>
      <c r="MLH35" s="131"/>
      <c r="MLI35" s="131"/>
      <c r="MLJ35" s="131"/>
      <c r="MLK35" s="131"/>
      <c r="MLL35" s="131"/>
      <c r="MLM35" s="131"/>
      <c r="MLN35" s="131"/>
      <c r="MLO35" s="131"/>
      <c r="MLP35" s="131"/>
      <c r="MLQ35" s="131"/>
      <c r="MLR35" s="131"/>
      <c r="MLS35" s="131"/>
      <c r="MLT35" s="131"/>
      <c r="MLU35" s="131"/>
      <c r="MLV35" s="131"/>
      <c r="MLW35" s="131"/>
      <c r="MLX35" s="131"/>
      <c r="MLY35" s="131"/>
      <c r="MLZ35" s="131"/>
      <c r="MMA35" s="131"/>
      <c r="MMB35" s="131"/>
      <c r="MMC35" s="131"/>
      <c r="MMD35" s="131"/>
      <c r="MME35" s="131"/>
      <c r="MMF35" s="131"/>
      <c r="MMG35" s="131"/>
      <c r="MMH35" s="131"/>
      <c r="MMI35" s="131"/>
      <c r="MMJ35" s="131"/>
      <c r="MMK35" s="131"/>
      <c r="MML35" s="131"/>
      <c r="MMM35" s="131"/>
      <c r="MMN35" s="131"/>
      <c r="MMO35" s="131"/>
      <c r="MMP35" s="131"/>
      <c r="MMQ35" s="131"/>
      <c r="MMR35" s="131"/>
      <c r="MMS35" s="131"/>
      <c r="MMT35" s="131"/>
      <c r="MMU35" s="131"/>
      <c r="MMV35" s="131"/>
      <c r="MMW35" s="131"/>
      <c r="MMX35" s="131"/>
      <c r="MMY35" s="131"/>
      <c r="MMZ35" s="131"/>
      <c r="MNA35" s="131"/>
      <c r="MNB35" s="131"/>
      <c r="MNC35" s="131"/>
      <c r="MND35" s="131"/>
      <c r="MNE35" s="131"/>
      <c r="MNF35" s="131"/>
      <c r="MNG35" s="131"/>
      <c r="MNH35" s="131"/>
      <c r="MNI35" s="131"/>
      <c r="MNJ35" s="131"/>
      <c r="MNK35" s="131"/>
      <c r="MNL35" s="131"/>
      <c r="MNM35" s="131"/>
      <c r="MNN35" s="131"/>
      <c r="MNO35" s="131"/>
      <c r="MNP35" s="131"/>
      <c r="MNQ35" s="131"/>
      <c r="MNR35" s="131"/>
      <c r="MNS35" s="131"/>
      <c r="MNT35" s="131"/>
      <c r="MNU35" s="131"/>
      <c r="MNV35" s="131"/>
      <c r="MNW35" s="131"/>
      <c r="MNX35" s="131"/>
      <c r="MNY35" s="131"/>
      <c r="MNZ35" s="131"/>
      <c r="MOA35" s="131"/>
      <c r="MOB35" s="131"/>
      <c r="MOC35" s="131"/>
      <c r="MOD35" s="131"/>
      <c r="MOE35" s="131"/>
      <c r="MOF35" s="131"/>
      <c r="MOG35" s="131"/>
      <c r="MOH35" s="131"/>
      <c r="MOI35" s="131"/>
      <c r="MOJ35" s="131"/>
      <c r="MOK35" s="131"/>
      <c r="MOL35" s="131"/>
      <c r="MOM35" s="131"/>
      <c r="MON35" s="131"/>
      <c r="MOO35" s="131"/>
      <c r="MOP35" s="131"/>
      <c r="MOQ35" s="131"/>
      <c r="MOR35" s="131"/>
      <c r="MOS35" s="131"/>
      <c r="MOT35" s="131"/>
      <c r="MOU35" s="131"/>
      <c r="MOV35" s="131"/>
      <c r="MOW35" s="131"/>
      <c r="MOX35" s="131"/>
      <c r="MOY35" s="131"/>
      <c r="MOZ35" s="131"/>
      <c r="MPA35" s="131"/>
      <c r="MPB35" s="131"/>
      <c r="MPC35" s="131"/>
      <c r="MPD35" s="131"/>
      <c r="MPE35" s="131"/>
      <c r="MPF35" s="131"/>
      <c r="MPG35" s="131"/>
      <c r="MPH35" s="131"/>
      <c r="MPI35" s="131"/>
      <c r="MPJ35" s="131"/>
      <c r="MPK35" s="131"/>
      <c r="MPL35" s="131"/>
      <c r="MPM35" s="131"/>
      <c r="MPN35" s="131"/>
      <c r="MPO35" s="131"/>
      <c r="MPP35" s="131"/>
      <c r="MPQ35" s="131"/>
      <c r="MPR35" s="131"/>
      <c r="MPS35" s="131"/>
      <c r="MPT35" s="131"/>
      <c r="MPU35" s="131"/>
      <c r="MPV35" s="131"/>
      <c r="MPW35" s="131"/>
      <c r="MPX35" s="131"/>
      <c r="MPY35" s="131"/>
      <c r="MPZ35" s="131"/>
      <c r="MQA35" s="131"/>
      <c r="MQB35" s="131"/>
      <c r="MQC35" s="131"/>
      <c r="MQD35" s="131"/>
      <c r="MQE35" s="131"/>
      <c r="MQF35" s="131"/>
      <c r="MQG35" s="131"/>
      <c r="MQH35" s="131"/>
      <c r="MQI35" s="131"/>
      <c r="MQJ35" s="131"/>
      <c r="MQK35" s="131"/>
      <c r="MQL35" s="131"/>
      <c r="MQM35" s="131"/>
      <c r="MQN35" s="131"/>
      <c r="MQO35" s="131"/>
      <c r="MQP35" s="131"/>
      <c r="MQQ35" s="131"/>
      <c r="MQR35" s="131"/>
      <c r="MQS35" s="131"/>
      <c r="MQT35" s="131"/>
      <c r="MQU35" s="131"/>
      <c r="MQV35" s="131"/>
      <c r="MQW35" s="131"/>
      <c r="MQX35" s="131"/>
      <c r="MQY35" s="131"/>
      <c r="MQZ35" s="131"/>
      <c r="MRA35" s="131"/>
      <c r="MRB35" s="131"/>
      <c r="MRC35" s="131"/>
      <c r="MRD35" s="131"/>
      <c r="MRE35" s="131"/>
      <c r="MRF35" s="131"/>
      <c r="MRG35" s="131"/>
      <c r="MRH35" s="131"/>
      <c r="MRI35" s="131"/>
      <c r="MRJ35" s="131"/>
      <c r="MRK35" s="131"/>
      <c r="MRL35" s="131"/>
      <c r="MRM35" s="131"/>
      <c r="MRN35" s="131"/>
      <c r="MRO35" s="131"/>
      <c r="MRP35" s="131"/>
      <c r="MRQ35" s="131"/>
      <c r="MRR35" s="131"/>
      <c r="MRS35" s="131"/>
      <c r="MRT35" s="131"/>
      <c r="MRU35" s="131"/>
      <c r="MRV35" s="131"/>
      <c r="MRW35" s="131"/>
      <c r="MRX35" s="131"/>
      <c r="MRY35" s="131"/>
      <c r="MRZ35" s="131"/>
      <c r="MSA35" s="131"/>
      <c r="MSB35" s="131"/>
      <c r="MSC35" s="131"/>
      <c r="MSD35" s="131"/>
      <c r="MSE35" s="131"/>
      <c r="MSF35" s="131"/>
      <c r="MSG35" s="131"/>
      <c r="MSH35" s="131"/>
      <c r="MSI35" s="131"/>
      <c r="MSJ35" s="131"/>
      <c r="MSK35" s="131"/>
      <c r="MSL35" s="131"/>
      <c r="MSM35" s="131"/>
      <c r="MSN35" s="131"/>
      <c r="MSO35" s="131"/>
      <c r="MSP35" s="131"/>
      <c r="MSQ35" s="131"/>
      <c r="MSR35" s="131"/>
      <c r="MSS35" s="131"/>
      <c r="MST35" s="131"/>
      <c r="MSU35" s="131"/>
      <c r="MSV35" s="131"/>
      <c r="MSW35" s="131"/>
      <c r="MSX35" s="131"/>
      <c r="MSY35" s="131"/>
      <c r="MSZ35" s="131"/>
      <c r="MTA35" s="131"/>
      <c r="MTB35" s="131"/>
      <c r="MTC35" s="131"/>
      <c r="MTD35" s="131"/>
      <c r="MTE35" s="131"/>
      <c r="MTF35" s="131"/>
      <c r="MTG35" s="131"/>
      <c r="MTH35" s="131"/>
      <c r="MTI35" s="131"/>
      <c r="MTJ35" s="131"/>
      <c r="MTK35" s="131"/>
      <c r="MTL35" s="131"/>
      <c r="MTM35" s="131"/>
      <c r="MTN35" s="131"/>
      <c r="MTO35" s="131"/>
      <c r="MTP35" s="131"/>
      <c r="MTQ35" s="131"/>
      <c r="MTR35" s="131"/>
      <c r="MTS35" s="131"/>
      <c r="MTT35" s="131"/>
      <c r="MTU35" s="131"/>
      <c r="MTV35" s="131"/>
      <c r="MTW35" s="131"/>
      <c r="MTX35" s="131"/>
      <c r="MTY35" s="131"/>
      <c r="MTZ35" s="131"/>
      <c r="MUA35" s="131"/>
      <c r="MUB35" s="131"/>
      <c r="MUC35" s="131"/>
      <c r="MUD35" s="131"/>
      <c r="MUE35" s="131"/>
      <c r="MUF35" s="131"/>
      <c r="MUG35" s="131"/>
      <c r="MUH35" s="131"/>
      <c r="MUI35" s="131"/>
      <c r="MUJ35" s="131"/>
      <c r="MUK35" s="131"/>
      <c r="MUL35" s="131"/>
      <c r="MUM35" s="131"/>
      <c r="MUN35" s="131"/>
      <c r="MUO35" s="131"/>
      <c r="MUP35" s="131"/>
      <c r="MUQ35" s="131"/>
      <c r="MUR35" s="131"/>
      <c r="MUS35" s="131"/>
      <c r="MUT35" s="131"/>
      <c r="MUU35" s="131"/>
      <c r="MUV35" s="131"/>
      <c r="MUW35" s="131"/>
      <c r="MUX35" s="131"/>
      <c r="MUY35" s="131"/>
      <c r="MUZ35" s="131"/>
      <c r="MVA35" s="131"/>
      <c r="MVB35" s="131"/>
      <c r="MVC35" s="131"/>
      <c r="MVD35" s="131"/>
      <c r="MVE35" s="131"/>
      <c r="MVF35" s="131"/>
      <c r="MVG35" s="131"/>
      <c r="MVH35" s="131"/>
      <c r="MVI35" s="131"/>
      <c r="MVJ35" s="131"/>
      <c r="MVK35" s="131"/>
      <c r="MVL35" s="131"/>
      <c r="MVM35" s="131"/>
      <c r="MVN35" s="131"/>
      <c r="MVO35" s="131"/>
      <c r="MVP35" s="131"/>
      <c r="MVQ35" s="131"/>
      <c r="MVR35" s="131"/>
      <c r="MVS35" s="131"/>
      <c r="MVT35" s="131"/>
      <c r="MVU35" s="131"/>
      <c r="MVV35" s="131"/>
      <c r="MVW35" s="131"/>
      <c r="MVX35" s="131"/>
      <c r="MVY35" s="131"/>
      <c r="MVZ35" s="131"/>
      <c r="MWA35" s="131"/>
      <c r="MWB35" s="131"/>
      <c r="MWC35" s="131"/>
      <c r="MWD35" s="131"/>
      <c r="MWE35" s="131"/>
      <c r="MWF35" s="131"/>
      <c r="MWG35" s="131"/>
      <c r="MWH35" s="131"/>
      <c r="MWI35" s="131"/>
      <c r="MWJ35" s="131"/>
      <c r="MWK35" s="131"/>
      <c r="MWL35" s="131"/>
      <c r="MWM35" s="131"/>
      <c r="MWN35" s="131"/>
      <c r="MWO35" s="131"/>
      <c r="MWP35" s="131"/>
      <c r="MWQ35" s="131"/>
      <c r="MWR35" s="131"/>
      <c r="MWS35" s="131"/>
      <c r="MWT35" s="131"/>
      <c r="MWU35" s="131"/>
      <c r="MWV35" s="131"/>
      <c r="MWW35" s="131"/>
      <c r="MWX35" s="131"/>
      <c r="MWY35" s="131"/>
      <c r="MWZ35" s="131"/>
      <c r="MXA35" s="131"/>
      <c r="MXB35" s="131"/>
      <c r="MXC35" s="131"/>
      <c r="MXD35" s="131"/>
      <c r="MXE35" s="131"/>
      <c r="MXF35" s="131"/>
      <c r="MXG35" s="131"/>
      <c r="MXH35" s="131"/>
      <c r="MXI35" s="131"/>
      <c r="MXJ35" s="131"/>
      <c r="MXK35" s="131"/>
      <c r="MXL35" s="131"/>
      <c r="MXM35" s="131"/>
      <c r="MXN35" s="131"/>
      <c r="MXO35" s="131"/>
      <c r="MXP35" s="131"/>
      <c r="MXQ35" s="131"/>
      <c r="MXR35" s="131"/>
      <c r="MXS35" s="131"/>
      <c r="MXT35" s="131"/>
      <c r="MXU35" s="131"/>
      <c r="MXV35" s="131"/>
      <c r="MXW35" s="131"/>
      <c r="MXX35" s="131"/>
      <c r="MXY35" s="131"/>
      <c r="MXZ35" s="131"/>
      <c r="MYA35" s="131"/>
      <c r="MYB35" s="131"/>
      <c r="MYC35" s="131"/>
      <c r="MYD35" s="131"/>
      <c r="MYE35" s="131"/>
      <c r="MYF35" s="131"/>
      <c r="MYG35" s="131"/>
      <c r="MYH35" s="131"/>
      <c r="MYI35" s="131"/>
      <c r="MYJ35" s="131"/>
      <c r="MYK35" s="131"/>
      <c r="MYL35" s="131"/>
      <c r="MYM35" s="131"/>
      <c r="MYN35" s="131"/>
      <c r="MYO35" s="131"/>
      <c r="MYP35" s="131"/>
      <c r="MYQ35" s="131"/>
      <c r="MYR35" s="131"/>
      <c r="MYS35" s="131"/>
      <c r="MYT35" s="131"/>
      <c r="MYU35" s="131"/>
      <c r="MYV35" s="131"/>
      <c r="MYW35" s="131"/>
      <c r="MYX35" s="131"/>
      <c r="MYY35" s="131"/>
      <c r="MYZ35" s="131"/>
      <c r="MZA35" s="131"/>
      <c r="MZB35" s="131"/>
      <c r="MZC35" s="131"/>
      <c r="MZD35" s="131"/>
      <c r="MZE35" s="131"/>
      <c r="MZF35" s="131"/>
      <c r="MZG35" s="131"/>
      <c r="MZH35" s="131"/>
      <c r="MZI35" s="131"/>
      <c r="MZJ35" s="131"/>
      <c r="MZK35" s="131"/>
      <c r="MZL35" s="131"/>
      <c r="MZM35" s="131"/>
      <c r="MZN35" s="131"/>
      <c r="MZO35" s="131"/>
      <c r="MZP35" s="131"/>
      <c r="MZQ35" s="131"/>
      <c r="MZR35" s="131"/>
      <c r="MZS35" s="131"/>
      <c r="MZT35" s="131"/>
      <c r="MZU35" s="131"/>
      <c r="MZV35" s="131"/>
      <c r="MZW35" s="131"/>
      <c r="MZX35" s="131"/>
      <c r="MZY35" s="131"/>
      <c r="MZZ35" s="131"/>
      <c r="NAA35" s="131"/>
      <c r="NAB35" s="131"/>
      <c r="NAC35" s="131"/>
      <c r="NAD35" s="131"/>
      <c r="NAE35" s="131"/>
      <c r="NAF35" s="131"/>
      <c r="NAG35" s="131"/>
      <c r="NAH35" s="131"/>
      <c r="NAI35" s="131"/>
      <c r="NAJ35" s="131"/>
      <c r="NAK35" s="131"/>
      <c r="NAL35" s="131"/>
      <c r="NAM35" s="131"/>
      <c r="NAN35" s="131"/>
      <c r="NAO35" s="131"/>
      <c r="NAP35" s="131"/>
      <c r="NAQ35" s="131"/>
      <c r="NAR35" s="131"/>
      <c r="NAS35" s="131"/>
      <c r="NAT35" s="131"/>
      <c r="NAU35" s="131"/>
      <c r="NAV35" s="131"/>
      <c r="NAW35" s="131"/>
      <c r="NAX35" s="131"/>
      <c r="NAY35" s="131"/>
      <c r="NAZ35" s="131"/>
      <c r="NBA35" s="131"/>
      <c r="NBB35" s="131"/>
      <c r="NBC35" s="131"/>
      <c r="NBD35" s="131"/>
      <c r="NBE35" s="131"/>
      <c r="NBF35" s="131"/>
      <c r="NBG35" s="131"/>
      <c r="NBH35" s="131"/>
      <c r="NBI35" s="131"/>
      <c r="NBJ35" s="131"/>
      <c r="NBK35" s="131"/>
      <c r="NBL35" s="131"/>
      <c r="NBM35" s="131"/>
      <c r="NBN35" s="131"/>
      <c r="NBO35" s="131"/>
      <c r="NBP35" s="131"/>
      <c r="NBQ35" s="131"/>
      <c r="NBR35" s="131"/>
      <c r="NBS35" s="131"/>
      <c r="NBT35" s="131"/>
      <c r="NBU35" s="131"/>
      <c r="NBV35" s="131"/>
      <c r="NBW35" s="131"/>
      <c r="NBX35" s="131"/>
      <c r="NBY35" s="131"/>
      <c r="NBZ35" s="131"/>
      <c r="NCA35" s="131"/>
      <c r="NCB35" s="131"/>
      <c r="NCC35" s="131"/>
      <c r="NCD35" s="131"/>
      <c r="NCE35" s="131"/>
      <c r="NCF35" s="131"/>
      <c r="NCG35" s="131"/>
      <c r="NCH35" s="131"/>
      <c r="NCI35" s="131"/>
      <c r="NCJ35" s="131"/>
      <c r="NCK35" s="131"/>
      <c r="NCL35" s="131"/>
      <c r="NCM35" s="131"/>
      <c r="NCN35" s="131"/>
      <c r="NCO35" s="131"/>
      <c r="NCP35" s="131"/>
      <c r="NCQ35" s="131"/>
      <c r="NCR35" s="131"/>
      <c r="NCS35" s="131"/>
      <c r="NCT35" s="131"/>
      <c r="NCU35" s="131"/>
      <c r="NCV35" s="131"/>
      <c r="NCW35" s="131"/>
      <c r="NCX35" s="131"/>
      <c r="NCY35" s="131"/>
      <c r="NCZ35" s="131"/>
      <c r="NDA35" s="131"/>
      <c r="NDB35" s="131"/>
      <c r="NDC35" s="131"/>
      <c r="NDD35" s="131"/>
      <c r="NDE35" s="131"/>
      <c r="NDF35" s="131"/>
      <c r="NDG35" s="131"/>
      <c r="NDH35" s="131"/>
      <c r="NDI35" s="131"/>
      <c r="NDJ35" s="131"/>
      <c r="NDK35" s="131"/>
      <c r="NDL35" s="131"/>
      <c r="NDM35" s="131"/>
      <c r="NDN35" s="131"/>
      <c r="NDO35" s="131"/>
      <c r="NDP35" s="131"/>
      <c r="NDQ35" s="131"/>
      <c r="NDR35" s="131"/>
      <c r="NDS35" s="131"/>
      <c r="NDT35" s="131"/>
      <c r="NDU35" s="131"/>
      <c r="NDV35" s="131"/>
      <c r="NDW35" s="131"/>
      <c r="NDX35" s="131"/>
      <c r="NDY35" s="131"/>
      <c r="NDZ35" s="131"/>
      <c r="NEA35" s="131"/>
      <c r="NEB35" s="131"/>
      <c r="NEC35" s="131"/>
      <c r="NED35" s="131"/>
      <c r="NEE35" s="131"/>
      <c r="NEF35" s="131"/>
      <c r="NEG35" s="131"/>
      <c r="NEH35" s="131"/>
      <c r="NEI35" s="131"/>
      <c r="NEJ35" s="131"/>
      <c r="NEK35" s="131"/>
      <c r="NEL35" s="131"/>
      <c r="NEM35" s="131"/>
      <c r="NEN35" s="131"/>
      <c r="NEO35" s="131"/>
      <c r="NEP35" s="131"/>
      <c r="NEQ35" s="131"/>
      <c r="NER35" s="131"/>
      <c r="NES35" s="131"/>
      <c r="NET35" s="131"/>
      <c r="NEU35" s="131"/>
      <c r="NEV35" s="131"/>
      <c r="NEW35" s="131"/>
      <c r="NEX35" s="131"/>
      <c r="NEY35" s="131"/>
      <c r="NEZ35" s="131"/>
      <c r="NFA35" s="131"/>
      <c r="NFB35" s="131"/>
      <c r="NFC35" s="131"/>
      <c r="NFD35" s="131"/>
      <c r="NFE35" s="131"/>
      <c r="NFF35" s="131"/>
      <c r="NFG35" s="131"/>
      <c r="NFH35" s="131"/>
      <c r="NFI35" s="131"/>
      <c r="NFJ35" s="131"/>
      <c r="NFK35" s="131"/>
      <c r="NFL35" s="131"/>
      <c r="NFM35" s="131"/>
      <c r="NFN35" s="131"/>
      <c r="NFO35" s="131"/>
      <c r="NFP35" s="131"/>
      <c r="NFQ35" s="131"/>
      <c r="NFR35" s="131"/>
      <c r="NFS35" s="131"/>
      <c r="NFT35" s="131"/>
      <c r="NFU35" s="131"/>
      <c r="NFV35" s="131"/>
      <c r="NFW35" s="131"/>
      <c r="NFX35" s="131"/>
      <c r="NFY35" s="131"/>
      <c r="NFZ35" s="131"/>
      <c r="NGA35" s="131"/>
      <c r="NGB35" s="131"/>
      <c r="NGC35" s="131"/>
      <c r="NGD35" s="131"/>
      <c r="NGE35" s="131"/>
      <c r="NGF35" s="131"/>
      <c r="NGG35" s="131"/>
      <c r="NGH35" s="131"/>
      <c r="NGI35" s="131"/>
      <c r="NGJ35" s="131"/>
      <c r="NGK35" s="131"/>
      <c r="NGL35" s="131"/>
      <c r="NGM35" s="131"/>
      <c r="NGN35" s="131"/>
      <c r="NGO35" s="131"/>
      <c r="NGP35" s="131"/>
      <c r="NGQ35" s="131"/>
      <c r="NGR35" s="131"/>
      <c r="NGS35" s="131"/>
      <c r="NGT35" s="131"/>
      <c r="NGU35" s="131"/>
      <c r="NGV35" s="131"/>
      <c r="NGW35" s="131"/>
      <c r="NGX35" s="131"/>
      <c r="NGY35" s="131"/>
      <c r="NGZ35" s="131"/>
      <c r="NHA35" s="131"/>
      <c r="NHB35" s="131"/>
      <c r="NHC35" s="131"/>
      <c r="NHD35" s="131"/>
      <c r="NHE35" s="131"/>
      <c r="NHF35" s="131"/>
      <c r="NHG35" s="131"/>
      <c r="NHH35" s="131"/>
      <c r="NHI35" s="131"/>
      <c r="NHJ35" s="131"/>
      <c r="NHK35" s="131"/>
      <c r="NHL35" s="131"/>
      <c r="NHM35" s="131"/>
      <c r="NHN35" s="131"/>
      <c r="NHO35" s="131"/>
      <c r="NHP35" s="131"/>
      <c r="NHQ35" s="131"/>
      <c r="NHR35" s="131"/>
      <c r="NHS35" s="131"/>
      <c r="NHT35" s="131"/>
      <c r="NHU35" s="131"/>
      <c r="NHV35" s="131"/>
      <c r="NHW35" s="131"/>
      <c r="NHX35" s="131"/>
      <c r="NHY35" s="131"/>
      <c r="NHZ35" s="131"/>
      <c r="NIA35" s="131"/>
      <c r="NIB35" s="131"/>
      <c r="NIC35" s="131"/>
      <c r="NID35" s="131"/>
      <c r="NIE35" s="131"/>
      <c r="NIF35" s="131"/>
      <c r="NIG35" s="131"/>
      <c r="NIH35" s="131"/>
      <c r="NII35" s="131"/>
      <c r="NIJ35" s="131"/>
      <c r="NIK35" s="131"/>
      <c r="NIL35" s="131"/>
      <c r="NIM35" s="131"/>
      <c r="NIN35" s="131"/>
      <c r="NIO35" s="131"/>
      <c r="NIP35" s="131"/>
      <c r="NIQ35" s="131"/>
      <c r="NIR35" s="131"/>
      <c r="NIS35" s="131"/>
      <c r="NIT35" s="131"/>
      <c r="NIU35" s="131"/>
      <c r="NIV35" s="131"/>
      <c r="NIW35" s="131"/>
      <c r="NIX35" s="131"/>
      <c r="NIY35" s="131"/>
      <c r="NIZ35" s="131"/>
      <c r="NJA35" s="131"/>
      <c r="NJB35" s="131"/>
      <c r="NJC35" s="131"/>
      <c r="NJD35" s="131"/>
      <c r="NJE35" s="131"/>
      <c r="NJF35" s="131"/>
      <c r="NJG35" s="131"/>
      <c r="NJH35" s="131"/>
      <c r="NJI35" s="131"/>
      <c r="NJJ35" s="131"/>
      <c r="NJK35" s="131"/>
      <c r="NJL35" s="131"/>
      <c r="NJM35" s="131"/>
      <c r="NJN35" s="131"/>
      <c r="NJO35" s="131"/>
      <c r="NJP35" s="131"/>
      <c r="NJQ35" s="131"/>
      <c r="NJR35" s="131"/>
      <c r="NJS35" s="131"/>
      <c r="NJT35" s="131"/>
      <c r="NJU35" s="131"/>
      <c r="NJV35" s="131"/>
      <c r="NJW35" s="131"/>
      <c r="NJX35" s="131"/>
      <c r="NJY35" s="131"/>
      <c r="NJZ35" s="131"/>
      <c r="NKA35" s="131"/>
      <c r="NKB35" s="131"/>
      <c r="NKC35" s="131"/>
      <c r="NKD35" s="131"/>
      <c r="NKE35" s="131"/>
      <c r="NKF35" s="131"/>
      <c r="NKG35" s="131"/>
      <c r="NKH35" s="131"/>
      <c r="NKI35" s="131"/>
      <c r="NKJ35" s="131"/>
      <c r="NKK35" s="131"/>
      <c r="NKL35" s="131"/>
      <c r="NKM35" s="131"/>
      <c r="NKN35" s="131"/>
      <c r="NKO35" s="131"/>
      <c r="NKP35" s="131"/>
      <c r="NKQ35" s="131"/>
      <c r="NKR35" s="131"/>
      <c r="NKS35" s="131"/>
      <c r="NKT35" s="131"/>
      <c r="NKU35" s="131"/>
      <c r="NKV35" s="131"/>
      <c r="NKW35" s="131"/>
      <c r="NKX35" s="131"/>
      <c r="NKY35" s="131"/>
      <c r="NKZ35" s="131"/>
      <c r="NLA35" s="131"/>
      <c r="NLB35" s="131"/>
      <c r="NLC35" s="131"/>
      <c r="NLD35" s="131"/>
      <c r="NLE35" s="131"/>
      <c r="NLF35" s="131"/>
      <c r="NLG35" s="131"/>
      <c r="NLH35" s="131"/>
      <c r="NLI35" s="131"/>
      <c r="NLJ35" s="131"/>
      <c r="NLK35" s="131"/>
      <c r="NLL35" s="131"/>
      <c r="NLM35" s="131"/>
      <c r="NLN35" s="131"/>
      <c r="NLO35" s="131"/>
      <c r="NLP35" s="131"/>
      <c r="NLQ35" s="131"/>
      <c r="NLR35" s="131"/>
      <c r="NLS35" s="131"/>
      <c r="NLT35" s="131"/>
      <c r="NLU35" s="131"/>
      <c r="NLV35" s="131"/>
      <c r="NLW35" s="131"/>
      <c r="NLX35" s="131"/>
      <c r="NLY35" s="131"/>
      <c r="NLZ35" s="131"/>
      <c r="NMA35" s="131"/>
      <c r="NMB35" s="131"/>
      <c r="NMC35" s="131"/>
      <c r="NMD35" s="131"/>
      <c r="NME35" s="131"/>
      <c r="NMF35" s="131"/>
      <c r="NMG35" s="131"/>
      <c r="NMH35" s="131"/>
      <c r="NMI35" s="131"/>
      <c r="NMJ35" s="131"/>
      <c r="NMK35" s="131"/>
      <c r="NML35" s="131"/>
      <c r="NMM35" s="131"/>
      <c r="NMN35" s="131"/>
      <c r="NMO35" s="131"/>
      <c r="NMP35" s="131"/>
      <c r="NMQ35" s="131"/>
      <c r="NMR35" s="131"/>
      <c r="NMS35" s="131"/>
      <c r="NMT35" s="131"/>
      <c r="NMU35" s="131"/>
      <c r="NMV35" s="131"/>
      <c r="NMW35" s="131"/>
      <c r="NMX35" s="131"/>
      <c r="NMY35" s="131"/>
      <c r="NMZ35" s="131"/>
      <c r="NNA35" s="131"/>
      <c r="NNB35" s="131"/>
      <c r="NNC35" s="131"/>
      <c r="NND35" s="131"/>
      <c r="NNE35" s="131"/>
      <c r="NNF35" s="131"/>
      <c r="NNG35" s="131"/>
      <c r="NNH35" s="131"/>
      <c r="NNI35" s="131"/>
      <c r="NNJ35" s="131"/>
      <c r="NNK35" s="131"/>
      <c r="NNL35" s="131"/>
      <c r="NNM35" s="131"/>
      <c r="NNN35" s="131"/>
      <c r="NNO35" s="131"/>
      <c r="NNP35" s="131"/>
      <c r="NNQ35" s="131"/>
      <c r="NNR35" s="131"/>
      <c r="NNS35" s="131"/>
      <c r="NNT35" s="131"/>
      <c r="NNU35" s="131"/>
      <c r="NNV35" s="131"/>
      <c r="NNW35" s="131"/>
      <c r="NNX35" s="131"/>
      <c r="NNY35" s="131"/>
      <c r="NNZ35" s="131"/>
      <c r="NOA35" s="131"/>
      <c r="NOB35" s="131"/>
      <c r="NOC35" s="131"/>
      <c r="NOD35" s="131"/>
      <c r="NOE35" s="131"/>
      <c r="NOF35" s="131"/>
      <c r="NOG35" s="131"/>
      <c r="NOH35" s="131"/>
      <c r="NOI35" s="131"/>
      <c r="NOJ35" s="131"/>
      <c r="NOK35" s="131"/>
      <c r="NOL35" s="131"/>
      <c r="NOM35" s="131"/>
      <c r="NON35" s="131"/>
      <c r="NOO35" s="131"/>
      <c r="NOP35" s="131"/>
      <c r="NOQ35" s="131"/>
      <c r="NOR35" s="131"/>
      <c r="NOS35" s="131"/>
      <c r="NOT35" s="131"/>
      <c r="NOU35" s="131"/>
      <c r="NOV35" s="131"/>
      <c r="NOW35" s="131"/>
      <c r="NOX35" s="131"/>
      <c r="NOY35" s="131"/>
      <c r="NOZ35" s="131"/>
      <c r="NPA35" s="131"/>
      <c r="NPB35" s="131"/>
      <c r="NPC35" s="131"/>
      <c r="NPD35" s="131"/>
      <c r="NPE35" s="131"/>
      <c r="NPF35" s="131"/>
      <c r="NPG35" s="131"/>
      <c r="NPH35" s="131"/>
      <c r="NPI35" s="131"/>
      <c r="NPJ35" s="131"/>
      <c r="NPK35" s="131"/>
      <c r="NPL35" s="131"/>
      <c r="NPM35" s="131"/>
      <c r="NPN35" s="131"/>
      <c r="NPO35" s="131"/>
      <c r="NPP35" s="131"/>
      <c r="NPQ35" s="131"/>
      <c r="NPR35" s="131"/>
      <c r="NPS35" s="131"/>
      <c r="NPT35" s="131"/>
      <c r="NPU35" s="131"/>
      <c r="NPV35" s="131"/>
      <c r="NPW35" s="131"/>
      <c r="NPX35" s="131"/>
      <c r="NPY35" s="131"/>
      <c r="NPZ35" s="131"/>
      <c r="NQA35" s="131"/>
      <c r="NQB35" s="131"/>
      <c r="NQC35" s="131"/>
      <c r="NQD35" s="131"/>
      <c r="NQE35" s="131"/>
      <c r="NQF35" s="131"/>
      <c r="NQG35" s="131"/>
      <c r="NQH35" s="131"/>
      <c r="NQI35" s="131"/>
      <c r="NQJ35" s="131"/>
      <c r="NQK35" s="131"/>
      <c r="NQL35" s="131"/>
      <c r="NQM35" s="131"/>
      <c r="NQN35" s="131"/>
      <c r="NQO35" s="131"/>
      <c r="NQP35" s="131"/>
      <c r="NQQ35" s="131"/>
      <c r="NQR35" s="131"/>
      <c r="NQS35" s="131"/>
      <c r="NQT35" s="131"/>
      <c r="NQU35" s="131"/>
      <c r="NQV35" s="131"/>
      <c r="NQW35" s="131"/>
      <c r="NQX35" s="131"/>
      <c r="NQY35" s="131"/>
      <c r="NQZ35" s="131"/>
      <c r="NRA35" s="131"/>
      <c r="NRB35" s="131"/>
      <c r="NRC35" s="131"/>
      <c r="NRD35" s="131"/>
      <c r="NRE35" s="131"/>
      <c r="NRF35" s="131"/>
      <c r="NRG35" s="131"/>
      <c r="NRH35" s="131"/>
      <c r="NRI35" s="131"/>
      <c r="NRJ35" s="131"/>
      <c r="NRK35" s="131"/>
      <c r="NRL35" s="131"/>
      <c r="NRM35" s="131"/>
      <c r="NRN35" s="131"/>
      <c r="NRO35" s="131"/>
      <c r="NRP35" s="131"/>
      <c r="NRQ35" s="131"/>
      <c r="NRR35" s="131"/>
      <c r="NRS35" s="131"/>
      <c r="NRT35" s="131"/>
      <c r="NRU35" s="131"/>
      <c r="NRV35" s="131"/>
      <c r="NRW35" s="131"/>
      <c r="NRX35" s="131"/>
      <c r="NRY35" s="131"/>
      <c r="NRZ35" s="131"/>
      <c r="NSA35" s="131"/>
      <c r="NSB35" s="131"/>
      <c r="NSC35" s="131"/>
      <c r="NSD35" s="131"/>
      <c r="NSE35" s="131"/>
      <c r="NSF35" s="131"/>
      <c r="NSG35" s="131"/>
      <c r="NSH35" s="131"/>
      <c r="NSI35" s="131"/>
      <c r="NSJ35" s="131"/>
      <c r="NSK35" s="131"/>
      <c r="NSL35" s="131"/>
      <c r="NSM35" s="131"/>
      <c r="NSN35" s="131"/>
      <c r="NSO35" s="131"/>
      <c r="NSP35" s="131"/>
      <c r="NSQ35" s="131"/>
      <c r="NSR35" s="131"/>
      <c r="NSS35" s="131"/>
      <c r="NST35" s="131"/>
      <c r="NSU35" s="131"/>
      <c r="NSV35" s="131"/>
      <c r="NSW35" s="131"/>
      <c r="NSX35" s="131"/>
      <c r="NSY35" s="131"/>
      <c r="NSZ35" s="131"/>
      <c r="NTA35" s="131"/>
      <c r="NTB35" s="131"/>
      <c r="NTC35" s="131"/>
      <c r="NTD35" s="131"/>
      <c r="NTE35" s="131"/>
      <c r="NTF35" s="131"/>
      <c r="NTG35" s="131"/>
      <c r="NTH35" s="131"/>
      <c r="NTI35" s="131"/>
      <c r="NTJ35" s="131"/>
      <c r="NTK35" s="131"/>
      <c r="NTL35" s="131"/>
      <c r="NTM35" s="131"/>
      <c r="NTN35" s="131"/>
      <c r="NTO35" s="131"/>
      <c r="NTP35" s="131"/>
      <c r="NTQ35" s="131"/>
      <c r="NTR35" s="131"/>
      <c r="NTS35" s="131"/>
      <c r="NTT35" s="131"/>
      <c r="NTU35" s="131"/>
      <c r="NTV35" s="131"/>
      <c r="NTW35" s="131"/>
      <c r="NTX35" s="131"/>
      <c r="NTY35" s="131"/>
      <c r="NTZ35" s="131"/>
      <c r="NUA35" s="131"/>
      <c r="NUB35" s="131"/>
      <c r="NUC35" s="131"/>
      <c r="NUD35" s="131"/>
      <c r="NUE35" s="131"/>
      <c r="NUF35" s="131"/>
      <c r="NUG35" s="131"/>
      <c r="NUH35" s="131"/>
      <c r="NUI35" s="131"/>
      <c r="NUJ35" s="131"/>
      <c r="NUK35" s="131"/>
      <c r="NUL35" s="131"/>
      <c r="NUM35" s="131"/>
      <c r="NUN35" s="131"/>
      <c r="NUO35" s="131"/>
      <c r="NUP35" s="131"/>
      <c r="NUQ35" s="131"/>
      <c r="NUR35" s="131"/>
      <c r="NUS35" s="131"/>
      <c r="NUT35" s="131"/>
      <c r="NUU35" s="131"/>
      <c r="NUV35" s="131"/>
      <c r="NUW35" s="131"/>
      <c r="NUX35" s="131"/>
      <c r="NUY35" s="131"/>
      <c r="NUZ35" s="131"/>
      <c r="NVA35" s="131"/>
      <c r="NVB35" s="131"/>
      <c r="NVC35" s="131"/>
      <c r="NVD35" s="131"/>
      <c r="NVE35" s="131"/>
      <c r="NVF35" s="131"/>
      <c r="NVG35" s="131"/>
      <c r="NVH35" s="131"/>
      <c r="NVI35" s="131"/>
      <c r="NVJ35" s="131"/>
      <c r="NVK35" s="131"/>
      <c r="NVL35" s="131"/>
      <c r="NVM35" s="131"/>
      <c r="NVN35" s="131"/>
      <c r="NVO35" s="131"/>
      <c r="NVP35" s="131"/>
      <c r="NVQ35" s="131"/>
      <c r="NVR35" s="131"/>
      <c r="NVS35" s="131"/>
      <c r="NVT35" s="131"/>
      <c r="NVU35" s="131"/>
      <c r="NVV35" s="131"/>
      <c r="NVW35" s="131"/>
      <c r="NVX35" s="131"/>
      <c r="NVY35" s="131"/>
      <c r="NVZ35" s="131"/>
      <c r="NWA35" s="131"/>
      <c r="NWB35" s="131"/>
      <c r="NWC35" s="131"/>
      <c r="NWD35" s="131"/>
      <c r="NWE35" s="131"/>
      <c r="NWF35" s="131"/>
      <c r="NWG35" s="131"/>
      <c r="NWH35" s="131"/>
      <c r="NWI35" s="131"/>
      <c r="NWJ35" s="131"/>
      <c r="NWK35" s="131"/>
      <c r="NWL35" s="131"/>
      <c r="NWM35" s="131"/>
      <c r="NWN35" s="131"/>
      <c r="NWO35" s="131"/>
      <c r="NWP35" s="131"/>
      <c r="NWQ35" s="131"/>
      <c r="NWR35" s="131"/>
      <c r="NWS35" s="131"/>
      <c r="NWT35" s="131"/>
      <c r="NWU35" s="131"/>
      <c r="NWV35" s="131"/>
      <c r="NWW35" s="131"/>
      <c r="NWX35" s="131"/>
      <c r="NWY35" s="131"/>
      <c r="NWZ35" s="131"/>
      <c r="NXA35" s="131"/>
      <c r="NXB35" s="131"/>
      <c r="NXC35" s="131"/>
      <c r="NXD35" s="131"/>
      <c r="NXE35" s="131"/>
      <c r="NXF35" s="131"/>
      <c r="NXG35" s="131"/>
      <c r="NXH35" s="131"/>
      <c r="NXI35" s="131"/>
      <c r="NXJ35" s="131"/>
      <c r="NXK35" s="131"/>
      <c r="NXL35" s="131"/>
      <c r="NXM35" s="131"/>
      <c r="NXN35" s="131"/>
      <c r="NXO35" s="131"/>
      <c r="NXP35" s="131"/>
      <c r="NXQ35" s="131"/>
      <c r="NXR35" s="131"/>
      <c r="NXS35" s="131"/>
      <c r="NXT35" s="131"/>
      <c r="NXU35" s="131"/>
      <c r="NXV35" s="131"/>
      <c r="NXW35" s="131"/>
      <c r="NXX35" s="131"/>
      <c r="NXY35" s="131"/>
      <c r="NXZ35" s="131"/>
      <c r="NYA35" s="131"/>
      <c r="NYB35" s="131"/>
      <c r="NYC35" s="131"/>
      <c r="NYD35" s="131"/>
      <c r="NYE35" s="131"/>
      <c r="NYF35" s="131"/>
      <c r="NYG35" s="131"/>
      <c r="NYH35" s="131"/>
      <c r="NYI35" s="131"/>
      <c r="NYJ35" s="131"/>
      <c r="NYK35" s="131"/>
      <c r="NYL35" s="131"/>
      <c r="NYM35" s="131"/>
      <c r="NYN35" s="131"/>
      <c r="NYO35" s="131"/>
      <c r="NYP35" s="131"/>
      <c r="NYQ35" s="131"/>
      <c r="NYR35" s="131"/>
      <c r="NYS35" s="131"/>
      <c r="NYT35" s="131"/>
      <c r="NYU35" s="131"/>
      <c r="NYV35" s="131"/>
      <c r="NYW35" s="131"/>
      <c r="NYX35" s="131"/>
      <c r="NYY35" s="131"/>
      <c r="NYZ35" s="131"/>
      <c r="NZA35" s="131"/>
      <c r="NZB35" s="131"/>
      <c r="NZC35" s="131"/>
      <c r="NZD35" s="131"/>
      <c r="NZE35" s="131"/>
      <c r="NZF35" s="131"/>
      <c r="NZG35" s="131"/>
      <c r="NZH35" s="131"/>
      <c r="NZI35" s="131"/>
      <c r="NZJ35" s="131"/>
      <c r="NZK35" s="131"/>
      <c r="NZL35" s="131"/>
      <c r="NZM35" s="131"/>
      <c r="NZN35" s="131"/>
      <c r="NZO35" s="131"/>
      <c r="NZP35" s="131"/>
      <c r="NZQ35" s="131"/>
      <c r="NZR35" s="131"/>
      <c r="NZS35" s="131"/>
      <c r="NZT35" s="131"/>
      <c r="NZU35" s="131"/>
      <c r="NZV35" s="131"/>
      <c r="NZW35" s="131"/>
      <c r="NZX35" s="131"/>
      <c r="NZY35" s="131"/>
      <c r="NZZ35" s="131"/>
      <c r="OAA35" s="131"/>
      <c r="OAB35" s="131"/>
      <c r="OAC35" s="131"/>
      <c r="OAD35" s="131"/>
      <c r="OAE35" s="131"/>
      <c r="OAF35" s="131"/>
      <c r="OAG35" s="131"/>
      <c r="OAH35" s="131"/>
      <c r="OAI35" s="131"/>
      <c r="OAJ35" s="131"/>
      <c r="OAK35" s="131"/>
      <c r="OAL35" s="131"/>
      <c r="OAM35" s="131"/>
      <c r="OAN35" s="131"/>
      <c r="OAO35" s="131"/>
      <c r="OAP35" s="131"/>
      <c r="OAQ35" s="131"/>
      <c r="OAR35" s="131"/>
      <c r="OAS35" s="131"/>
      <c r="OAT35" s="131"/>
      <c r="OAU35" s="131"/>
      <c r="OAV35" s="131"/>
      <c r="OAW35" s="131"/>
      <c r="OAX35" s="131"/>
      <c r="OAY35" s="131"/>
      <c r="OAZ35" s="131"/>
      <c r="OBA35" s="131"/>
      <c r="OBB35" s="131"/>
      <c r="OBC35" s="131"/>
      <c r="OBD35" s="131"/>
      <c r="OBE35" s="131"/>
      <c r="OBF35" s="131"/>
      <c r="OBG35" s="131"/>
      <c r="OBH35" s="131"/>
      <c r="OBI35" s="131"/>
      <c r="OBJ35" s="131"/>
      <c r="OBK35" s="131"/>
      <c r="OBL35" s="131"/>
      <c r="OBM35" s="131"/>
      <c r="OBN35" s="131"/>
      <c r="OBO35" s="131"/>
      <c r="OBP35" s="131"/>
      <c r="OBQ35" s="131"/>
      <c r="OBR35" s="131"/>
      <c r="OBS35" s="131"/>
      <c r="OBT35" s="131"/>
      <c r="OBU35" s="131"/>
      <c r="OBV35" s="131"/>
      <c r="OBW35" s="131"/>
      <c r="OBX35" s="131"/>
      <c r="OBY35" s="131"/>
      <c r="OBZ35" s="131"/>
      <c r="OCA35" s="131"/>
      <c r="OCB35" s="131"/>
      <c r="OCC35" s="131"/>
      <c r="OCD35" s="131"/>
      <c r="OCE35" s="131"/>
      <c r="OCF35" s="131"/>
      <c r="OCG35" s="131"/>
      <c r="OCH35" s="131"/>
      <c r="OCI35" s="131"/>
      <c r="OCJ35" s="131"/>
      <c r="OCK35" s="131"/>
      <c r="OCL35" s="131"/>
      <c r="OCM35" s="131"/>
      <c r="OCN35" s="131"/>
      <c r="OCO35" s="131"/>
      <c r="OCP35" s="131"/>
      <c r="OCQ35" s="131"/>
      <c r="OCR35" s="131"/>
      <c r="OCS35" s="131"/>
      <c r="OCT35" s="131"/>
      <c r="OCU35" s="131"/>
      <c r="OCV35" s="131"/>
      <c r="OCW35" s="131"/>
      <c r="OCX35" s="131"/>
      <c r="OCY35" s="131"/>
      <c r="OCZ35" s="131"/>
      <c r="ODA35" s="131"/>
      <c r="ODB35" s="131"/>
      <c r="ODC35" s="131"/>
      <c r="ODD35" s="131"/>
      <c r="ODE35" s="131"/>
      <c r="ODF35" s="131"/>
      <c r="ODG35" s="131"/>
      <c r="ODH35" s="131"/>
      <c r="ODI35" s="131"/>
      <c r="ODJ35" s="131"/>
      <c r="ODK35" s="131"/>
      <c r="ODL35" s="131"/>
      <c r="ODM35" s="131"/>
      <c r="ODN35" s="131"/>
      <c r="ODO35" s="131"/>
      <c r="ODP35" s="131"/>
      <c r="ODQ35" s="131"/>
      <c r="ODR35" s="131"/>
      <c r="ODS35" s="131"/>
      <c r="ODT35" s="131"/>
      <c r="ODU35" s="131"/>
      <c r="ODV35" s="131"/>
      <c r="ODW35" s="131"/>
      <c r="ODX35" s="131"/>
      <c r="ODY35" s="131"/>
      <c r="ODZ35" s="131"/>
      <c r="OEA35" s="131"/>
      <c r="OEB35" s="131"/>
      <c r="OEC35" s="131"/>
      <c r="OED35" s="131"/>
      <c r="OEE35" s="131"/>
      <c r="OEF35" s="131"/>
      <c r="OEG35" s="131"/>
      <c r="OEH35" s="131"/>
      <c r="OEI35" s="131"/>
      <c r="OEJ35" s="131"/>
      <c r="OEK35" s="131"/>
      <c r="OEL35" s="131"/>
      <c r="OEM35" s="131"/>
      <c r="OEN35" s="131"/>
      <c r="OEO35" s="131"/>
      <c r="OEP35" s="131"/>
      <c r="OEQ35" s="131"/>
      <c r="OER35" s="131"/>
      <c r="OES35" s="131"/>
      <c r="OET35" s="131"/>
      <c r="OEU35" s="131"/>
      <c r="OEV35" s="131"/>
      <c r="OEW35" s="131"/>
      <c r="OEX35" s="131"/>
      <c r="OEY35" s="131"/>
      <c r="OEZ35" s="131"/>
      <c r="OFA35" s="131"/>
      <c r="OFB35" s="131"/>
      <c r="OFC35" s="131"/>
      <c r="OFD35" s="131"/>
      <c r="OFE35" s="131"/>
      <c r="OFF35" s="131"/>
      <c r="OFG35" s="131"/>
      <c r="OFH35" s="131"/>
      <c r="OFI35" s="131"/>
      <c r="OFJ35" s="131"/>
      <c r="OFK35" s="131"/>
      <c r="OFL35" s="131"/>
      <c r="OFM35" s="131"/>
      <c r="OFN35" s="131"/>
      <c r="OFO35" s="131"/>
      <c r="OFP35" s="131"/>
      <c r="OFQ35" s="131"/>
      <c r="OFR35" s="131"/>
      <c r="OFS35" s="131"/>
      <c r="OFT35" s="131"/>
      <c r="OFU35" s="131"/>
      <c r="OFV35" s="131"/>
      <c r="OFW35" s="131"/>
      <c r="OFX35" s="131"/>
      <c r="OFY35" s="131"/>
      <c r="OFZ35" s="131"/>
      <c r="OGA35" s="131"/>
      <c r="OGB35" s="131"/>
      <c r="OGC35" s="131"/>
      <c r="OGD35" s="131"/>
      <c r="OGE35" s="131"/>
      <c r="OGF35" s="131"/>
      <c r="OGG35" s="131"/>
      <c r="OGH35" s="131"/>
      <c r="OGI35" s="131"/>
      <c r="OGJ35" s="131"/>
      <c r="OGK35" s="131"/>
      <c r="OGL35" s="131"/>
      <c r="OGM35" s="131"/>
      <c r="OGN35" s="131"/>
      <c r="OGO35" s="131"/>
      <c r="OGP35" s="131"/>
      <c r="OGQ35" s="131"/>
      <c r="OGR35" s="131"/>
      <c r="OGS35" s="131"/>
      <c r="OGT35" s="131"/>
      <c r="OGU35" s="131"/>
      <c r="OGV35" s="131"/>
      <c r="OGW35" s="131"/>
      <c r="OGX35" s="131"/>
      <c r="OGY35" s="131"/>
      <c r="OGZ35" s="131"/>
      <c r="OHA35" s="131"/>
      <c r="OHB35" s="131"/>
      <c r="OHC35" s="131"/>
      <c r="OHD35" s="131"/>
      <c r="OHE35" s="131"/>
      <c r="OHF35" s="131"/>
      <c r="OHG35" s="131"/>
      <c r="OHH35" s="131"/>
      <c r="OHI35" s="131"/>
      <c r="OHJ35" s="131"/>
      <c r="OHK35" s="131"/>
      <c r="OHL35" s="131"/>
      <c r="OHM35" s="131"/>
      <c r="OHN35" s="131"/>
      <c r="OHO35" s="131"/>
      <c r="OHP35" s="131"/>
      <c r="OHQ35" s="131"/>
      <c r="OHR35" s="131"/>
      <c r="OHS35" s="131"/>
      <c r="OHT35" s="131"/>
      <c r="OHU35" s="131"/>
      <c r="OHV35" s="131"/>
      <c r="OHW35" s="131"/>
      <c r="OHX35" s="131"/>
      <c r="OHY35" s="131"/>
      <c r="OHZ35" s="131"/>
      <c r="OIA35" s="131"/>
      <c r="OIB35" s="131"/>
      <c r="OIC35" s="131"/>
      <c r="OID35" s="131"/>
      <c r="OIE35" s="131"/>
      <c r="OIF35" s="131"/>
      <c r="OIG35" s="131"/>
      <c r="OIH35" s="131"/>
      <c r="OII35" s="131"/>
      <c r="OIJ35" s="131"/>
      <c r="OIK35" s="131"/>
      <c r="OIL35" s="131"/>
      <c r="OIM35" s="131"/>
      <c r="OIN35" s="131"/>
      <c r="OIO35" s="131"/>
      <c r="OIP35" s="131"/>
      <c r="OIQ35" s="131"/>
      <c r="OIR35" s="131"/>
      <c r="OIS35" s="131"/>
      <c r="OIT35" s="131"/>
      <c r="OIU35" s="131"/>
      <c r="OIV35" s="131"/>
      <c r="OIW35" s="131"/>
      <c r="OIX35" s="131"/>
      <c r="OIY35" s="131"/>
      <c r="OIZ35" s="131"/>
      <c r="OJA35" s="131"/>
      <c r="OJB35" s="131"/>
      <c r="OJC35" s="131"/>
      <c r="OJD35" s="131"/>
      <c r="OJE35" s="131"/>
      <c r="OJF35" s="131"/>
      <c r="OJG35" s="131"/>
      <c r="OJH35" s="131"/>
      <c r="OJI35" s="131"/>
      <c r="OJJ35" s="131"/>
      <c r="OJK35" s="131"/>
      <c r="OJL35" s="131"/>
      <c r="OJM35" s="131"/>
      <c r="OJN35" s="131"/>
      <c r="OJO35" s="131"/>
      <c r="OJP35" s="131"/>
      <c r="OJQ35" s="131"/>
      <c r="OJR35" s="131"/>
      <c r="OJS35" s="131"/>
      <c r="OJT35" s="131"/>
      <c r="OJU35" s="131"/>
      <c r="OJV35" s="131"/>
      <c r="OJW35" s="131"/>
      <c r="OJX35" s="131"/>
      <c r="OJY35" s="131"/>
      <c r="OJZ35" s="131"/>
      <c r="OKA35" s="131"/>
      <c r="OKB35" s="131"/>
      <c r="OKC35" s="131"/>
      <c r="OKD35" s="131"/>
      <c r="OKE35" s="131"/>
      <c r="OKF35" s="131"/>
      <c r="OKG35" s="131"/>
      <c r="OKH35" s="131"/>
      <c r="OKI35" s="131"/>
      <c r="OKJ35" s="131"/>
      <c r="OKK35" s="131"/>
      <c r="OKL35" s="131"/>
      <c r="OKM35" s="131"/>
      <c r="OKN35" s="131"/>
      <c r="OKO35" s="131"/>
      <c r="OKP35" s="131"/>
      <c r="OKQ35" s="131"/>
      <c r="OKR35" s="131"/>
      <c r="OKS35" s="131"/>
      <c r="OKT35" s="131"/>
      <c r="OKU35" s="131"/>
      <c r="OKV35" s="131"/>
      <c r="OKW35" s="131"/>
      <c r="OKX35" s="131"/>
      <c r="OKY35" s="131"/>
      <c r="OKZ35" s="131"/>
      <c r="OLA35" s="131"/>
      <c r="OLB35" s="131"/>
      <c r="OLC35" s="131"/>
      <c r="OLD35" s="131"/>
      <c r="OLE35" s="131"/>
      <c r="OLF35" s="131"/>
      <c r="OLG35" s="131"/>
      <c r="OLH35" s="131"/>
      <c r="OLI35" s="131"/>
      <c r="OLJ35" s="131"/>
      <c r="OLK35" s="131"/>
      <c r="OLL35" s="131"/>
      <c r="OLM35" s="131"/>
      <c r="OLN35" s="131"/>
      <c r="OLO35" s="131"/>
      <c r="OLP35" s="131"/>
      <c r="OLQ35" s="131"/>
      <c r="OLR35" s="131"/>
      <c r="OLS35" s="131"/>
      <c r="OLT35" s="131"/>
      <c r="OLU35" s="131"/>
      <c r="OLV35" s="131"/>
      <c r="OLW35" s="131"/>
      <c r="OLX35" s="131"/>
      <c r="OLY35" s="131"/>
      <c r="OLZ35" s="131"/>
      <c r="OMA35" s="131"/>
      <c r="OMB35" s="131"/>
      <c r="OMC35" s="131"/>
      <c r="OMD35" s="131"/>
      <c r="OME35" s="131"/>
      <c r="OMF35" s="131"/>
      <c r="OMG35" s="131"/>
      <c r="OMH35" s="131"/>
      <c r="OMI35" s="131"/>
      <c r="OMJ35" s="131"/>
      <c r="OMK35" s="131"/>
      <c r="OML35" s="131"/>
      <c r="OMM35" s="131"/>
      <c r="OMN35" s="131"/>
      <c r="OMO35" s="131"/>
      <c r="OMP35" s="131"/>
      <c r="OMQ35" s="131"/>
      <c r="OMR35" s="131"/>
      <c r="OMS35" s="131"/>
      <c r="OMT35" s="131"/>
      <c r="OMU35" s="131"/>
      <c r="OMV35" s="131"/>
      <c r="OMW35" s="131"/>
      <c r="OMX35" s="131"/>
      <c r="OMY35" s="131"/>
      <c r="OMZ35" s="131"/>
      <c r="ONA35" s="131"/>
      <c r="ONB35" s="131"/>
      <c r="ONC35" s="131"/>
      <c r="OND35" s="131"/>
      <c r="ONE35" s="131"/>
      <c r="ONF35" s="131"/>
      <c r="ONG35" s="131"/>
      <c r="ONH35" s="131"/>
      <c r="ONI35" s="131"/>
      <c r="ONJ35" s="131"/>
      <c r="ONK35" s="131"/>
      <c r="ONL35" s="131"/>
      <c r="ONM35" s="131"/>
      <c r="ONN35" s="131"/>
      <c r="ONO35" s="131"/>
      <c r="ONP35" s="131"/>
      <c r="ONQ35" s="131"/>
      <c r="ONR35" s="131"/>
      <c r="ONS35" s="131"/>
      <c r="ONT35" s="131"/>
      <c r="ONU35" s="131"/>
      <c r="ONV35" s="131"/>
      <c r="ONW35" s="131"/>
      <c r="ONX35" s="131"/>
      <c r="ONY35" s="131"/>
      <c r="ONZ35" s="131"/>
      <c r="OOA35" s="131"/>
      <c r="OOB35" s="131"/>
      <c r="OOC35" s="131"/>
      <c r="OOD35" s="131"/>
      <c r="OOE35" s="131"/>
      <c r="OOF35" s="131"/>
      <c r="OOG35" s="131"/>
      <c r="OOH35" s="131"/>
      <c r="OOI35" s="131"/>
      <c r="OOJ35" s="131"/>
      <c r="OOK35" s="131"/>
      <c r="OOL35" s="131"/>
      <c r="OOM35" s="131"/>
      <c r="OON35" s="131"/>
      <c r="OOO35" s="131"/>
      <c r="OOP35" s="131"/>
      <c r="OOQ35" s="131"/>
      <c r="OOR35" s="131"/>
      <c r="OOS35" s="131"/>
      <c r="OOT35" s="131"/>
      <c r="OOU35" s="131"/>
      <c r="OOV35" s="131"/>
      <c r="OOW35" s="131"/>
      <c r="OOX35" s="131"/>
      <c r="OOY35" s="131"/>
      <c r="OOZ35" s="131"/>
      <c r="OPA35" s="131"/>
      <c r="OPB35" s="131"/>
      <c r="OPC35" s="131"/>
      <c r="OPD35" s="131"/>
      <c r="OPE35" s="131"/>
      <c r="OPF35" s="131"/>
      <c r="OPG35" s="131"/>
      <c r="OPH35" s="131"/>
      <c r="OPI35" s="131"/>
      <c r="OPJ35" s="131"/>
      <c r="OPK35" s="131"/>
      <c r="OPL35" s="131"/>
      <c r="OPM35" s="131"/>
      <c r="OPN35" s="131"/>
      <c r="OPO35" s="131"/>
      <c r="OPP35" s="131"/>
      <c r="OPQ35" s="131"/>
      <c r="OPR35" s="131"/>
      <c r="OPS35" s="131"/>
      <c r="OPT35" s="131"/>
      <c r="OPU35" s="131"/>
      <c r="OPV35" s="131"/>
      <c r="OPW35" s="131"/>
      <c r="OPX35" s="131"/>
      <c r="OPY35" s="131"/>
      <c r="OPZ35" s="131"/>
      <c r="OQA35" s="131"/>
      <c r="OQB35" s="131"/>
      <c r="OQC35" s="131"/>
      <c r="OQD35" s="131"/>
      <c r="OQE35" s="131"/>
      <c r="OQF35" s="131"/>
      <c r="OQG35" s="131"/>
      <c r="OQH35" s="131"/>
      <c r="OQI35" s="131"/>
      <c r="OQJ35" s="131"/>
      <c r="OQK35" s="131"/>
      <c r="OQL35" s="131"/>
      <c r="OQM35" s="131"/>
      <c r="OQN35" s="131"/>
      <c r="OQO35" s="131"/>
      <c r="OQP35" s="131"/>
      <c r="OQQ35" s="131"/>
      <c r="OQR35" s="131"/>
      <c r="OQS35" s="131"/>
      <c r="OQT35" s="131"/>
      <c r="OQU35" s="131"/>
      <c r="OQV35" s="131"/>
      <c r="OQW35" s="131"/>
      <c r="OQX35" s="131"/>
      <c r="OQY35" s="131"/>
      <c r="OQZ35" s="131"/>
      <c r="ORA35" s="131"/>
      <c r="ORB35" s="131"/>
      <c r="ORC35" s="131"/>
      <c r="ORD35" s="131"/>
      <c r="ORE35" s="131"/>
      <c r="ORF35" s="131"/>
      <c r="ORG35" s="131"/>
      <c r="ORH35" s="131"/>
      <c r="ORI35" s="131"/>
      <c r="ORJ35" s="131"/>
      <c r="ORK35" s="131"/>
      <c r="ORL35" s="131"/>
      <c r="ORM35" s="131"/>
      <c r="ORN35" s="131"/>
      <c r="ORO35" s="131"/>
      <c r="ORP35" s="131"/>
      <c r="ORQ35" s="131"/>
      <c r="ORR35" s="131"/>
      <c r="ORS35" s="131"/>
      <c r="ORT35" s="131"/>
      <c r="ORU35" s="131"/>
      <c r="ORV35" s="131"/>
      <c r="ORW35" s="131"/>
      <c r="ORX35" s="131"/>
      <c r="ORY35" s="131"/>
      <c r="ORZ35" s="131"/>
      <c r="OSA35" s="131"/>
      <c r="OSB35" s="131"/>
      <c r="OSC35" s="131"/>
      <c r="OSD35" s="131"/>
      <c r="OSE35" s="131"/>
      <c r="OSF35" s="131"/>
      <c r="OSG35" s="131"/>
      <c r="OSH35" s="131"/>
      <c r="OSI35" s="131"/>
      <c r="OSJ35" s="131"/>
      <c r="OSK35" s="131"/>
      <c r="OSL35" s="131"/>
      <c r="OSM35" s="131"/>
      <c r="OSN35" s="131"/>
      <c r="OSO35" s="131"/>
      <c r="OSP35" s="131"/>
      <c r="OSQ35" s="131"/>
      <c r="OSR35" s="131"/>
      <c r="OSS35" s="131"/>
      <c r="OST35" s="131"/>
      <c r="OSU35" s="131"/>
      <c r="OSV35" s="131"/>
      <c r="OSW35" s="131"/>
      <c r="OSX35" s="131"/>
      <c r="OSY35" s="131"/>
      <c r="OSZ35" s="131"/>
      <c r="OTA35" s="131"/>
      <c r="OTB35" s="131"/>
      <c r="OTC35" s="131"/>
      <c r="OTD35" s="131"/>
      <c r="OTE35" s="131"/>
      <c r="OTF35" s="131"/>
      <c r="OTG35" s="131"/>
      <c r="OTH35" s="131"/>
      <c r="OTI35" s="131"/>
      <c r="OTJ35" s="131"/>
      <c r="OTK35" s="131"/>
      <c r="OTL35" s="131"/>
      <c r="OTM35" s="131"/>
      <c r="OTN35" s="131"/>
      <c r="OTO35" s="131"/>
      <c r="OTP35" s="131"/>
      <c r="OTQ35" s="131"/>
      <c r="OTR35" s="131"/>
      <c r="OTS35" s="131"/>
      <c r="OTT35" s="131"/>
      <c r="OTU35" s="131"/>
      <c r="OTV35" s="131"/>
      <c r="OTW35" s="131"/>
      <c r="OTX35" s="131"/>
      <c r="OTY35" s="131"/>
      <c r="OTZ35" s="131"/>
      <c r="OUA35" s="131"/>
      <c r="OUB35" s="131"/>
      <c r="OUC35" s="131"/>
      <c r="OUD35" s="131"/>
      <c r="OUE35" s="131"/>
      <c r="OUF35" s="131"/>
      <c r="OUG35" s="131"/>
      <c r="OUH35" s="131"/>
      <c r="OUI35" s="131"/>
      <c r="OUJ35" s="131"/>
      <c r="OUK35" s="131"/>
      <c r="OUL35" s="131"/>
      <c r="OUM35" s="131"/>
      <c r="OUN35" s="131"/>
      <c r="OUO35" s="131"/>
      <c r="OUP35" s="131"/>
      <c r="OUQ35" s="131"/>
      <c r="OUR35" s="131"/>
      <c r="OUS35" s="131"/>
      <c r="OUT35" s="131"/>
      <c r="OUU35" s="131"/>
      <c r="OUV35" s="131"/>
      <c r="OUW35" s="131"/>
      <c r="OUX35" s="131"/>
      <c r="OUY35" s="131"/>
      <c r="OUZ35" s="131"/>
      <c r="OVA35" s="131"/>
      <c r="OVB35" s="131"/>
      <c r="OVC35" s="131"/>
      <c r="OVD35" s="131"/>
      <c r="OVE35" s="131"/>
      <c r="OVF35" s="131"/>
      <c r="OVG35" s="131"/>
      <c r="OVH35" s="131"/>
      <c r="OVI35" s="131"/>
      <c r="OVJ35" s="131"/>
      <c r="OVK35" s="131"/>
      <c r="OVL35" s="131"/>
      <c r="OVM35" s="131"/>
      <c r="OVN35" s="131"/>
      <c r="OVO35" s="131"/>
      <c r="OVP35" s="131"/>
      <c r="OVQ35" s="131"/>
      <c r="OVR35" s="131"/>
      <c r="OVS35" s="131"/>
      <c r="OVT35" s="131"/>
      <c r="OVU35" s="131"/>
      <c r="OVV35" s="131"/>
      <c r="OVW35" s="131"/>
      <c r="OVX35" s="131"/>
      <c r="OVY35" s="131"/>
      <c r="OVZ35" s="131"/>
      <c r="OWA35" s="131"/>
      <c r="OWB35" s="131"/>
      <c r="OWC35" s="131"/>
      <c r="OWD35" s="131"/>
      <c r="OWE35" s="131"/>
      <c r="OWF35" s="131"/>
      <c r="OWG35" s="131"/>
      <c r="OWH35" s="131"/>
      <c r="OWI35" s="131"/>
      <c r="OWJ35" s="131"/>
      <c r="OWK35" s="131"/>
      <c r="OWL35" s="131"/>
      <c r="OWM35" s="131"/>
      <c r="OWN35" s="131"/>
      <c r="OWO35" s="131"/>
      <c r="OWP35" s="131"/>
      <c r="OWQ35" s="131"/>
      <c r="OWR35" s="131"/>
      <c r="OWS35" s="131"/>
      <c r="OWT35" s="131"/>
      <c r="OWU35" s="131"/>
      <c r="OWV35" s="131"/>
      <c r="OWW35" s="131"/>
      <c r="OWX35" s="131"/>
      <c r="OWY35" s="131"/>
      <c r="OWZ35" s="131"/>
      <c r="OXA35" s="131"/>
      <c r="OXB35" s="131"/>
      <c r="OXC35" s="131"/>
      <c r="OXD35" s="131"/>
      <c r="OXE35" s="131"/>
      <c r="OXF35" s="131"/>
      <c r="OXG35" s="131"/>
      <c r="OXH35" s="131"/>
      <c r="OXI35" s="131"/>
      <c r="OXJ35" s="131"/>
      <c r="OXK35" s="131"/>
      <c r="OXL35" s="131"/>
      <c r="OXM35" s="131"/>
      <c r="OXN35" s="131"/>
      <c r="OXO35" s="131"/>
      <c r="OXP35" s="131"/>
      <c r="OXQ35" s="131"/>
      <c r="OXR35" s="131"/>
      <c r="OXS35" s="131"/>
      <c r="OXT35" s="131"/>
      <c r="OXU35" s="131"/>
      <c r="OXV35" s="131"/>
      <c r="OXW35" s="131"/>
      <c r="OXX35" s="131"/>
      <c r="OXY35" s="131"/>
      <c r="OXZ35" s="131"/>
      <c r="OYA35" s="131"/>
      <c r="OYB35" s="131"/>
      <c r="OYC35" s="131"/>
      <c r="OYD35" s="131"/>
      <c r="OYE35" s="131"/>
      <c r="OYF35" s="131"/>
      <c r="OYG35" s="131"/>
      <c r="OYH35" s="131"/>
      <c r="OYI35" s="131"/>
      <c r="OYJ35" s="131"/>
      <c r="OYK35" s="131"/>
      <c r="OYL35" s="131"/>
      <c r="OYM35" s="131"/>
      <c r="OYN35" s="131"/>
      <c r="OYO35" s="131"/>
      <c r="OYP35" s="131"/>
      <c r="OYQ35" s="131"/>
      <c r="OYR35" s="131"/>
      <c r="OYS35" s="131"/>
      <c r="OYT35" s="131"/>
      <c r="OYU35" s="131"/>
      <c r="OYV35" s="131"/>
      <c r="OYW35" s="131"/>
      <c r="OYX35" s="131"/>
      <c r="OYY35" s="131"/>
      <c r="OYZ35" s="131"/>
      <c r="OZA35" s="131"/>
      <c r="OZB35" s="131"/>
      <c r="OZC35" s="131"/>
      <c r="OZD35" s="131"/>
      <c r="OZE35" s="131"/>
      <c r="OZF35" s="131"/>
      <c r="OZG35" s="131"/>
      <c r="OZH35" s="131"/>
      <c r="OZI35" s="131"/>
      <c r="OZJ35" s="131"/>
      <c r="OZK35" s="131"/>
      <c r="OZL35" s="131"/>
      <c r="OZM35" s="131"/>
      <c r="OZN35" s="131"/>
      <c r="OZO35" s="131"/>
      <c r="OZP35" s="131"/>
      <c r="OZQ35" s="131"/>
      <c r="OZR35" s="131"/>
      <c r="OZS35" s="131"/>
      <c r="OZT35" s="131"/>
      <c r="OZU35" s="131"/>
      <c r="OZV35" s="131"/>
      <c r="OZW35" s="131"/>
      <c r="OZX35" s="131"/>
      <c r="OZY35" s="131"/>
      <c r="OZZ35" s="131"/>
      <c r="PAA35" s="131"/>
      <c r="PAB35" s="131"/>
      <c r="PAC35" s="131"/>
      <c r="PAD35" s="131"/>
      <c r="PAE35" s="131"/>
      <c r="PAF35" s="131"/>
      <c r="PAG35" s="131"/>
      <c r="PAH35" s="131"/>
      <c r="PAI35" s="131"/>
      <c r="PAJ35" s="131"/>
      <c r="PAK35" s="131"/>
      <c r="PAL35" s="131"/>
      <c r="PAM35" s="131"/>
      <c r="PAN35" s="131"/>
      <c r="PAO35" s="131"/>
      <c r="PAP35" s="131"/>
      <c r="PAQ35" s="131"/>
      <c r="PAR35" s="131"/>
      <c r="PAS35" s="131"/>
      <c r="PAT35" s="131"/>
      <c r="PAU35" s="131"/>
      <c r="PAV35" s="131"/>
      <c r="PAW35" s="131"/>
      <c r="PAX35" s="131"/>
      <c r="PAY35" s="131"/>
      <c r="PAZ35" s="131"/>
      <c r="PBA35" s="131"/>
      <c r="PBB35" s="131"/>
      <c r="PBC35" s="131"/>
      <c r="PBD35" s="131"/>
      <c r="PBE35" s="131"/>
      <c r="PBF35" s="131"/>
      <c r="PBG35" s="131"/>
      <c r="PBH35" s="131"/>
      <c r="PBI35" s="131"/>
      <c r="PBJ35" s="131"/>
      <c r="PBK35" s="131"/>
      <c r="PBL35" s="131"/>
      <c r="PBM35" s="131"/>
      <c r="PBN35" s="131"/>
      <c r="PBO35" s="131"/>
      <c r="PBP35" s="131"/>
      <c r="PBQ35" s="131"/>
      <c r="PBR35" s="131"/>
      <c r="PBS35" s="131"/>
      <c r="PBT35" s="131"/>
      <c r="PBU35" s="131"/>
      <c r="PBV35" s="131"/>
      <c r="PBW35" s="131"/>
      <c r="PBX35" s="131"/>
      <c r="PBY35" s="131"/>
      <c r="PBZ35" s="131"/>
      <c r="PCA35" s="131"/>
      <c r="PCB35" s="131"/>
      <c r="PCC35" s="131"/>
      <c r="PCD35" s="131"/>
      <c r="PCE35" s="131"/>
      <c r="PCF35" s="131"/>
      <c r="PCG35" s="131"/>
      <c r="PCH35" s="131"/>
      <c r="PCI35" s="131"/>
      <c r="PCJ35" s="131"/>
      <c r="PCK35" s="131"/>
      <c r="PCL35" s="131"/>
      <c r="PCM35" s="131"/>
      <c r="PCN35" s="131"/>
      <c r="PCO35" s="131"/>
      <c r="PCP35" s="131"/>
      <c r="PCQ35" s="131"/>
      <c r="PCR35" s="131"/>
      <c r="PCS35" s="131"/>
      <c r="PCT35" s="131"/>
      <c r="PCU35" s="131"/>
      <c r="PCV35" s="131"/>
      <c r="PCW35" s="131"/>
      <c r="PCX35" s="131"/>
      <c r="PCY35" s="131"/>
      <c r="PCZ35" s="131"/>
      <c r="PDA35" s="131"/>
      <c r="PDB35" s="131"/>
      <c r="PDC35" s="131"/>
      <c r="PDD35" s="131"/>
      <c r="PDE35" s="131"/>
      <c r="PDF35" s="131"/>
      <c r="PDG35" s="131"/>
      <c r="PDH35" s="131"/>
      <c r="PDI35" s="131"/>
      <c r="PDJ35" s="131"/>
      <c r="PDK35" s="131"/>
      <c r="PDL35" s="131"/>
      <c r="PDM35" s="131"/>
      <c r="PDN35" s="131"/>
      <c r="PDO35" s="131"/>
      <c r="PDP35" s="131"/>
      <c r="PDQ35" s="131"/>
      <c r="PDR35" s="131"/>
      <c r="PDS35" s="131"/>
      <c r="PDT35" s="131"/>
      <c r="PDU35" s="131"/>
      <c r="PDV35" s="131"/>
      <c r="PDW35" s="131"/>
      <c r="PDX35" s="131"/>
      <c r="PDY35" s="131"/>
      <c r="PDZ35" s="131"/>
      <c r="PEA35" s="131"/>
      <c r="PEB35" s="131"/>
      <c r="PEC35" s="131"/>
      <c r="PED35" s="131"/>
      <c r="PEE35" s="131"/>
      <c r="PEF35" s="131"/>
      <c r="PEG35" s="131"/>
      <c r="PEH35" s="131"/>
      <c r="PEI35" s="131"/>
      <c r="PEJ35" s="131"/>
      <c r="PEK35" s="131"/>
      <c r="PEL35" s="131"/>
      <c r="PEM35" s="131"/>
      <c r="PEN35" s="131"/>
      <c r="PEO35" s="131"/>
      <c r="PEP35" s="131"/>
      <c r="PEQ35" s="131"/>
      <c r="PER35" s="131"/>
      <c r="PES35" s="131"/>
      <c r="PET35" s="131"/>
      <c r="PEU35" s="131"/>
      <c r="PEV35" s="131"/>
      <c r="PEW35" s="131"/>
      <c r="PEX35" s="131"/>
      <c r="PEY35" s="131"/>
      <c r="PEZ35" s="131"/>
      <c r="PFA35" s="131"/>
      <c r="PFB35" s="131"/>
      <c r="PFC35" s="131"/>
      <c r="PFD35" s="131"/>
      <c r="PFE35" s="131"/>
      <c r="PFF35" s="131"/>
      <c r="PFG35" s="131"/>
      <c r="PFH35" s="131"/>
      <c r="PFI35" s="131"/>
      <c r="PFJ35" s="131"/>
      <c r="PFK35" s="131"/>
      <c r="PFL35" s="131"/>
      <c r="PFM35" s="131"/>
      <c r="PFN35" s="131"/>
      <c r="PFO35" s="131"/>
      <c r="PFP35" s="131"/>
      <c r="PFQ35" s="131"/>
      <c r="PFR35" s="131"/>
      <c r="PFS35" s="131"/>
      <c r="PFT35" s="131"/>
      <c r="PFU35" s="131"/>
      <c r="PFV35" s="131"/>
      <c r="PFW35" s="131"/>
      <c r="PFX35" s="131"/>
      <c r="PFY35" s="131"/>
      <c r="PFZ35" s="131"/>
      <c r="PGA35" s="131"/>
      <c r="PGB35" s="131"/>
      <c r="PGC35" s="131"/>
      <c r="PGD35" s="131"/>
      <c r="PGE35" s="131"/>
      <c r="PGF35" s="131"/>
      <c r="PGG35" s="131"/>
      <c r="PGH35" s="131"/>
      <c r="PGI35" s="131"/>
      <c r="PGJ35" s="131"/>
      <c r="PGK35" s="131"/>
      <c r="PGL35" s="131"/>
      <c r="PGM35" s="131"/>
      <c r="PGN35" s="131"/>
      <c r="PGO35" s="131"/>
      <c r="PGP35" s="131"/>
      <c r="PGQ35" s="131"/>
      <c r="PGR35" s="131"/>
      <c r="PGS35" s="131"/>
      <c r="PGT35" s="131"/>
      <c r="PGU35" s="131"/>
      <c r="PGV35" s="131"/>
      <c r="PGW35" s="131"/>
      <c r="PGX35" s="131"/>
      <c r="PGY35" s="131"/>
      <c r="PGZ35" s="131"/>
      <c r="PHA35" s="131"/>
      <c r="PHB35" s="131"/>
      <c r="PHC35" s="131"/>
      <c r="PHD35" s="131"/>
      <c r="PHE35" s="131"/>
      <c r="PHF35" s="131"/>
      <c r="PHG35" s="131"/>
      <c r="PHH35" s="131"/>
      <c r="PHI35" s="131"/>
      <c r="PHJ35" s="131"/>
      <c r="PHK35" s="131"/>
      <c r="PHL35" s="131"/>
      <c r="PHM35" s="131"/>
      <c r="PHN35" s="131"/>
      <c r="PHO35" s="131"/>
      <c r="PHP35" s="131"/>
      <c r="PHQ35" s="131"/>
      <c r="PHR35" s="131"/>
      <c r="PHS35" s="131"/>
      <c r="PHT35" s="131"/>
      <c r="PHU35" s="131"/>
      <c r="PHV35" s="131"/>
      <c r="PHW35" s="131"/>
      <c r="PHX35" s="131"/>
      <c r="PHY35" s="131"/>
      <c r="PHZ35" s="131"/>
      <c r="PIA35" s="131"/>
      <c r="PIB35" s="131"/>
      <c r="PIC35" s="131"/>
      <c r="PID35" s="131"/>
      <c r="PIE35" s="131"/>
      <c r="PIF35" s="131"/>
      <c r="PIG35" s="131"/>
      <c r="PIH35" s="131"/>
      <c r="PII35" s="131"/>
      <c r="PIJ35" s="131"/>
      <c r="PIK35" s="131"/>
      <c r="PIL35" s="131"/>
      <c r="PIM35" s="131"/>
      <c r="PIN35" s="131"/>
      <c r="PIO35" s="131"/>
      <c r="PIP35" s="131"/>
      <c r="PIQ35" s="131"/>
      <c r="PIR35" s="131"/>
      <c r="PIS35" s="131"/>
      <c r="PIT35" s="131"/>
      <c r="PIU35" s="131"/>
      <c r="PIV35" s="131"/>
      <c r="PIW35" s="131"/>
      <c r="PIX35" s="131"/>
      <c r="PIY35" s="131"/>
      <c r="PIZ35" s="131"/>
      <c r="PJA35" s="131"/>
      <c r="PJB35" s="131"/>
      <c r="PJC35" s="131"/>
      <c r="PJD35" s="131"/>
      <c r="PJE35" s="131"/>
      <c r="PJF35" s="131"/>
      <c r="PJG35" s="131"/>
      <c r="PJH35" s="131"/>
      <c r="PJI35" s="131"/>
      <c r="PJJ35" s="131"/>
      <c r="PJK35" s="131"/>
      <c r="PJL35" s="131"/>
      <c r="PJM35" s="131"/>
      <c r="PJN35" s="131"/>
      <c r="PJO35" s="131"/>
      <c r="PJP35" s="131"/>
      <c r="PJQ35" s="131"/>
      <c r="PJR35" s="131"/>
      <c r="PJS35" s="131"/>
      <c r="PJT35" s="131"/>
      <c r="PJU35" s="131"/>
      <c r="PJV35" s="131"/>
      <c r="PJW35" s="131"/>
      <c r="PJX35" s="131"/>
      <c r="PJY35" s="131"/>
      <c r="PJZ35" s="131"/>
      <c r="PKA35" s="131"/>
      <c r="PKB35" s="131"/>
      <c r="PKC35" s="131"/>
      <c r="PKD35" s="131"/>
      <c r="PKE35" s="131"/>
      <c r="PKF35" s="131"/>
      <c r="PKG35" s="131"/>
      <c r="PKH35" s="131"/>
      <c r="PKI35" s="131"/>
      <c r="PKJ35" s="131"/>
      <c r="PKK35" s="131"/>
      <c r="PKL35" s="131"/>
      <c r="PKM35" s="131"/>
      <c r="PKN35" s="131"/>
      <c r="PKO35" s="131"/>
      <c r="PKP35" s="131"/>
      <c r="PKQ35" s="131"/>
      <c r="PKR35" s="131"/>
      <c r="PKS35" s="131"/>
      <c r="PKT35" s="131"/>
      <c r="PKU35" s="131"/>
      <c r="PKV35" s="131"/>
      <c r="PKW35" s="131"/>
      <c r="PKX35" s="131"/>
      <c r="PKY35" s="131"/>
      <c r="PKZ35" s="131"/>
      <c r="PLA35" s="131"/>
      <c r="PLB35" s="131"/>
      <c r="PLC35" s="131"/>
      <c r="PLD35" s="131"/>
      <c r="PLE35" s="131"/>
      <c r="PLF35" s="131"/>
      <c r="PLG35" s="131"/>
      <c r="PLH35" s="131"/>
      <c r="PLI35" s="131"/>
      <c r="PLJ35" s="131"/>
      <c r="PLK35" s="131"/>
      <c r="PLL35" s="131"/>
      <c r="PLM35" s="131"/>
      <c r="PLN35" s="131"/>
      <c r="PLO35" s="131"/>
      <c r="PLP35" s="131"/>
      <c r="PLQ35" s="131"/>
      <c r="PLR35" s="131"/>
      <c r="PLS35" s="131"/>
      <c r="PLT35" s="131"/>
      <c r="PLU35" s="131"/>
      <c r="PLV35" s="131"/>
      <c r="PLW35" s="131"/>
      <c r="PLX35" s="131"/>
      <c r="PLY35" s="131"/>
      <c r="PLZ35" s="131"/>
      <c r="PMA35" s="131"/>
      <c r="PMB35" s="131"/>
      <c r="PMC35" s="131"/>
      <c r="PMD35" s="131"/>
      <c r="PME35" s="131"/>
      <c r="PMF35" s="131"/>
      <c r="PMG35" s="131"/>
      <c r="PMH35" s="131"/>
      <c r="PMI35" s="131"/>
      <c r="PMJ35" s="131"/>
      <c r="PMK35" s="131"/>
      <c r="PML35" s="131"/>
      <c r="PMM35" s="131"/>
      <c r="PMN35" s="131"/>
      <c r="PMO35" s="131"/>
      <c r="PMP35" s="131"/>
      <c r="PMQ35" s="131"/>
      <c r="PMR35" s="131"/>
      <c r="PMS35" s="131"/>
      <c r="PMT35" s="131"/>
      <c r="PMU35" s="131"/>
      <c r="PMV35" s="131"/>
      <c r="PMW35" s="131"/>
      <c r="PMX35" s="131"/>
      <c r="PMY35" s="131"/>
      <c r="PMZ35" s="131"/>
      <c r="PNA35" s="131"/>
      <c r="PNB35" s="131"/>
      <c r="PNC35" s="131"/>
      <c r="PND35" s="131"/>
      <c r="PNE35" s="131"/>
      <c r="PNF35" s="131"/>
      <c r="PNG35" s="131"/>
      <c r="PNH35" s="131"/>
      <c r="PNI35" s="131"/>
      <c r="PNJ35" s="131"/>
      <c r="PNK35" s="131"/>
      <c r="PNL35" s="131"/>
      <c r="PNM35" s="131"/>
      <c r="PNN35" s="131"/>
      <c r="PNO35" s="131"/>
      <c r="PNP35" s="131"/>
      <c r="PNQ35" s="131"/>
      <c r="PNR35" s="131"/>
      <c r="PNS35" s="131"/>
      <c r="PNT35" s="131"/>
      <c r="PNU35" s="131"/>
      <c r="PNV35" s="131"/>
      <c r="PNW35" s="131"/>
      <c r="PNX35" s="131"/>
      <c r="PNY35" s="131"/>
      <c r="PNZ35" s="131"/>
      <c r="POA35" s="131"/>
      <c r="POB35" s="131"/>
      <c r="POC35" s="131"/>
      <c r="POD35" s="131"/>
      <c r="POE35" s="131"/>
      <c r="POF35" s="131"/>
      <c r="POG35" s="131"/>
      <c r="POH35" s="131"/>
      <c r="POI35" s="131"/>
      <c r="POJ35" s="131"/>
      <c r="POK35" s="131"/>
      <c r="POL35" s="131"/>
      <c r="POM35" s="131"/>
      <c r="PON35" s="131"/>
      <c r="POO35" s="131"/>
      <c r="POP35" s="131"/>
      <c r="POQ35" s="131"/>
      <c r="POR35" s="131"/>
      <c r="POS35" s="131"/>
      <c r="POT35" s="131"/>
      <c r="POU35" s="131"/>
      <c r="POV35" s="131"/>
      <c r="POW35" s="131"/>
      <c r="POX35" s="131"/>
      <c r="POY35" s="131"/>
      <c r="POZ35" s="131"/>
      <c r="PPA35" s="131"/>
      <c r="PPB35" s="131"/>
      <c r="PPC35" s="131"/>
      <c r="PPD35" s="131"/>
      <c r="PPE35" s="131"/>
      <c r="PPF35" s="131"/>
      <c r="PPG35" s="131"/>
      <c r="PPH35" s="131"/>
      <c r="PPI35" s="131"/>
      <c r="PPJ35" s="131"/>
      <c r="PPK35" s="131"/>
      <c r="PPL35" s="131"/>
      <c r="PPM35" s="131"/>
      <c r="PPN35" s="131"/>
      <c r="PPO35" s="131"/>
      <c r="PPP35" s="131"/>
      <c r="PPQ35" s="131"/>
      <c r="PPR35" s="131"/>
      <c r="PPS35" s="131"/>
      <c r="PPT35" s="131"/>
      <c r="PPU35" s="131"/>
      <c r="PPV35" s="131"/>
      <c r="PPW35" s="131"/>
      <c r="PPX35" s="131"/>
      <c r="PPY35" s="131"/>
      <c r="PPZ35" s="131"/>
      <c r="PQA35" s="131"/>
      <c r="PQB35" s="131"/>
      <c r="PQC35" s="131"/>
      <c r="PQD35" s="131"/>
      <c r="PQE35" s="131"/>
      <c r="PQF35" s="131"/>
      <c r="PQG35" s="131"/>
      <c r="PQH35" s="131"/>
      <c r="PQI35" s="131"/>
      <c r="PQJ35" s="131"/>
      <c r="PQK35" s="131"/>
      <c r="PQL35" s="131"/>
      <c r="PQM35" s="131"/>
      <c r="PQN35" s="131"/>
      <c r="PQO35" s="131"/>
      <c r="PQP35" s="131"/>
      <c r="PQQ35" s="131"/>
      <c r="PQR35" s="131"/>
      <c r="PQS35" s="131"/>
      <c r="PQT35" s="131"/>
      <c r="PQU35" s="131"/>
      <c r="PQV35" s="131"/>
      <c r="PQW35" s="131"/>
      <c r="PQX35" s="131"/>
      <c r="PQY35" s="131"/>
      <c r="PQZ35" s="131"/>
      <c r="PRA35" s="131"/>
      <c r="PRB35" s="131"/>
      <c r="PRC35" s="131"/>
      <c r="PRD35" s="131"/>
      <c r="PRE35" s="131"/>
      <c r="PRF35" s="131"/>
      <c r="PRG35" s="131"/>
      <c r="PRH35" s="131"/>
      <c r="PRI35" s="131"/>
      <c r="PRJ35" s="131"/>
      <c r="PRK35" s="131"/>
      <c r="PRL35" s="131"/>
      <c r="PRM35" s="131"/>
      <c r="PRN35" s="131"/>
      <c r="PRO35" s="131"/>
      <c r="PRP35" s="131"/>
      <c r="PRQ35" s="131"/>
      <c r="PRR35" s="131"/>
      <c r="PRS35" s="131"/>
      <c r="PRT35" s="131"/>
      <c r="PRU35" s="131"/>
      <c r="PRV35" s="131"/>
      <c r="PRW35" s="131"/>
      <c r="PRX35" s="131"/>
      <c r="PRY35" s="131"/>
      <c r="PRZ35" s="131"/>
      <c r="PSA35" s="131"/>
      <c r="PSB35" s="131"/>
      <c r="PSC35" s="131"/>
      <c r="PSD35" s="131"/>
      <c r="PSE35" s="131"/>
      <c r="PSF35" s="131"/>
      <c r="PSG35" s="131"/>
      <c r="PSH35" s="131"/>
      <c r="PSI35" s="131"/>
      <c r="PSJ35" s="131"/>
      <c r="PSK35" s="131"/>
      <c r="PSL35" s="131"/>
      <c r="PSM35" s="131"/>
      <c r="PSN35" s="131"/>
      <c r="PSO35" s="131"/>
      <c r="PSP35" s="131"/>
      <c r="PSQ35" s="131"/>
      <c r="PSR35" s="131"/>
      <c r="PSS35" s="131"/>
      <c r="PST35" s="131"/>
      <c r="PSU35" s="131"/>
      <c r="PSV35" s="131"/>
      <c r="PSW35" s="131"/>
      <c r="PSX35" s="131"/>
      <c r="PSY35" s="131"/>
      <c r="PSZ35" s="131"/>
      <c r="PTA35" s="131"/>
      <c r="PTB35" s="131"/>
      <c r="PTC35" s="131"/>
      <c r="PTD35" s="131"/>
      <c r="PTE35" s="131"/>
      <c r="PTF35" s="131"/>
      <c r="PTG35" s="131"/>
      <c r="PTH35" s="131"/>
      <c r="PTI35" s="131"/>
      <c r="PTJ35" s="131"/>
      <c r="PTK35" s="131"/>
      <c r="PTL35" s="131"/>
      <c r="PTM35" s="131"/>
      <c r="PTN35" s="131"/>
      <c r="PTO35" s="131"/>
      <c r="PTP35" s="131"/>
      <c r="PTQ35" s="131"/>
      <c r="PTR35" s="131"/>
      <c r="PTS35" s="131"/>
      <c r="PTT35" s="131"/>
      <c r="PTU35" s="131"/>
      <c r="PTV35" s="131"/>
      <c r="PTW35" s="131"/>
      <c r="PTX35" s="131"/>
      <c r="PTY35" s="131"/>
      <c r="PTZ35" s="131"/>
      <c r="PUA35" s="131"/>
      <c r="PUB35" s="131"/>
      <c r="PUC35" s="131"/>
      <c r="PUD35" s="131"/>
      <c r="PUE35" s="131"/>
      <c r="PUF35" s="131"/>
      <c r="PUG35" s="131"/>
      <c r="PUH35" s="131"/>
      <c r="PUI35" s="131"/>
      <c r="PUJ35" s="131"/>
      <c r="PUK35" s="131"/>
      <c r="PUL35" s="131"/>
      <c r="PUM35" s="131"/>
      <c r="PUN35" s="131"/>
      <c r="PUO35" s="131"/>
      <c r="PUP35" s="131"/>
      <c r="PUQ35" s="131"/>
      <c r="PUR35" s="131"/>
      <c r="PUS35" s="131"/>
      <c r="PUT35" s="131"/>
      <c r="PUU35" s="131"/>
      <c r="PUV35" s="131"/>
      <c r="PUW35" s="131"/>
      <c r="PUX35" s="131"/>
      <c r="PUY35" s="131"/>
      <c r="PUZ35" s="131"/>
      <c r="PVA35" s="131"/>
      <c r="PVB35" s="131"/>
      <c r="PVC35" s="131"/>
      <c r="PVD35" s="131"/>
      <c r="PVE35" s="131"/>
      <c r="PVF35" s="131"/>
      <c r="PVG35" s="131"/>
      <c r="PVH35" s="131"/>
      <c r="PVI35" s="131"/>
      <c r="PVJ35" s="131"/>
      <c r="PVK35" s="131"/>
      <c r="PVL35" s="131"/>
      <c r="PVM35" s="131"/>
      <c r="PVN35" s="131"/>
      <c r="PVO35" s="131"/>
      <c r="PVP35" s="131"/>
      <c r="PVQ35" s="131"/>
      <c r="PVR35" s="131"/>
      <c r="PVS35" s="131"/>
      <c r="PVT35" s="131"/>
      <c r="PVU35" s="131"/>
      <c r="PVV35" s="131"/>
      <c r="PVW35" s="131"/>
      <c r="PVX35" s="131"/>
      <c r="PVY35" s="131"/>
      <c r="PVZ35" s="131"/>
      <c r="PWA35" s="131"/>
      <c r="PWB35" s="131"/>
      <c r="PWC35" s="131"/>
      <c r="PWD35" s="131"/>
      <c r="PWE35" s="131"/>
      <c r="PWF35" s="131"/>
      <c r="PWG35" s="131"/>
      <c r="PWH35" s="131"/>
      <c r="PWI35" s="131"/>
      <c r="PWJ35" s="131"/>
      <c r="PWK35" s="131"/>
      <c r="PWL35" s="131"/>
      <c r="PWM35" s="131"/>
      <c r="PWN35" s="131"/>
      <c r="PWO35" s="131"/>
      <c r="PWP35" s="131"/>
      <c r="PWQ35" s="131"/>
      <c r="PWR35" s="131"/>
      <c r="PWS35" s="131"/>
      <c r="PWT35" s="131"/>
      <c r="PWU35" s="131"/>
      <c r="PWV35" s="131"/>
      <c r="PWW35" s="131"/>
      <c r="PWX35" s="131"/>
      <c r="PWY35" s="131"/>
      <c r="PWZ35" s="131"/>
      <c r="PXA35" s="131"/>
      <c r="PXB35" s="131"/>
      <c r="PXC35" s="131"/>
      <c r="PXD35" s="131"/>
      <c r="PXE35" s="131"/>
      <c r="PXF35" s="131"/>
      <c r="PXG35" s="131"/>
      <c r="PXH35" s="131"/>
      <c r="PXI35" s="131"/>
      <c r="PXJ35" s="131"/>
      <c r="PXK35" s="131"/>
      <c r="PXL35" s="131"/>
      <c r="PXM35" s="131"/>
      <c r="PXN35" s="131"/>
      <c r="PXO35" s="131"/>
      <c r="PXP35" s="131"/>
      <c r="PXQ35" s="131"/>
      <c r="PXR35" s="131"/>
      <c r="PXS35" s="131"/>
      <c r="PXT35" s="131"/>
      <c r="PXU35" s="131"/>
      <c r="PXV35" s="131"/>
      <c r="PXW35" s="131"/>
      <c r="PXX35" s="131"/>
      <c r="PXY35" s="131"/>
      <c r="PXZ35" s="131"/>
      <c r="PYA35" s="131"/>
      <c r="PYB35" s="131"/>
      <c r="PYC35" s="131"/>
      <c r="PYD35" s="131"/>
      <c r="PYE35" s="131"/>
      <c r="PYF35" s="131"/>
      <c r="PYG35" s="131"/>
      <c r="PYH35" s="131"/>
      <c r="PYI35" s="131"/>
      <c r="PYJ35" s="131"/>
      <c r="PYK35" s="131"/>
      <c r="PYL35" s="131"/>
      <c r="PYM35" s="131"/>
      <c r="PYN35" s="131"/>
      <c r="PYO35" s="131"/>
      <c r="PYP35" s="131"/>
      <c r="PYQ35" s="131"/>
      <c r="PYR35" s="131"/>
      <c r="PYS35" s="131"/>
      <c r="PYT35" s="131"/>
      <c r="PYU35" s="131"/>
      <c r="PYV35" s="131"/>
      <c r="PYW35" s="131"/>
      <c r="PYX35" s="131"/>
      <c r="PYY35" s="131"/>
      <c r="PYZ35" s="131"/>
      <c r="PZA35" s="131"/>
      <c r="PZB35" s="131"/>
      <c r="PZC35" s="131"/>
      <c r="PZD35" s="131"/>
      <c r="PZE35" s="131"/>
      <c r="PZF35" s="131"/>
      <c r="PZG35" s="131"/>
      <c r="PZH35" s="131"/>
      <c r="PZI35" s="131"/>
      <c r="PZJ35" s="131"/>
      <c r="PZK35" s="131"/>
      <c r="PZL35" s="131"/>
      <c r="PZM35" s="131"/>
      <c r="PZN35" s="131"/>
      <c r="PZO35" s="131"/>
      <c r="PZP35" s="131"/>
      <c r="PZQ35" s="131"/>
      <c r="PZR35" s="131"/>
      <c r="PZS35" s="131"/>
      <c r="PZT35" s="131"/>
      <c r="PZU35" s="131"/>
      <c r="PZV35" s="131"/>
      <c r="PZW35" s="131"/>
      <c r="PZX35" s="131"/>
      <c r="PZY35" s="131"/>
      <c r="PZZ35" s="131"/>
      <c r="QAA35" s="131"/>
      <c r="QAB35" s="131"/>
      <c r="QAC35" s="131"/>
      <c r="QAD35" s="131"/>
      <c r="QAE35" s="131"/>
      <c r="QAF35" s="131"/>
      <c r="QAG35" s="131"/>
      <c r="QAH35" s="131"/>
      <c r="QAI35" s="131"/>
      <c r="QAJ35" s="131"/>
      <c r="QAK35" s="131"/>
      <c r="QAL35" s="131"/>
      <c r="QAM35" s="131"/>
      <c r="QAN35" s="131"/>
      <c r="QAO35" s="131"/>
      <c r="QAP35" s="131"/>
      <c r="QAQ35" s="131"/>
      <c r="QAR35" s="131"/>
      <c r="QAS35" s="131"/>
      <c r="QAT35" s="131"/>
      <c r="QAU35" s="131"/>
      <c r="QAV35" s="131"/>
      <c r="QAW35" s="131"/>
      <c r="QAX35" s="131"/>
      <c r="QAY35" s="131"/>
      <c r="QAZ35" s="131"/>
      <c r="QBA35" s="131"/>
      <c r="QBB35" s="131"/>
      <c r="QBC35" s="131"/>
      <c r="QBD35" s="131"/>
      <c r="QBE35" s="131"/>
      <c r="QBF35" s="131"/>
      <c r="QBG35" s="131"/>
      <c r="QBH35" s="131"/>
      <c r="QBI35" s="131"/>
      <c r="QBJ35" s="131"/>
      <c r="QBK35" s="131"/>
      <c r="QBL35" s="131"/>
      <c r="QBM35" s="131"/>
      <c r="QBN35" s="131"/>
      <c r="QBO35" s="131"/>
      <c r="QBP35" s="131"/>
      <c r="QBQ35" s="131"/>
      <c r="QBR35" s="131"/>
      <c r="QBS35" s="131"/>
      <c r="QBT35" s="131"/>
      <c r="QBU35" s="131"/>
      <c r="QBV35" s="131"/>
      <c r="QBW35" s="131"/>
      <c r="QBX35" s="131"/>
      <c r="QBY35" s="131"/>
      <c r="QBZ35" s="131"/>
      <c r="QCA35" s="131"/>
      <c r="QCB35" s="131"/>
      <c r="QCC35" s="131"/>
      <c r="QCD35" s="131"/>
      <c r="QCE35" s="131"/>
      <c r="QCF35" s="131"/>
      <c r="QCG35" s="131"/>
      <c r="QCH35" s="131"/>
      <c r="QCI35" s="131"/>
      <c r="QCJ35" s="131"/>
      <c r="QCK35" s="131"/>
      <c r="QCL35" s="131"/>
      <c r="QCM35" s="131"/>
      <c r="QCN35" s="131"/>
      <c r="QCO35" s="131"/>
      <c r="QCP35" s="131"/>
      <c r="QCQ35" s="131"/>
      <c r="QCR35" s="131"/>
      <c r="QCS35" s="131"/>
      <c r="QCT35" s="131"/>
      <c r="QCU35" s="131"/>
      <c r="QCV35" s="131"/>
      <c r="QCW35" s="131"/>
      <c r="QCX35" s="131"/>
      <c r="QCY35" s="131"/>
      <c r="QCZ35" s="131"/>
      <c r="QDA35" s="131"/>
      <c r="QDB35" s="131"/>
      <c r="QDC35" s="131"/>
      <c r="QDD35" s="131"/>
      <c r="QDE35" s="131"/>
      <c r="QDF35" s="131"/>
      <c r="QDG35" s="131"/>
      <c r="QDH35" s="131"/>
      <c r="QDI35" s="131"/>
      <c r="QDJ35" s="131"/>
      <c r="QDK35" s="131"/>
      <c r="QDL35" s="131"/>
      <c r="QDM35" s="131"/>
      <c r="QDN35" s="131"/>
      <c r="QDO35" s="131"/>
      <c r="QDP35" s="131"/>
      <c r="QDQ35" s="131"/>
      <c r="QDR35" s="131"/>
      <c r="QDS35" s="131"/>
      <c r="QDT35" s="131"/>
      <c r="QDU35" s="131"/>
      <c r="QDV35" s="131"/>
      <c r="QDW35" s="131"/>
      <c r="QDX35" s="131"/>
      <c r="QDY35" s="131"/>
      <c r="QDZ35" s="131"/>
      <c r="QEA35" s="131"/>
      <c r="QEB35" s="131"/>
      <c r="QEC35" s="131"/>
      <c r="QED35" s="131"/>
      <c r="QEE35" s="131"/>
      <c r="QEF35" s="131"/>
      <c r="QEG35" s="131"/>
      <c r="QEH35" s="131"/>
      <c r="QEI35" s="131"/>
      <c r="QEJ35" s="131"/>
      <c r="QEK35" s="131"/>
      <c r="QEL35" s="131"/>
      <c r="QEM35" s="131"/>
      <c r="QEN35" s="131"/>
      <c r="QEO35" s="131"/>
      <c r="QEP35" s="131"/>
      <c r="QEQ35" s="131"/>
      <c r="QER35" s="131"/>
      <c r="QES35" s="131"/>
      <c r="QET35" s="131"/>
      <c r="QEU35" s="131"/>
      <c r="QEV35" s="131"/>
      <c r="QEW35" s="131"/>
      <c r="QEX35" s="131"/>
      <c r="QEY35" s="131"/>
      <c r="QEZ35" s="131"/>
      <c r="QFA35" s="131"/>
      <c r="QFB35" s="131"/>
      <c r="QFC35" s="131"/>
      <c r="QFD35" s="131"/>
      <c r="QFE35" s="131"/>
      <c r="QFF35" s="131"/>
      <c r="QFG35" s="131"/>
      <c r="QFH35" s="131"/>
      <c r="QFI35" s="131"/>
      <c r="QFJ35" s="131"/>
      <c r="QFK35" s="131"/>
      <c r="QFL35" s="131"/>
      <c r="QFM35" s="131"/>
      <c r="QFN35" s="131"/>
      <c r="QFO35" s="131"/>
      <c r="QFP35" s="131"/>
      <c r="QFQ35" s="131"/>
      <c r="QFR35" s="131"/>
      <c r="QFS35" s="131"/>
      <c r="QFT35" s="131"/>
      <c r="QFU35" s="131"/>
      <c r="QFV35" s="131"/>
      <c r="QFW35" s="131"/>
      <c r="QFX35" s="131"/>
      <c r="QFY35" s="131"/>
      <c r="QFZ35" s="131"/>
      <c r="QGA35" s="131"/>
      <c r="QGB35" s="131"/>
      <c r="QGC35" s="131"/>
      <c r="QGD35" s="131"/>
      <c r="QGE35" s="131"/>
      <c r="QGF35" s="131"/>
      <c r="QGG35" s="131"/>
      <c r="QGH35" s="131"/>
      <c r="QGI35" s="131"/>
      <c r="QGJ35" s="131"/>
      <c r="QGK35" s="131"/>
      <c r="QGL35" s="131"/>
      <c r="QGM35" s="131"/>
      <c r="QGN35" s="131"/>
      <c r="QGO35" s="131"/>
      <c r="QGP35" s="131"/>
      <c r="QGQ35" s="131"/>
      <c r="QGR35" s="131"/>
      <c r="QGS35" s="131"/>
      <c r="QGT35" s="131"/>
      <c r="QGU35" s="131"/>
      <c r="QGV35" s="131"/>
      <c r="QGW35" s="131"/>
      <c r="QGX35" s="131"/>
      <c r="QGY35" s="131"/>
      <c r="QGZ35" s="131"/>
      <c r="QHA35" s="131"/>
      <c r="QHB35" s="131"/>
      <c r="QHC35" s="131"/>
      <c r="QHD35" s="131"/>
      <c r="QHE35" s="131"/>
      <c r="QHF35" s="131"/>
      <c r="QHG35" s="131"/>
      <c r="QHH35" s="131"/>
      <c r="QHI35" s="131"/>
      <c r="QHJ35" s="131"/>
      <c r="QHK35" s="131"/>
      <c r="QHL35" s="131"/>
      <c r="QHM35" s="131"/>
      <c r="QHN35" s="131"/>
      <c r="QHO35" s="131"/>
      <c r="QHP35" s="131"/>
      <c r="QHQ35" s="131"/>
      <c r="QHR35" s="131"/>
      <c r="QHS35" s="131"/>
      <c r="QHT35" s="131"/>
      <c r="QHU35" s="131"/>
      <c r="QHV35" s="131"/>
      <c r="QHW35" s="131"/>
      <c r="QHX35" s="131"/>
      <c r="QHY35" s="131"/>
      <c r="QHZ35" s="131"/>
      <c r="QIA35" s="131"/>
      <c r="QIB35" s="131"/>
      <c r="QIC35" s="131"/>
      <c r="QID35" s="131"/>
      <c r="QIE35" s="131"/>
      <c r="QIF35" s="131"/>
      <c r="QIG35" s="131"/>
      <c r="QIH35" s="131"/>
      <c r="QII35" s="131"/>
      <c r="QIJ35" s="131"/>
      <c r="QIK35" s="131"/>
      <c r="QIL35" s="131"/>
      <c r="QIM35" s="131"/>
      <c r="QIN35" s="131"/>
      <c r="QIO35" s="131"/>
      <c r="QIP35" s="131"/>
      <c r="QIQ35" s="131"/>
      <c r="QIR35" s="131"/>
      <c r="QIS35" s="131"/>
      <c r="QIT35" s="131"/>
      <c r="QIU35" s="131"/>
      <c r="QIV35" s="131"/>
      <c r="QIW35" s="131"/>
      <c r="QIX35" s="131"/>
      <c r="QIY35" s="131"/>
      <c r="QIZ35" s="131"/>
      <c r="QJA35" s="131"/>
      <c r="QJB35" s="131"/>
      <c r="QJC35" s="131"/>
      <c r="QJD35" s="131"/>
      <c r="QJE35" s="131"/>
      <c r="QJF35" s="131"/>
      <c r="QJG35" s="131"/>
      <c r="QJH35" s="131"/>
      <c r="QJI35" s="131"/>
      <c r="QJJ35" s="131"/>
      <c r="QJK35" s="131"/>
      <c r="QJL35" s="131"/>
      <c r="QJM35" s="131"/>
      <c r="QJN35" s="131"/>
      <c r="QJO35" s="131"/>
      <c r="QJP35" s="131"/>
      <c r="QJQ35" s="131"/>
      <c r="QJR35" s="131"/>
      <c r="QJS35" s="131"/>
      <c r="QJT35" s="131"/>
      <c r="QJU35" s="131"/>
      <c r="QJV35" s="131"/>
      <c r="QJW35" s="131"/>
      <c r="QJX35" s="131"/>
      <c r="QJY35" s="131"/>
      <c r="QJZ35" s="131"/>
      <c r="QKA35" s="131"/>
      <c r="QKB35" s="131"/>
      <c r="QKC35" s="131"/>
      <c r="QKD35" s="131"/>
      <c r="QKE35" s="131"/>
      <c r="QKF35" s="131"/>
      <c r="QKG35" s="131"/>
      <c r="QKH35" s="131"/>
      <c r="QKI35" s="131"/>
      <c r="QKJ35" s="131"/>
      <c r="QKK35" s="131"/>
      <c r="QKL35" s="131"/>
      <c r="QKM35" s="131"/>
      <c r="QKN35" s="131"/>
      <c r="QKO35" s="131"/>
      <c r="QKP35" s="131"/>
      <c r="QKQ35" s="131"/>
      <c r="QKR35" s="131"/>
      <c r="QKS35" s="131"/>
      <c r="QKT35" s="131"/>
      <c r="QKU35" s="131"/>
      <c r="QKV35" s="131"/>
      <c r="QKW35" s="131"/>
      <c r="QKX35" s="131"/>
      <c r="QKY35" s="131"/>
      <c r="QKZ35" s="131"/>
      <c r="QLA35" s="131"/>
      <c r="QLB35" s="131"/>
      <c r="QLC35" s="131"/>
      <c r="QLD35" s="131"/>
      <c r="QLE35" s="131"/>
      <c r="QLF35" s="131"/>
      <c r="QLG35" s="131"/>
      <c r="QLH35" s="131"/>
      <c r="QLI35" s="131"/>
      <c r="QLJ35" s="131"/>
      <c r="QLK35" s="131"/>
      <c r="QLL35" s="131"/>
      <c r="QLM35" s="131"/>
      <c r="QLN35" s="131"/>
      <c r="QLO35" s="131"/>
      <c r="QLP35" s="131"/>
      <c r="QLQ35" s="131"/>
      <c r="QLR35" s="131"/>
      <c r="QLS35" s="131"/>
      <c r="QLT35" s="131"/>
      <c r="QLU35" s="131"/>
      <c r="QLV35" s="131"/>
      <c r="QLW35" s="131"/>
      <c r="QLX35" s="131"/>
      <c r="QLY35" s="131"/>
      <c r="QLZ35" s="131"/>
      <c r="QMA35" s="131"/>
      <c r="QMB35" s="131"/>
      <c r="QMC35" s="131"/>
      <c r="QMD35" s="131"/>
      <c r="QME35" s="131"/>
      <c r="QMF35" s="131"/>
      <c r="QMG35" s="131"/>
      <c r="QMH35" s="131"/>
      <c r="QMI35" s="131"/>
      <c r="QMJ35" s="131"/>
      <c r="QMK35" s="131"/>
      <c r="QML35" s="131"/>
      <c r="QMM35" s="131"/>
      <c r="QMN35" s="131"/>
      <c r="QMO35" s="131"/>
      <c r="QMP35" s="131"/>
      <c r="QMQ35" s="131"/>
      <c r="QMR35" s="131"/>
      <c r="QMS35" s="131"/>
      <c r="QMT35" s="131"/>
      <c r="QMU35" s="131"/>
      <c r="QMV35" s="131"/>
      <c r="QMW35" s="131"/>
      <c r="QMX35" s="131"/>
      <c r="QMY35" s="131"/>
      <c r="QMZ35" s="131"/>
      <c r="QNA35" s="131"/>
      <c r="QNB35" s="131"/>
      <c r="QNC35" s="131"/>
      <c r="QND35" s="131"/>
      <c r="QNE35" s="131"/>
      <c r="QNF35" s="131"/>
      <c r="QNG35" s="131"/>
      <c r="QNH35" s="131"/>
      <c r="QNI35" s="131"/>
      <c r="QNJ35" s="131"/>
      <c r="QNK35" s="131"/>
      <c r="QNL35" s="131"/>
      <c r="QNM35" s="131"/>
      <c r="QNN35" s="131"/>
      <c r="QNO35" s="131"/>
      <c r="QNP35" s="131"/>
      <c r="QNQ35" s="131"/>
      <c r="QNR35" s="131"/>
      <c r="QNS35" s="131"/>
      <c r="QNT35" s="131"/>
      <c r="QNU35" s="131"/>
      <c r="QNV35" s="131"/>
      <c r="QNW35" s="131"/>
      <c r="QNX35" s="131"/>
      <c r="QNY35" s="131"/>
      <c r="QNZ35" s="131"/>
      <c r="QOA35" s="131"/>
      <c r="QOB35" s="131"/>
      <c r="QOC35" s="131"/>
      <c r="QOD35" s="131"/>
      <c r="QOE35" s="131"/>
      <c r="QOF35" s="131"/>
      <c r="QOG35" s="131"/>
      <c r="QOH35" s="131"/>
      <c r="QOI35" s="131"/>
      <c r="QOJ35" s="131"/>
      <c r="QOK35" s="131"/>
      <c r="QOL35" s="131"/>
      <c r="QOM35" s="131"/>
      <c r="QON35" s="131"/>
      <c r="QOO35" s="131"/>
      <c r="QOP35" s="131"/>
      <c r="QOQ35" s="131"/>
      <c r="QOR35" s="131"/>
      <c r="QOS35" s="131"/>
      <c r="QOT35" s="131"/>
      <c r="QOU35" s="131"/>
      <c r="QOV35" s="131"/>
      <c r="QOW35" s="131"/>
      <c r="QOX35" s="131"/>
      <c r="QOY35" s="131"/>
      <c r="QOZ35" s="131"/>
      <c r="QPA35" s="131"/>
      <c r="QPB35" s="131"/>
      <c r="QPC35" s="131"/>
      <c r="QPD35" s="131"/>
      <c r="QPE35" s="131"/>
      <c r="QPF35" s="131"/>
      <c r="QPG35" s="131"/>
      <c r="QPH35" s="131"/>
      <c r="QPI35" s="131"/>
      <c r="QPJ35" s="131"/>
      <c r="QPK35" s="131"/>
      <c r="QPL35" s="131"/>
      <c r="QPM35" s="131"/>
      <c r="QPN35" s="131"/>
      <c r="QPO35" s="131"/>
      <c r="QPP35" s="131"/>
      <c r="QPQ35" s="131"/>
      <c r="QPR35" s="131"/>
      <c r="QPS35" s="131"/>
      <c r="QPT35" s="131"/>
      <c r="QPU35" s="131"/>
      <c r="QPV35" s="131"/>
      <c r="QPW35" s="131"/>
      <c r="QPX35" s="131"/>
      <c r="QPY35" s="131"/>
      <c r="QPZ35" s="131"/>
      <c r="QQA35" s="131"/>
      <c r="QQB35" s="131"/>
      <c r="QQC35" s="131"/>
      <c r="QQD35" s="131"/>
      <c r="QQE35" s="131"/>
      <c r="QQF35" s="131"/>
      <c r="QQG35" s="131"/>
      <c r="QQH35" s="131"/>
      <c r="QQI35" s="131"/>
      <c r="QQJ35" s="131"/>
      <c r="QQK35" s="131"/>
      <c r="QQL35" s="131"/>
      <c r="QQM35" s="131"/>
      <c r="QQN35" s="131"/>
      <c r="QQO35" s="131"/>
      <c r="QQP35" s="131"/>
      <c r="QQQ35" s="131"/>
      <c r="QQR35" s="131"/>
      <c r="QQS35" s="131"/>
      <c r="QQT35" s="131"/>
      <c r="QQU35" s="131"/>
      <c r="QQV35" s="131"/>
      <c r="QQW35" s="131"/>
      <c r="QQX35" s="131"/>
      <c r="QQY35" s="131"/>
      <c r="QQZ35" s="131"/>
      <c r="QRA35" s="131"/>
      <c r="QRB35" s="131"/>
      <c r="QRC35" s="131"/>
      <c r="QRD35" s="131"/>
      <c r="QRE35" s="131"/>
      <c r="QRF35" s="131"/>
      <c r="QRG35" s="131"/>
      <c r="QRH35" s="131"/>
      <c r="QRI35" s="131"/>
      <c r="QRJ35" s="131"/>
      <c r="QRK35" s="131"/>
      <c r="QRL35" s="131"/>
      <c r="QRM35" s="131"/>
      <c r="QRN35" s="131"/>
      <c r="QRO35" s="131"/>
      <c r="QRP35" s="131"/>
      <c r="QRQ35" s="131"/>
      <c r="QRR35" s="131"/>
      <c r="QRS35" s="131"/>
      <c r="QRT35" s="131"/>
      <c r="QRU35" s="131"/>
      <c r="QRV35" s="131"/>
      <c r="QRW35" s="131"/>
      <c r="QRX35" s="131"/>
      <c r="QRY35" s="131"/>
      <c r="QRZ35" s="131"/>
      <c r="QSA35" s="131"/>
      <c r="QSB35" s="131"/>
      <c r="QSC35" s="131"/>
      <c r="QSD35" s="131"/>
      <c r="QSE35" s="131"/>
      <c r="QSF35" s="131"/>
      <c r="QSG35" s="131"/>
      <c r="QSH35" s="131"/>
      <c r="QSI35" s="131"/>
      <c r="QSJ35" s="131"/>
      <c r="QSK35" s="131"/>
      <c r="QSL35" s="131"/>
      <c r="QSM35" s="131"/>
      <c r="QSN35" s="131"/>
      <c r="QSO35" s="131"/>
      <c r="QSP35" s="131"/>
      <c r="QSQ35" s="131"/>
      <c r="QSR35" s="131"/>
      <c r="QSS35" s="131"/>
      <c r="QST35" s="131"/>
      <c r="QSU35" s="131"/>
      <c r="QSV35" s="131"/>
      <c r="QSW35" s="131"/>
      <c r="QSX35" s="131"/>
      <c r="QSY35" s="131"/>
      <c r="QSZ35" s="131"/>
      <c r="QTA35" s="131"/>
      <c r="QTB35" s="131"/>
      <c r="QTC35" s="131"/>
      <c r="QTD35" s="131"/>
      <c r="QTE35" s="131"/>
      <c r="QTF35" s="131"/>
      <c r="QTG35" s="131"/>
      <c r="QTH35" s="131"/>
      <c r="QTI35" s="131"/>
      <c r="QTJ35" s="131"/>
      <c r="QTK35" s="131"/>
      <c r="QTL35" s="131"/>
      <c r="QTM35" s="131"/>
      <c r="QTN35" s="131"/>
      <c r="QTO35" s="131"/>
      <c r="QTP35" s="131"/>
      <c r="QTQ35" s="131"/>
      <c r="QTR35" s="131"/>
      <c r="QTS35" s="131"/>
      <c r="QTT35" s="131"/>
      <c r="QTU35" s="131"/>
      <c r="QTV35" s="131"/>
      <c r="QTW35" s="131"/>
      <c r="QTX35" s="131"/>
      <c r="QTY35" s="131"/>
      <c r="QTZ35" s="131"/>
      <c r="QUA35" s="131"/>
      <c r="QUB35" s="131"/>
      <c r="QUC35" s="131"/>
      <c r="QUD35" s="131"/>
      <c r="QUE35" s="131"/>
      <c r="QUF35" s="131"/>
      <c r="QUG35" s="131"/>
      <c r="QUH35" s="131"/>
      <c r="QUI35" s="131"/>
      <c r="QUJ35" s="131"/>
      <c r="QUK35" s="131"/>
      <c r="QUL35" s="131"/>
      <c r="QUM35" s="131"/>
      <c r="QUN35" s="131"/>
      <c r="QUO35" s="131"/>
      <c r="QUP35" s="131"/>
      <c r="QUQ35" s="131"/>
      <c r="QUR35" s="131"/>
      <c r="QUS35" s="131"/>
      <c r="QUT35" s="131"/>
      <c r="QUU35" s="131"/>
      <c r="QUV35" s="131"/>
      <c r="QUW35" s="131"/>
      <c r="QUX35" s="131"/>
      <c r="QUY35" s="131"/>
      <c r="QUZ35" s="131"/>
      <c r="QVA35" s="131"/>
      <c r="QVB35" s="131"/>
      <c r="QVC35" s="131"/>
      <c r="QVD35" s="131"/>
      <c r="QVE35" s="131"/>
      <c r="QVF35" s="131"/>
      <c r="QVG35" s="131"/>
      <c r="QVH35" s="131"/>
      <c r="QVI35" s="131"/>
      <c r="QVJ35" s="131"/>
      <c r="QVK35" s="131"/>
      <c r="QVL35" s="131"/>
      <c r="QVM35" s="131"/>
      <c r="QVN35" s="131"/>
      <c r="QVO35" s="131"/>
      <c r="QVP35" s="131"/>
      <c r="QVQ35" s="131"/>
      <c r="QVR35" s="131"/>
      <c r="QVS35" s="131"/>
      <c r="QVT35" s="131"/>
      <c r="QVU35" s="131"/>
      <c r="QVV35" s="131"/>
      <c r="QVW35" s="131"/>
      <c r="QVX35" s="131"/>
      <c r="QVY35" s="131"/>
      <c r="QVZ35" s="131"/>
      <c r="QWA35" s="131"/>
      <c r="QWB35" s="131"/>
      <c r="QWC35" s="131"/>
      <c r="QWD35" s="131"/>
      <c r="QWE35" s="131"/>
      <c r="QWF35" s="131"/>
      <c r="QWG35" s="131"/>
      <c r="QWH35" s="131"/>
      <c r="QWI35" s="131"/>
      <c r="QWJ35" s="131"/>
      <c r="QWK35" s="131"/>
      <c r="QWL35" s="131"/>
      <c r="QWM35" s="131"/>
      <c r="QWN35" s="131"/>
      <c r="QWO35" s="131"/>
      <c r="QWP35" s="131"/>
      <c r="QWQ35" s="131"/>
      <c r="QWR35" s="131"/>
      <c r="QWS35" s="131"/>
      <c r="QWT35" s="131"/>
      <c r="QWU35" s="131"/>
      <c r="QWV35" s="131"/>
      <c r="QWW35" s="131"/>
      <c r="QWX35" s="131"/>
      <c r="QWY35" s="131"/>
      <c r="QWZ35" s="131"/>
      <c r="QXA35" s="131"/>
      <c r="QXB35" s="131"/>
      <c r="QXC35" s="131"/>
      <c r="QXD35" s="131"/>
      <c r="QXE35" s="131"/>
      <c r="QXF35" s="131"/>
      <c r="QXG35" s="131"/>
      <c r="QXH35" s="131"/>
      <c r="QXI35" s="131"/>
      <c r="QXJ35" s="131"/>
      <c r="QXK35" s="131"/>
      <c r="QXL35" s="131"/>
      <c r="QXM35" s="131"/>
      <c r="QXN35" s="131"/>
      <c r="QXO35" s="131"/>
      <c r="QXP35" s="131"/>
      <c r="QXQ35" s="131"/>
      <c r="QXR35" s="131"/>
      <c r="QXS35" s="131"/>
      <c r="QXT35" s="131"/>
      <c r="QXU35" s="131"/>
      <c r="QXV35" s="131"/>
      <c r="QXW35" s="131"/>
      <c r="QXX35" s="131"/>
      <c r="QXY35" s="131"/>
      <c r="QXZ35" s="131"/>
      <c r="QYA35" s="131"/>
      <c r="QYB35" s="131"/>
      <c r="QYC35" s="131"/>
      <c r="QYD35" s="131"/>
      <c r="QYE35" s="131"/>
      <c r="QYF35" s="131"/>
      <c r="QYG35" s="131"/>
      <c r="QYH35" s="131"/>
      <c r="QYI35" s="131"/>
      <c r="QYJ35" s="131"/>
      <c r="QYK35" s="131"/>
      <c r="QYL35" s="131"/>
      <c r="QYM35" s="131"/>
      <c r="QYN35" s="131"/>
      <c r="QYO35" s="131"/>
      <c r="QYP35" s="131"/>
      <c r="QYQ35" s="131"/>
      <c r="QYR35" s="131"/>
      <c r="QYS35" s="131"/>
      <c r="QYT35" s="131"/>
      <c r="QYU35" s="131"/>
      <c r="QYV35" s="131"/>
      <c r="QYW35" s="131"/>
      <c r="QYX35" s="131"/>
      <c r="QYY35" s="131"/>
      <c r="QYZ35" s="131"/>
      <c r="QZA35" s="131"/>
      <c r="QZB35" s="131"/>
      <c r="QZC35" s="131"/>
      <c r="QZD35" s="131"/>
      <c r="QZE35" s="131"/>
      <c r="QZF35" s="131"/>
      <c r="QZG35" s="131"/>
      <c r="QZH35" s="131"/>
      <c r="QZI35" s="131"/>
      <c r="QZJ35" s="131"/>
      <c r="QZK35" s="131"/>
      <c r="QZL35" s="131"/>
      <c r="QZM35" s="131"/>
      <c r="QZN35" s="131"/>
      <c r="QZO35" s="131"/>
      <c r="QZP35" s="131"/>
      <c r="QZQ35" s="131"/>
      <c r="QZR35" s="131"/>
      <c r="QZS35" s="131"/>
      <c r="QZT35" s="131"/>
      <c r="QZU35" s="131"/>
      <c r="QZV35" s="131"/>
      <c r="QZW35" s="131"/>
      <c r="QZX35" s="131"/>
      <c r="QZY35" s="131"/>
      <c r="QZZ35" s="131"/>
      <c r="RAA35" s="131"/>
      <c r="RAB35" s="131"/>
      <c r="RAC35" s="131"/>
      <c r="RAD35" s="131"/>
      <c r="RAE35" s="131"/>
      <c r="RAF35" s="131"/>
      <c r="RAG35" s="131"/>
      <c r="RAH35" s="131"/>
      <c r="RAI35" s="131"/>
      <c r="RAJ35" s="131"/>
      <c r="RAK35" s="131"/>
      <c r="RAL35" s="131"/>
      <c r="RAM35" s="131"/>
      <c r="RAN35" s="131"/>
      <c r="RAO35" s="131"/>
      <c r="RAP35" s="131"/>
      <c r="RAQ35" s="131"/>
      <c r="RAR35" s="131"/>
      <c r="RAS35" s="131"/>
      <c r="RAT35" s="131"/>
      <c r="RAU35" s="131"/>
      <c r="RAV35" s="131"/>
      <c r="RAW35" s="131"/>
      <c r="RAX35" s="131"/>
      <c r="RAY35" s="131"/>
      <c r="RAZ35" s="131"/>
      <c r="RBA35" s="131"/>
      <c r="RBB35" s="131"/>
      <c r="RBC35" s="131"/>
      <c r="RBD35" s="131"/>
      <c r="RBE35" s="131"/>
      <c r="RBF35" s="131"/>
      <c r="RBG35" s="131"/>
      <c r="RBH35" s="131"/>
      <c r="RBI35" s="131"/>
      <c r="RBJ35" s="131"/>
      <c r="RBK35" s="131"/>
      <c r="RBL35" s="131"/>
      <c r="RBM35" s="131"/>
      <c r="RBN35" s="131"/>
      <c r="RBO35" s="131"/>
      <c r="RBP35" s="131"/>
      <c r="RBQ35" s="131"/>
      <c r="RBR35" s="131"/>
      <c r="RBS35" s="131"/>
      <c r="RBT35" s="131"/>
      <c r="RBU35" s="131"/>
      <c r="RBV35" s="131"/>
      <c r="RBW35" s="131"/>
      <c r="RBX35" s="131"/>
      <c r="RBY35" s="131"/>
      <c r="RBZ35" s="131"/>
      <c r="RCA35" s="131"/>
      <c r="RCB35" s="131"/>
      <c r="RCC35" s="131"/>
      <c r="RCD35" s="131"/>
      <c r="RCE35" s="131"/>
      <c r="RCF35" s="131"/>
      <c r="RCG35" s="131"/>
      <c r="RCH35" s="131"/>
      <c r="RCI35" s="131"/>
      <c r="RCJ35" s="131"/>
      <c r="RCK35" s="131"/>
      <c r="RCL35" s="131"/>
      <c r="RCM35" s="131"/>
      <c r="RCN35" s="131"/>
      <c r="RCO35" s="131"/>
      <c r="RCP35" s="131"/>
      <c r="RCQ35" s="131"/>
      <c r="RCR35" s="131"/>
      <c r="RCS35" s="131"/>
      <c r="RCT35" s="131"/>
      <c r="RCU35" s="131"/>
      <c r="RCV35" s="131"/>
      <c r="RCW35" s="131"/>
      <c r="RCX35" s="131"/>
      <c r="RCY35" s="131"/>
      <c r="RCZ35" s="131"/>
      <c r="RDA35" s="131"/>
      <c r="RDB35" s="131"/>
      <c r="RDC35" s="131"/>
      <c r="RDD35" s="131"/>
      <c r="RDE35" s="131"/>
      <c r="RDF35" s="131"/>
      <c r="RDG35" s="131"/>
      <c r="RDH35" s="131"/>
      <c r="RDI35" s="131"/>
      <c r="RDJ35" s="131"/>
      <c r="RDK35" s="131"/>
      <c r="RDL35" s="131"/>
      <c r="RDM35" s="131"/>
      <c r="RDN35" s="131"/>
      <c r="RDO35" s="131"/>
      <c r="RDP35" s="131"/>
      <c r="RDQ35" s="131"/>
      <c r="RDR35" s="131"/>
      <c r="RDS35" s="131"/>
      <c r="RDT35" s="131"/>
      <c r="RDU35" s="131"/>
      <c r="RDV35" s="131"/>
      <c r="RDW35" s="131"/>
      <c r="RDX35" s="131"/>
      <c r="RDY35" s="131"/>
      <c r="RDZ35" s="131"/>
      <c r="REA35" s="131"/>
      <c r="REB35" s="131"/>
      <c r="REC35" s="131"/>
      <c r="RED35" s="131"/>
      <c r="REE35" s="131"/>
      <c r="REF35" s="131"/>
      <c r="REG35" s="131"/>
      <c r="REH35" s="131"/>
      <c r="REI35" s="131"/>
      <c r="REJ35" s="131"/>
      <c r="REK35" s="131"/>
      <c r="REL35" s="131"/>
      <c r="REM35" s="131"/>
      <c r="REN35" s="131"/>
      <c r="REO35" s="131"/>
      <c r="REP35" s="131"/>
      <c r="REQ35" s="131"/>
      <c r="RER35" s="131"/>
      <c r="RES35" s="131"/>
      <c r="RET35" s="131"/>
      <c r="REU35" s="131"/>
      <c r="REV35" s="131"/>
      <c r="REW35" s="131"/>
      <c r="REX35" s="131"/>
      <c r="REY35" s="131"/>
      <c r="REZ35" s="131"/>
      <c r="RFA35" s="131"/>
      <c r="RFB35" s="131"/>
      <c r="RFC35" s="131"/>
      <c r="RFD35" s="131"/>
      <c r="RFE35" s="131"/>
      <c r="RFF35" s="131"/>
      <c r="RFG35" s="131"/>
      <c r="RFH35" s="131"/>
      <c r="RFI35" s="131"/>
      <c r="RFJ35" s="131"/>
      <c r="RFK35" s="131"/>
      <c r="RFL35" s="131"/>
      <c r="RFM35" s="131"/>
      <c r="RFN35" s="131"/>
      <c r="RFO35" s="131"/>
      <c r="RFP35" s="131"/>
      <c r="RFQ35" s="131"/>
      <c r="RFR35" s="131"/>
      <c r="RFS35" s="131"/>
      <c r="RFT35" s="131"/>
      <c r="RFU35" s="131"/>
      <c r="RFV35" s="131"/>
      <c r="RFW35" s="131"/>
      <c r="RFX35" s="131"/>
      <c r="RFY35" s="131"/>
      <c r="RFZ35" s="131"/>
      <c r="RGA35" s="131"/>
      <c r="RGB35" s="131"/>
      <c r="RGC35" s="131"/>
      <c r="RGD35" s="131"/>
      <c r="RGE35" s="131"/>
      <c r="RGF35" s="131"/>
      <c r="RGG35" s="131"/>
      <c r="RGH35" s="131"/>
      <c r="RGI35" s="131"/>
      <c r="RGJ35" s="131"/>
      <c r="RGK35" s="131"/>
      <c r="RGL35" s="131"/>
      <c r="RGM35" s="131"/>
      <c r="RGN35" s="131"/>
      <c r="RGO35" s="131"/>
      <c r="RGP35" s="131"/>
      <c r="RGQ35" s="131"/>
      <c r="RGR35" s="131"/>
      <c r="RGS35" s="131"/>
      <c r="RGT35" s="131"/>
      <c r="RGU35" s="131"/>
      <c r="RGV35" s="131"/>
      <c r="RGW35" s="131"/>
      <c r="RGX35" s="131"/>
      <c r="RGY35" s="131"/>
      <c r="RGZ35" s="131"/>
      <c r="RHA35" s="131"/>
      <c r="RHB35" s="131"/>
      <c r="RHC35" s="131"/>
      <c r="RHD35" s="131"/>
      <c r="RHE35" s="131"/>
      <c r="RHF35" s="131"/>
      <c r="RHG35" s="131"/>
      <c r="RHH35" s="131"/>
      <c r="RHI35" s="131"/>
      <c r="RHJ35" s="131"/>
      <c r="RHK35" s="131"/>
      <c r="RHL35" s="131"/>
      <c r="RHM35" s="131"/>
      <c r="RHN35" s="131"/>
      <c r="RHO35" s="131"/>
      <c r="RHP35" s="131"/>
      <c r="RHQ35" s="131"/>
      <c r="RHR35" s="131"/>
      <c r="RHS35" s="131"/>
      <c r="RHT35" s="131"/>
      <c r="RHU35" s="131"/>
      <c r="RHV35" s="131"/>
      <c r="RHW35" s="131"/>
      <c r="RHX35" s="131"/>
      <c r="RHY35" s="131"/>
      <c r="RHZ35" s="131"/>
      <c r="RIA35" s="131"/>
      <c r="RIB35" s="131"/>
      <c r="RIC35" s="131"/>
      <c r="RID35" s="131"/>
      <c r="RIE35" s="131"/>
      <c r="RIF35" s="131"/>
      <c r="RIG35" s="131"/>
      <c r="RIH35" s="131"/>
      <c r="RII35" s="131"/>
      <c r="RIJ35" s="131"/>
      <c r="RIK35" s="131"/>
      <c r="RIL35" s="131"/>
      <c r="RIM35" s="131"/>
      <c r="RIN35" s="131"/>
      <c r="RIO35" s="131"/>
      <c r="RIP35" s="131"/>
      <c r="RIQ35" s="131"/>
      <c r="RIR35" s="131"/>
      <c r="RIS35" s="131"/>
      <c r="RIT35" s="131"/>
      <c r="RIU35" s="131"/>
      <c r="RIV35" s="131"/>
      <c r="RIW35" s="131"/>
      <c r="RIX35" s="131"/>
      <c r="RIY35" s="131"/>
      <c r="RIZ35" s="131"/>
      <c r="RJA35" s="131"/>
      <c r="RJB35" s="131"/>
      <c r="RJC35" s="131"/>
      <c r="RJD35" s="131"/>
      <c r="RJE35" s="131"/>
      <c r="RJF35" s="131"/>
      <c r="RJG35" s="131"/>
      <c r="RJH35" s="131"/>
      <c r="RJI35" s="131"/>
      <c r="RJJ35" s="131"/>
      <c r="RJK35" s="131"/>
      <c r="RJL35" s="131"/>
      <c r="RJM35" s="131"/>
      <c r="RJN35" s="131"/>
      <c r="RJO35" s="131"/>
      <c r="RJP35" s="131"/>
      <c r="RJQ35" s="131"/>
      <c r="RJR35" s="131"/>
      <c r="RJS35" s="131"/>
      <c r="RJT35" s="131"/>
      <c r="RJU35" s="131"/>
      <c r="RJV35" s="131"/>
      <c r="RJW35" s="131"/>
      <c r="RJX35" s="131"/>
      <c r="RJY35" s="131"/>
      <c r="RJZ35" s="131"/>
      <c r="RKA35" s="131"/>
      <c r="RKB35" s="131"/>
      <c r="RKC35" s="131"/>
      <c r="RKD35" s="131"/>
      <c r="RKE35" s="131"/>
      <c r="RKF35" s="131"/>
      <c r="RKG35" s="131"/>
      <c r="RKH35" s="131"/>
      <c r="RKI35" s="131"/>
      <c r="RKJ35" s="131"/>
      <c r="RKK35" s="131"/>
      <c r="RKL35" s="131"/>
      <c r="RKM35" s="131"/>
      <c r="RKN35" s="131"/>
      <c r="RKO35" s="131"/>
      <c r="RKP35" s="131"/>
      <c r="RKQ35" s="131"/>
      <c r="RKR35" s="131"/>
      <c r="RKS35" s="131"/>
      <c r="RKT35" s="131"/>
      <c r="RKU35" s="131"/>
      <c r="RKV35" s="131"/>
      <c r="RKW35" s="131"/>
      <c r="RKX35" s="131"/>
      <c r="RKY35" s="131"/>
      <c r="RKZ35" s="131"/>
      <c r="RLA35" s="131"/>
      <c r="RLB35" s="131"/>
      <c r="RLC35" s="131"/>
      <c r="RLD35" s="131"/>
      <c r="RLE35" s="131"/>
      <c r="RLF35" s="131"/>
      <c r="RLG35" s="131"/>
      <c r="RLH35" s="131"/>
      <c r="RLI35" s="131"/>
      <c r="RLJ35" s="131"/>
      <c r="RLK35" s="131"/>
      <c r="RLL35" s="131"/>
      <c r="RLM35" s="131"/>
      <c r="RLN35" s="131"/>
      <c r="RLO35" s="131"/>
      <c r="RLP35" s="131"/>
      <c r="RLQ35" s="131"/>
      <c r="RLR35" s="131"/>
      <c r="RLS35" s="131"/>
      <c r="RLT35" s="131"/>
      <c r="RLU35" s="131"/>
      <c r="RLV35" s="131"/>
      <c r="RLW35" s="131"/>
      <c r="RLX35" s="131"/>
      <c r="RLY35" s="131"/>
      <c r="RLZ35" s="131"/>
      <c r="RMA35" s="131"/>
      <c r="RMB35" s="131"/>
      <c r="RMC35" s="131"/>
      <c r="RMD35" s="131"/>
      <c r="RME35" s="131"/>
      <c r="RMF35" s="131"/>
      <c r="RMG35" s="131"/>
      <c r="RMH35" s="131"/>
      <c r="RMI35" s="131"/>
      <c r="RMJ35" s="131"/>
      <c r="RMK35" s="131"/>
      <c r="RML35" s="131"/>
      <c r="RMM35" s="131"/>
      <c r="RMN35" s="131"/>
      <c r="RMO35" s="131"/>
      <c r="RMP35" s="131"/>
      <c r="RMQ35" s="131"/>
      <c r="RMR35" s="131"/>
      <c r="RMS35" s="131"/>
      <c r="RMT35" s="131"/>
      <c r="RMU35" s="131"/>
      <c r="RMV35" s="131"/>
      <c r="RMW35" s="131"/>
      <c r="RMX35" s="131"/>
      <c r="RMY35" s="131"/>
      <c r="RMZ35" s="131"/>
      <c r="RNA35" s="131"/>
      <c r="RNB35" s="131"/>
      <c r="RNC35" s="131"/>
      <c r="RND35" s="131"/>
      <c r="RNE35" s="131"/>
      <c r="RNF35" s="131"/>
      <c r="RNG35" s="131"/>
      <c r="RNH35" s="131"/>
      <c r="RNI35" s="131"/>
      <c r="RNJ35" s="131"/>
      <c r="RNK35" s="131"/>
      <c r="RNL35" s="131"/>
      <c r="RNM35" s="131"/>
      <c r="RNN35" s="131"/>
      <c r="RNO35" s="131"/>
      <c r="RNP35" s="131"/>
      <c r="RNQ35" s="131"/>
      <c r="RNR35" s="131"/>
      <c r="RNS35" s="131"/>
      <c r="RNT35" s="131"/>
      <c r="RNU35" s="131"/>
      <c r="RNV35" s="131"/>
      <c r="RNW35" s="131"/>
      <c r="RNX35" s="131"/>
      <c r="RNY35" s="131"/>
      <c r="RNZ35" s="131"/>
      <c r="ROA35" s="131"/>
      <c r="ROB35" s="131"/>
      <c r="ROC35" s="131"/>
      <c r="ROD35" s="131"/>
      <c r="ROE35" s="131"/>
      <c r="ROF35" s="131"/>
      <c r="ROG35" s="131"/>
      <c r="ROH35" s="131"/>
      <c r="ROI35" s="131"/>
      <c r="ROJ35" s="131"/>
      <c r="ROK35" s="131"/>
      <c r="ROL35" s="131"/>
      <c r="ROM35" s="131"/>
      <c r="RON35" s="131"/>
      <c r="ROO35" s="131"/>
      <c r="ROP35" s="131"/>
      <c r="ROQ35" s="131"/>
      <c r="ROR35" s="131"/>
      <c r="ROS35" s="131"/>
      <c r="ROT35" s="131"/>
      <c r="ROU35" s="131"/>
      <c r="ROV35" s="131"/>
      <c r="ROW35" s="131"/>
      <c r="ROX35" s="131"/>
      <c r="ROY35" s="131"/>
      <c r="ROZ35" s="131"/>
      <c r="RPA35" s="131"/>
      <c r="RPB35" s="131"/>
      <c r="RPC35" s="131"/>
      <c r="RPD35" s="131"/>
      <c r="RPE35" s="131"/>
      <c r="RPF35" s="131"/>
      <c r="RPG35" s="131"/>
      <c r="RPH35" s="131"/>
      <c r="RPI35" s="131"/>
      <c r="RPJ35" s="131"/>
      <c r="RPK35" s="131"/>
      <c r="RPL35" s="131"/>
      <c r="RPM35" s="131"/>
      <c r="RPN35" s="131"/>
      <c r="RPO35" s="131"/>
      <c r="RPP35" s="131"/>
      <c r="RPQ35" s="131"/>
      <c r="RPR35" s="131"/>
      <c r="RPS35" s="131"/>
      <c r="RPT35" s="131"/>
      <c r="RPU35" s="131"/>
      <c r="RPV35" s="131"/>
      <c r="RPW35" s="131"/>
      <c r="RPX35" s="131"/>
      <c r="RPY35" s="131"/>
      <c r="RPZ35" s="131"/>
      <c r="RQA35" s="131"/>
      <c r="RQB35" s="131"/>
      <c r="RQC35" s="131"/>
      <c r="RQD35" s="131"/>
      <c r="RQE35" s="131"/>
      <c r="RQF35" s="131"/>
      <c r="RQG35" s="131"/>
      <c r="RQH35" s="131"/>
      <c r="RQI35" s="131"/>
      <c r="RQJ35" s="131"/>
      <c r="RQK35" s="131"/>
      <c r="RQL35" s="131"/>
      <c r="RQM35" s="131"/>
      <c r="RQN35" s="131"/>
      <c r="RQO35" s="131"/>
      <c r="RQP35" s="131"/>
      <c r="RQQ35" s="131"/>
      <c r="RQR35" s="131"/>
      <c r="RQS35" s="131"/>
      <c r="RQT35" s="131"/>
      <c r="RQU35" s="131"/>
      <c r="RQV35" s="131"/>
      <c r="RQW35" s="131"/>
      <c r="RQX35" s="131"/>
      <c r="RQY35" s="131"/>
      <c r="RQZ35" s="131"/>
      <c r="RRA35" s="131"/>
      <c r="RRB35" s="131"/>
      <c r="RRC35" s="131"/>
      <c r="RRD35" s="131"/>
      <c r="RRE35" s="131"/>
      <c r="RRF35" s="131"/>
      <c r="RRG35" s="131"/>
      <c r="RRH35" s="131"/>
      <c r="RRI35" s="131"/>
      <c r="RRJ35" s="131"/>
      <c r="RRK35" s="131"/>
      <c r="RRL35" s="131"/>
      <c r="RRM35" s="131"/>
      <c r="RRN35" s="131"/>
      <c r="RRO35" s="131"/>
      <c r="RRP35" s="131"/>
      <c r="RRQ35" s="131"/>
      <c r="RRR35" s="131"/>
      <c r="RRS35" s="131"/>
      <c r="RRT35" s="131"/>
      <c r="RRU35" s="131"/>
      <c r="RRV35" s="131"/>
      <c r="RRW35" s="131"/>
      <c r="RRX35" s="131"/>
      <c r="RRY35" s="131"/>
      <c r="RRZ35" s="131"/>
      <c r="RSA35" s="131"/>
      <c r="RSB35" s="131"/>
      <c r="RSC35" s="131"/>
      <c r="RSD35" s="131"/>
      <c r="RSE35" s="131"/>
      <c r="RSF35" s="131"/>
      <c r="RSG35" s="131"/>
      <c r="RSH35" s="131"/>
      <c r="RSI35" s="131"/>
      <c r="RSJ35" s="131"/>
      <c r="RSK35" s="131"/>
      <c r="RSL35" s="131"/>
      <c r="RSM35" s="131"/>
      <c r="RSN35" s="131"/>
      <c r="RSO35" s="131"/>
      <c r="RSP35" s="131"/>
      <c r="RSQ35" s="131"/>
      <c r="RSR35" s="131"/>
      <c r="RSS35" s="131"/>
      <c r="RST35" s="131"/>
      <c r="RSU35" s="131"/>
      <c r="RSV35" s="131"/>
      <c r="RSW35" s="131"/>
      <c r="RSX35" s="131"/>
      <c r="RSY35" s="131"/>
      <c r="RSZ35" s="131"/>
      <c r="RTA35" s="131"/>
      <c r="RTB35" s="131"/>
      <c r="RTC35" s="131"/>
      <c r="RTD35" s="131"/>
      <c r="RTE35" s="131"/>
      <c r="RTF35" s="131"/>
      <c r="RTG35" s="131"/>
      <c r="RTH35" s="131"/>
      <c r="RTI35" s="131"/>
      <c r="RTJ35" s="131"/>
      <c r="RTK35" s="131"/>
      <c r="RTL35" s="131"/>
      <c r="RTM35" s="131"/>
      <c r="RTN35" s="131"/>
      <c r="RTO35" s="131"/>
      <c r="RTP35" s="131"/>
      <c r="RTQ35" s="131"/>
      <c r="RTR35" s="131"/>
      <c r="RTS35" s="131"/>
      <c r="RTT35" s="131"/>
      <c r="RTU35" s="131"/>
      <c r="RTV35" s="131"/>
      <c r="RTW35" s="131"/>
      <c r="RTX35" s="131"/>
      <c r="RTY35" s="131"/>
      <c r="RTZ35" s="131"/>
      <c r="RUA35" s="131"/>
      <c r="RUB35" s="131"/>
      <c r="RUC35" s="131"/>
      <c r="RUD35" s="131"/>
      <c r="RUE35" s="131"/>
      <c r="RUF35" s="131"/>
      <c r="RUG35" s="131"/>
      <c r="RUH35" s="131"/>
      <c r="RUI35" s="131"/>
      <c r="RUJ35" s="131"/>
      <c r="RUK35" s="131"/>
      <c r="RUL35" s="131"/>
      <c r="RUM35" s="131"/>
      <c r="RUN35" s="131"/>
      <c r="RUO35" s="131"/>
      <c r="RUP35" s="131"/>
      <c r="RUQ35" s="131"/>
      <c r="RUR35" s="131"/>
      <c r="RUS35" s="131"/>
      <c r="RUT35" s="131"/>
      <c r="RUU35" s="131"/>
      <c r="RUV35" s="131"/>
      <c r="RUW35" s="131"/>
      <c r="RUX35" s="131"/>
      <c r="RUY35" s="131"/>
      <c r="RUZ35" s="131"/>
      <c r="RVA35" s="131"/>
      <c r="RVB35" s="131"/>
      <c r="RVC35" s="131"/>
      <c r="RVD35" s="131"/>
      <c r="RVE35" s="131"/>
      <c r="RVF35" s="131"/>
      <c r="RVG35" s="131"/>
      <c r="RVH35" s="131"/>
      <c r="RVI35" s="131"/>
      <c r="RVJ35" s="131"/>
      <c r="RVK35" s="131"/>
      <c r="RVL35" s="131"/>
      <c r="RVM35" s="131"/>
      <c r="RVN35" s="131"/>
      <c r="RVO35" s="131"/>
      <c r="RVP35" s="131"/>
      <c r="RVQ35" s="131"/>
      <c r="RVR35" s="131"/>
      <c r="RVS35" s="131"/>
      <c r="RVT35" s="131"/>
      <c r="RVU35" s="131"/>
      <c r="RVV35" s="131"/>
      <c r="RVW35" s="131"/>
      <c r="RVX35" s="131"/>
      <c r="RVY35" s="131"/>
      <c r="RVZ35" s="131"/>
      <c r="RWA35" s="131"/>
      <c r="RWB35" s="131"/>
      <c r="RWC35" s="131"/>
      <c r="RWD35" s="131"/>
      <c r="RWE35" s="131"/>
      <c r="RWF35" s="131"/>
      <c r="RWG35" s="131"/>
      <c r="RWH35" s="131"/>
      <c r="RWI35" s="131"/>
      <c r="RWJ35" s="131"/>
      <c r="RWK35" s="131"/>
      <c r="RWL35" s="131"/>
      <c r="RWM35" s="131"/>
      <c r="RWN35" s="131"/>
      <c r="RWO35" s="131"/>
      <c r="RWP35" s="131"/>
      <c r="RWQ35" s="131"/>
      <c r="RWR35" s="131"/>
      <c r="RWS35" s="131"/>
      <c r="RWT35" s="131"/>
      <c r="RWU35" s="131"/>
      <c r="RWV35" s="131"/>
      <c r="RWW35" s="131"/>
      <c r="RWX35" s="131"/>
      <c r="RWY35" s="131"/>
      <c r="RWZ35" s="131"/>
      <c r="RXA35" s="131"/>
      <c r="RXB35" s="131"/>
      <c r="RXC35" s="131"/>
      <c r="RXD35" s="131"/>
      <c r="RXE35" s="131"/>
      <c r="RXF35" s="131"/>
      <c r="RXG35" s="131"/>
      <c r="RXH35" s="131"/>
      <c r="RXI35" s="131"/>
      <c r="RXJ35" s="131"/>
      <c r="RXK35" s="131"/>
      <c r="RXL35" s="131"/>
      <c r="RXM35" s="131"/>
      <c r="RXN35" s="131"/>
      <c r="RXO35" s="131"/>
      <c r="RXP35" s="131"/>
      <c r="RXQ35" s="131"/>
      <c r="RXR35" s="131"/>
      <c r="RXS35" s="131"/>
      <c r="RXT35" s="131"/>
      <c r="RXU35" s="131"/>
      <c r="RXV35" s="131"/>
      <c r="RXW35" s="131"/>
      <c r="RXX35" s="131"/>
      <c r="RXY35" s="131"/>
      <c r="RXZ35" s="131"/>
      <c r="RYA35" s="131"/>
      <c r="RYB35" s="131"/>
      <c r="RYC35" s="131"/>
      <c r="RYD35" s="131"/>
      <c r="RYE35" s="131"/>
      <c r="RYF35" s="131"/>
      <c r="RYG35" s="131"/>
      <c r="RYH35" s="131"/>
      <c r="RYI35" s="131"/>
      <c r="RYJ35" s="131"/>
      <c r="RYK35" s="131"/>
      <c r="RYL35" s="131"/>
      <c r="RYM35" s="131"/>
      <c r="RYN35" s="131"/>
      <c r="RYO35" s="131"/>
      <c r="RYP35" s="131"/>
      <c r="RYQ35" s="131"/>
      <c r="RYR35" s="131"/>
      <c r="RYS35" s="131"/>
      <c r="RYT35" s="131"/>
      <c r="RYU35" s="131"/>
      <c r="RYV35" s="131"/>
      <c r="RYW35" s="131"/>
      <c r="RYX35" s="131"/>
      <c r="RYY35" s="131"/>
      <c r="RYZ35" s="131"/>
      <c r="RZA35" s="131"/>
      <c r="RZB35" s="131"/>
      <c r="RZC35" s="131"/>
      <c r="RZD35" s="131"/>
      <c r="RZE35" s="131"/>
      <c r="RZF35" s="131"/>
      <c r="RZG35" s="131"/>
      <c r="RZH35" s="131"/>
      <c r="RZI35" s="131"/>
      <c r="RZJ35" s="131"/>
      <c r="RZK35" s="131"/>
      <c r="RZL35" s="131"/>
      <c r="RZM35" s="131"/>
      <c r="RZN35" s="131"/>
      <c r="RZO35" s="131"/>
      <c r="RZP35" s="131"/>
      <c r="RZQ35" s="131"/>
      <c r="RZR35" s="131"/>
      <c r="RZS35" s="131"/>
      <c r="RZT35" s="131"/>
      <c r="RZU35" s="131"/>
      <c r="RZV35" s="131"/>
      <c r="RZW35" s="131"/>
      <c r="RZX35" s="131"/>
      <c r="RZY35" s="131"/>
      <c r="RZZ35" s="131"/>
      <c r="SAA35" s="131"/>
      <c r="SAB35" s="131"/>
      <c r="SAC35" s="131"/>
      <c r="SAD35" s="131"/>
      <c r="SAE35" s="131"/>
      <c r="SAF35" s="131"/>
      <c r="SAG35" s="131"/>
      <c r="SAH35" s="131"/>
      <c r="SAI35" s="131"/>
      <c r="SAJ35" s="131"/>
      <c r="SAK35" s="131"/>
      <c r="SAL35" s="131"/>
      <c r="SAM35" s="131"/>
      <c r="SAN35" s="131"/>
      <c r="SAO35" s="131"/>
      <c r="SAP35" s="131"/>
      <c r="SAQ35" s="131"/>
      <c r="SAR35" s="131"/>
      <c r="SAS35" s="131"/>
      <c r="SAT35" s="131"/>
      <c r="SAU35" s="131"/>
      <c r="SAV35" s="131"/>
      <c r="SAW35" s="131"/>
      <c r="SAX35" s="131"/>
      <c r="SAY35" s="131"/>
      <c r="SAZ35" s="131"/>
      <c r="SBA35" s="131"/>
      <c r="SBB35" s="131"/>
      <c r="SBC35" s="131"/>
      <c r="SBD35" s="131"/>
      <c r="SBE35" s="131"/>
      <c r="SBF35" s="131"/>
      <c r="SBG35" s="131"/>
      <c r="SBH35" s="131"/>
      <c r="SBI35" s="131"/>
      <c r="SBJ35" s="131"/>
      <c r="SBK35" s="131"/>
      <c r="SBL35" s="131"/>
      <c r="SBM35" s="131"/>
      <c r="SBN35" s="131"/>
      <c r="SBO35" s="131"/>
      <c r="SBP35" s="131"/>
      <c r="SBQ35" s="131"/>
      <c r="SBR35" s="131"/>
      <c r="SBS35" s="131"/>
      <c r="SBT35" s="131"/>
      <c r="SBU35" s="131"/>
      <c r="SBV35" s="131"/>
      <c r="SBW35" s="131"/>
      <c r="SBX35" s="131"/>
      <c r="SBY35" s="131"/>
      <c r="SBZ35" s="131"/>
      <c r="SCA35" s="131"/>
      <c r="SCB35" s="131"/>
      <c r="SCC35" s="131"/>
      <c r="SCD35" s="131"/>
      <c r="SCE35" s="131"/>
      <c r="SCF35" s="131"/>
      <c r="SCG35" s="131"/>
      <c r="SCH35" s="131"/>
      <c r="SCI35" s="131"/>
      <c r="SCJ35" s="131"/>
      <c r="SCK35" s="131"/>
      <c r="SCL35" s="131"/>
      <c r="SCM35" s="131"/>
      <c r="SCN35" s="131"/>
      <c r="SCO35" s="131"/>
      <c r="SCP35" s="131"/>
      <c r="SCQ35" s="131"/>
      <c r="SCR35" s="131"/>
      <c r="SCS35" s="131"/>
      <c r="SCT35" s="131"/>
      <c r="SCU35" s="131"/>
      <c r="SCV35" s="131"/>
      <c r="SCW35" s="131"/>
      <c r="SCX35" s="131"/>
      <c r="SCY35" s="131"/>
      <c r="SCZ35" s="131"/>
      <c r="SDA35" s="131"/>
      <c r="SDB35" s="131"/>
      <c r="SDC35" s="131"/>
      <c r="SDD35" s="131"/>
      <c r="SDE35" s="131"/>
      <c r="SDF35" s="131"/>
      <c r="SDG35" s="131"/>
      <c r="SDH35" s="131"/>
      <c r="SDI35" s="131"/>
      <c r="SDJ35" s="131"/>
      <c r="SDK35" s="131"/>
      <c r="SDL35" s="131"/>
      <c r="SDM35" s="131"/>
      <c r="SDN35" s="131"/>
      <c r="SDO35" s="131"/>
      <c r="SDP35" s="131"/>
      <c r="SDQ35" s="131"/>
      <c r="SDR35" s="131"/>
      <c r="SDS35" s="131"/>
      <c r="SDT35" s="131"/>
      <c r="SDU35" s="131"/>
      <c r="SDV35" s="131"/>
      <c r="SDW35" s="131"/>
      <c r="SDX35" s="131"/>
      <c r="SDY35" s="131"/>
      <c r="SDZ35" s="131"/>
      <c r="SEA35" s="131"/>
      <c r="SEB35" s="131"/>
      <c r="SEC35" s="131"/>
      <c r="SED35" s="131"/>
      <c r="SEE35" s="131"/>
      <c r="SEF35" s="131"/>
      <c r="SEG35" s="131"/>
      <c r="SEH35" s="131"/>
      <c r="SEI35" s="131"/>
      <c r="SEJ35" s="131"/>
      <c r="SEK35" s="131"/>
      <c r="SEL35" s="131"/>
      <c r="SEM35" s="131"/>
      <c r="SEN35" s="131"/>
      <c r="SEO35" s="131"/>
      <c r="SEP35" s="131"/>
      <c r="SEQ35" s="131"/>
      <c r="SER35" s="131"/>
      <c r="SES35" s="131"/>
      <c r="SET35" s="131"/>
      <c r="SEU35" s="131"/>
      <c r="SEV35" s="131"/>
      <c r="SEW35" s="131"/>
      <c r="SEX35" s="131"/>
      <c r="SEY35" s="131"/>
      <c r="SEZ35" s="131"/>
      <c r="SFA35" s="131"/>
      <c r="SFB35" s="131"/>
      <c r="SFC35" s="131"/>
      <c r="SFD35" s="131"/>
      <c r="SFE35" s="131"/>
      <c r="SFF35" s="131"/>
      <c r="SFG35" s="131"/>
      <c r="SFH35" s="131"/>
      <c r="SFI35" s="131"/>
      <c r="SFJ35" s="131"/>
      <c r="SFK35" s="131"/>
      <c r="SFL35" s="131"/>
      <c r="SFM35" s="131"/>
      <c r="SFN35" s="131"/>
      <c r="SFO35" s="131"/>
      <c r="SFP35" s="131"/>
      <c r="SFQ35" s="131"/>
      <c r="SFR35" s="131"/>
      <c r="SFS35" s="131"/>
      <c r="SFT35" s="131"/>
      <c r="SFU35" s="131"/>
      <c r="SFV35" s="131"/>
      <c r="SFW35" s="131"/>
      <c r="SFX35" s="131"/>
      <c r="SFY35" s="131"/>
      <c r="SFZ35" s="131"/>
      <c r="SGA35" s="131"/>
      <c r="SGB35" s="131"/>
      <c r="SGC35" s="131"/>
      <c r="SGD35" s="131"/>
      <c r="SGE35" s="131"/>
      <c r="SGF35" s="131"/>
      <c r="SGG35" s="131"/>
      <c r="SGH35" s="131"/>
      <c r="SGI35" s="131"/>
      <c r="SGJ35" s="131"/>
      <c r="SGK35" s="131"/>
      <c r="SGL35" s="131"/>
      <c r="SGM35" s="131"/>
      <c r="SGN35" s="131"/>
      <c r="SGO35" s="131"/>
      <c r="SGP35" s="131"/>
      <c r="SGQ35" s="131"/>
      <c r="SGR35" s="131"/>
      <c r="SGS35" s="131"/>
      <c r="SGT35" s="131"/>
      <c r="SGU35" s="131"/>
      <c r="SGV35" s="131"/>
      <c r="SGW35" s="131"/>
      <c r="SGX35" s="131"/>
      <c r="SGY35" s="131"/>
      <c r="SGZ35" s="131"/>
      <c r="SHA35" s="131"/>
      <c r="SHB35" s="131"/>
      <c r="SHC35" s="131"/>
      <c r="SHD35" s="131"/>
      <c r="SHE35" s="131"/>
      <c r="SHF35" s="131"/>
      <c r="SHG35" s="131"/>
      <c r="SHH35" s="131"/>
      <c r="SHI35" s="131"/>
      <c r="SHJ35" s="131"/>
      <c r="SHK35" s="131"/>
      <c r="SHL35" s="131"/>
      <c r="SHM35" s="131"/>
      <c r="SHN35" s="131"/>
      <c r="SHO35" s="131"/>
      <c r="SHP35" s="131"/>
      <c r="SHQ35" s="131"/>
      <c r="SHR35" s="131"/>
      <c r="SHS35" s="131"/>
      <c r="SHT35" s="131"/>
      <c r="SHU35" s="131"/>
      <c r="SHV35" s="131"/>
      <c r="SHW35" s="131"/>
      <c r="SHX35" s="131"/>
      <c r="SHY35" s="131"/>
      <c r="SHZ35" s="131"/>
      <c r="SIA35" s="131"/>
      <c r="SIB35" s="131"/>
      <c r="SIC35" s="131"/>
      <c r="SID35" s="131"/>
      <c r="SIE35" s="131"/>
      <c r="SIF35" s="131"/>
      <c r="SIG35" s="131"/>
      <c r="SIH35" s="131"/>
      <c r="SII35" s="131"/>
      <c r="SIJ35" s="131"/>
      <c r="SIK35" s="131"/>
      <c r="SIL35" s="131"/>
      <c r="SIM35" s="131"/>
      <c r="SIN35" s="131"/>
      <c r="SIO35" s="131"/>
      <c r="SIP35" s="131"/>
      <c r="SIQ35" s="131"/>
      <c r="SIR35" s="131"/>
      <c r="SIS35" s="131"/>
      <c r="SIT35" s="131"/>
      <c r="SIU35" s="131"/>
      <c r="SIV35" s="131"/>
      <c r="SIW35" s="131"/>
      <c r="SIX35" s="131"/>
      <c r="SIY35" s="131"/>
      <c r="SIZ35" s="131"/>
      <c r="SJA35" s="131"/>
      <c r="SJB35" s="131"/>
      <c r="SJC35" s="131"/>
      <c r="SJD35" s="131"/>
      <c r="SJE35" s="131"/>
      <c r="SJF35" s="131"/>
      <c r="SJG35" s="131"/>
      <c r="SJH35" s="131"/>
      <c r="SJI35" s="131"/>
      <c r="SJJ35" s="131"/>
      <c r="SJK35" s="131"/>
      <c r="SJL35" s="131"/>
      <c r="SJM35" s="131"/>
      <c r="SJN35" s="131"/>
      <c r="SJO35" s="131"/>
      <c r="SJP35" s="131"/>
      <c r="SJQ35" s="131"/>
      <c r="SJR35" s="131"/>
      <c r="SJS35" s="131"/>
      <c r="SJT35" s="131"/>
      <c r="SJU35" s="131"/>
      <c r="SJV35" s="131"/>
      <c r="SJW35" s="131"/>
      <c r="SJX35" s="131"/>
      <c r="SJY35" s="131"/>
      <c r="SJZ35" s="131"/>
      <c r="SKA35" s="131"/>
      <c r="SKB35" s="131"/>
      <c r="SKC35" s="131"/>
      <c r="SKD35" s="131"/>
      <c r="SKE35" s="131"/>
      <c r="SKF35" s="131"/>
      <c r="SKG35" s="131"/>
      <c r="SKH35" s="131"/>
      <c r="SKI35" s="131"/>
      <c r="SKJ35" s="131"/>
      <c r="SKK35" s="131"/>
      <c r="SKL35" s="131"/>
      <c r="SKM35" s="131"/>
      <c r="SKN35" s="131"/>
      <c r="SKO35" s="131"/>
      <c r="SKP35" s="131"/>
      <c r="SKQ35" s="131"/>
      <c r="SKR35" s="131"/>
      <c r="SKS35" s="131"/>
      <c r="SKT35" s="131"/>
      <c r="SKU35" s="131"/>
      <c r="SKV35" s="131"/>
      <c r="SKW35" s="131"/>
      <c r="SKX35" s="131"/>
      <c r="SKY35" s="131"/>
      <c r="SKZ35" s="131"/>
      <c r="SLA35" s="131"/>
      <c r="SLB35" s="131"/>
      <c r="SLC35" s="131"/>
      <c r="SLD35" s="131"/>
      <c r="SLE35" s="131"/>
      <c r="SLF35" s="131"/>
      <c r="SLG35" s="131"/>
      <c r="SLH35" s="131"/>
      <c r="SLI35" s="131"/>
      <c r="SLJ35" s="131"/>
      <c r="SLK35" s="131"/>
      <c r="SLL35" s="131"/>
      <c r="SLM35" s="131"/>
      <c r="SLN35" s="131"/>
      <c r="SLO35" s="131"/>
      <c r="SLP35" s="131"/>
      <c r="SLQ35" s="131"/>
      <c r="SLR35" s="131"/>
      <c r="SLS35" s="131"/>
      <c r="SLT35" s="131"/>
      <c r="SLU35" s="131"/>
      <c r="SLV35" s="131"/>
      <c r="SLW35" s="131"/>
      <c r="SLX35" s="131"/>
      <c r="SLY35" s="131"/>
      <c r="SLZ35" s="131"/>
      <c r="SMA35" s="131"/>
      <c r="SMB35" s="131"/>
      <c r="SMC35" s="131"/>
      <c r="SMD35" s="131"/>
      <c r="SME35" s="131"/>
      <c r="SMF35" s="131"/>
      <c r="SMG35" s="131"/>
      <c r="SMH35" s="131"/>
      <c r="SMI35" s="131"/>
      <c r="SMJ35" s="131"/>
      <c r="SMK35" s="131"/>
      <c r="SML35" s="131"/>
      <c r="SMM35" s="131"/>
      <c r="SMN35" s="131"/>
      <c r="SMO35" s="131"/>
      <c r="SMP35" s="131"/>
      <c r="SMQ35" s="131"/>
      <c r="SMR35" s="131"/>
      <c r="SMS35" s="131"/>
      <c r="SMT35" s="131"/>
      <c r="SMU35" s="131"/>
      <c r="SMV35" s="131"/>
      <c r="SMW35" s="131"/>
      <c r="SMX35" s="131"/>
      <c r="SMY35" s="131"/>
      <c r="SMZ35" s="131"/>
      <c r="SNA35" s="131"/>
      <c r="SNB35" s="131"/>
      <c r="SNC35" s="131"/>
      <c r="SND35" s="131"/>
      <c r="SNE35" s="131"/>
      <c r="SNF35" s="131"/>
      <c r="SNG35" s="131"/>
      <c r="SNH35" s="131"/>
      <c r="SNI35" s="131"/>
      <c r="SNJ35" s="131"/>
      <c r="SNK35" s="131"/>
      <c r="SNL35" s="131"/>
      <c r="SNM35" s="131"/>
      <c r="SNN35" s="131"/>
      <c r="SNO35" s="131"/>
      <c r="SNP35" s="131"/>
      <c r="SNQ35" s="131"/>
      <c r="SNR35" s="131"/>
      <c r="SNS35" s="131"/>
      <c r="SNT35" s="131"/>
      <c r="SNU35" s="131"/>
      <c r="SNV35" s="131"/>
      <c r="SNW35" s="131"/>
      <c r="SNX35" s="131"/>
      <c r="SNY35" s="131"/>
      <c r="SNZ35" s="131"/>
      <c r="SOA35" s="131"/>
      <c r="SOB35" s="131"/>
      <c r="SOC35" s="131"/>
      <c r="SOD35" s="131"/>
      <c r="SOE35" s="131"/>
      <c r="SOF35" s="131"/>
      <c r="SOG35" s="131"/>
      <c r="SOH35" s="131"/>
      <c r="SOI35" s="131"/>
      <c r="SOJ35" s="131"/>
      <c r="SOK35" s="131"/>
      <c r="SOL35" s="131"/>
      <c r="SOM35" s="131"/>
      <c r="SON35" s="131"/>
      <c r="SOO35" s="131"/>
      <c r="SOP35" s="131"/>
      <c r="SOQ35" s="131"/>
      <c r="SOR35" s="131"/>
      <c r="SOS35" s="131"/>
      <c r="SOT35" s="131"/>
      <c r="SOU35" s="131"/>
      <c r="SOV35" s="131"/>
      <c r="SOW35" s="131"/>
      <c r="SOX35" s="131"/>
      <c r="SOY35" s="131"/>
      <c r="SOZ35" s="131"/>
      <c r="SPA35" s="131"/>
      <c r="SPB35" s="131"/>
      <c r="SPC35" s="131"/>
      <c r="SPD35" s="131"/>
      <c r="SPE35" s="131"/>
      <c r="SPF35" s="131"/>
      <c r="SPG35" s="131"/>
      <c r="SPH35" s="131"/>
      <c r="SPI35" s="131"/>
      <c r="SPJ35" s="131"/>
      <c r="SPK35" s="131"/>
      <c r="SPL35" s="131"/>
      <c r="SPM35" s="131"/>
      <c r="SPN35" s="131"/>
      <c r="SPO35" s="131"/>
      <c r="SPP35" s="131"/>
      <c r="SPQ35" s="131"/>
      <c r="SPR35" s="131"/>
      <c r="SPS35" s="131"/>
      <c r="SPT35" s="131"/>
      <c r="SPU35" s="131"/>
      <c r="SPV35" s="131"/>
      <c r="SPW35" s="131"/>
      <c r="SPX35" s="131"/>
      <c r="SPY35" s="131"/>
      <c r="SPZ35" s="131"/>
      <c r="SQA35" s="131"/>
      <c r="SQB35" s="131"/>
      <c r="SQC35" s="131"/>
      <c r="SQD35" s="131"/>
      <c r="SQE35" s="131"/>
      <c r="SQF35" s="131"/>
      <c r="SQG35" s="131"/>
      <c r="SQH35" s="131"/>
      <c r="SQI35" s="131"/>
      <c r="SQJ35" s="131"/>
      <c r="SQK35" s="131"/>
      <c r="SQL35" s="131"/>
      <c r="SQM35" s="131"/>
      <c r="SQN35" s="131"/>
      <c r="SQO35" s="131"/>
      <c r="SQP35" s="131"/>
      <c r="SQQ35" s="131"/>
      <c r="SQR35" s="131"/>
      <c r="SQS35" s="131"/>
      <c r="SQT35" s="131"/>
      <c r="SQU35" s="131"/>
      <c r="SQV35" s="131"/>
      <c r="SQW35" s="131"/>
      <c r="SQX35" s="131"/>
      <c r="SQY35" s="131"/>
      <c r="SQZ35" s="131"/>
      <c r="SRA35" s="131"/>
      <c r="SRB35" s="131"/>
      <c r="SRC35" s="131"/>
      <c r="SRD35" s="131"/>
      <c r="SRE35" s="131"/>
      <c r="SRF35" s="131"/>
      <c r="SRG35" s="131"/>
      <c r="SRH35" s="131"/>
      <c r="SRI35" s="131"/>
      <c r="SRJ35" s="131"/>
      <c r="SRK35" s="131"/>
      <c r="SRL35" s="131"/>
      <c r="SRM35" s="131"/>
      <c r="SRN35" s="131"/>
      <c r="SRO35" s="131"/>
      <c r="SRP35" s="131"/>
      <c r="SRQ35" s="131"/>
      <c r="SRR35" s="131"/>
      <c r="SRS35" s="131"/>
      <c r="SRT35" s="131"/>
      <c r="SRU35" s="131"/>
      <c r="SRV35" s="131"/>
      <c r="SRW35" s="131"/>
      <c r="SRX35" s="131"/>
      <c r="SRY35" s="131"/>
      <c r="SRZ35" s="131"/>
      <c r="SSA35" s="131"/>
      <c r="SSB35" s="131"/>
      <c r="SSC35" s="131"/>
      <c r="SSD35" s="131"/>
      <c r="SSE35" s="131"/>
      <c r="SSF35" s="131"/>
      <c r="SSG35" s="131"/>
      <c r="SSH35" s="131"/>
      <c r="SSI35" s="131"/>
      <c r="SSJ35" s="131"/>
      <c r="SSK35" s="131"/>
      <c r="SSL35" s="131"/>
      <c r="SSM35" s="131"/>
      <c r="SSN35" s="131"/>
      <c r="SSO35" s="131"/>
      <c r="SSP35" s="131"/>
      <c r="SSQ35" s="131"/>
      <c r="SSR35" s="131"/>
      <c r="SSS35" s="131"/>
      <c r="SST35" s="131"/>
      <c r="SSU35" s="131"/>
      <c r="SSV35" s="131"/>
      <c r="SSW35" s="131"/>
      <c r="SSX35" s="131"/>
      <c r="SSY35" s="131"/>
      <c r="SSZ35" s="131"/>
      <c r="STA35" s="131"/>
      <c r="STB35" s="131"/>
      <c r="STC35" s="131"/>
      <c r="STD35" s="131"/>
      <c r="STE35" s="131"/>
      <c r="STF35" s="131"/>
      <c r="STG35" s="131"/>
      <c r="STH35" s="131"/>
      <c r="STI35" s="131"/>
      <c r="STJ35" s="131"/>
      <c r="STK35" s="131"/>
      <c r="STL35" s="131"/>
      <c r="STM35" s="131"/>
      <c r="STN35" s="131"/>
      <c r="STO35" s="131"/>
      <c r="STP35" s="131"/>
      <c r="STQ35" s="131"/>
      <c r="STR35" s="131"/>
      <c r="STS35" s="131"/>
      <c r="STT35" s="131"/>
      <c r="STU35" s="131"/>
      <c r="STV35" s="131"/>
      <c r="STW35" s="131"/>
      <c r="STX35" s="131"/>
      <c r="STY35" s="131"/>
      <c r="STZ35" s="131"/>
      <c r="SUA35" s="131"/>
      <c r="SUB35" s="131"/>
      <c r="SUC35" s="131"/>
      <c r="SUD35" s="131"/>
      <c r="SUE35" s="131"/>
      <c r="SUF35" s="131"/>
      <c r="SUG35" s="131"/>
      <c r="SUH35" s="131"/>
      <c r="SUI35" s="131"/>
      <c r="SUJ35" s="131"/>
      <c r="SUK35" s="131"/>
      <c r="SUL35" s="131"/>
      <c r="SUM35" s="131"/>
      <c r="SUN35" s="131"/>
      <c r="SUO35" s="131"/>
      <c r="SUP35" s="131"/>
      <c r="SUQ35" s="131"/>
      <c r="SUR35" s="131"/>
      <c r="SUS35" s="131"/>
      <c r="SUT35" s="131"/>
      <c r="SUU35" s="131"/>
      <c r="SUV35" s="131"/>
      <c r="SUW35" s="131"/>
      <c r="SUX35" s="131"/>
      <c r="SUY35" s="131"/>
      <c r="SUZ35" s="131"/>
      <c r="SVA35" s="131"/>
      <c r="SVB35" s="131"/>
      <c r="SVC35" s="131"/>
      <c r="SVD35" s="131"/>
      <c r="SVE35" s="131"/>
      <c r="SVF35" s="131"/>
      <c r="SVG35" s="131"/>
      <c r="SVH35" s="131"/>
      <c r="SVI35" s="131"/>
      <c r="SVJ35" s="131"/>
      <c r="SVK35" s="131"/>
      <c r="SVL35" s="131"/>
      <c r="SVM35" s="131"/>
      <c r="SVN35" s="131"/>
      <c r="SVO35" s="131"/>
      <c r="SVP35" s="131"/>
      <c r="SVQ35" s="131"/>
      <c r="SVR35" s="131"/>
      <c r="SVS35" s="131"/>
      <c r="SVT35" s="131"/>
      <c r="SVU35" s="131"/>
      <c r="SVV35" s="131"/>
      <c r="SVW35" s="131"/>
      <c r="SVX35" s="131"/>
      <c r="SVY35" s="131"/>
      <c r="SVZ35" s="131"/>
      <c r="SWA35" s="131"/>
      <c r="SWB35" s="131"/>
      <c r="SWC35" s="131"/>
      <c r="SWD35" s="131"/>
      <c r="SWE35" s="131"/>
      <c r="SWF35" s="131"/>
      <c r="SWG35" s="131"/>
      <c r="SWH35" s="131"/>
      <c r="SWI35" s="131"/>
      <c r="SWJ35" s="131"/>
      <c r="SWK35" s="131"/>
      <c r="SWL35" s="131"/>
      <c r="SWM35" s="131"/>
      <c r="SWN35" s="131"/>
      <c r="SWO35" s="131"/>
      <c r="SWP35" s="131"/>
      <c r="SWQ35" s="131"/>
      <c r="SWR35" s="131"/>
      <c r="SWS35" s="131"/>
      <c r="SWT35" s="131"/>
      <c r="SWU35" s="131"/>
      <c r="SWV35" s="131"/>
      <c r="SWW35" s="131"/>
      <c r="SWX35" s="131"/>
      <c r="SWY35" s="131"/>
      <c r="SWZ35" s="131"/>
      <c r="SXA35" s="131"/>
      <c r="SXB35" s="131"/>
      <c r="SXC35" s="131"/>
      <c r="SXD35" s="131"/>
      <c r="SXE35" s="131"/>
      <c r="SXF35" s="131"/>
      <c r="SXG35" s="131"/>
      <c r="SXH35" s="131"/>
      <c r="SXI35" s="131"/>
      <c r="SXJ35" s="131"/>
      <c r="SXK35" s="131"/>
      <c r="SXL35" s="131"/>
      <c r="SXM35" s="131"/>
      <c r="SXN35" s="131"/>
      <c r="SXO35" s="131"/>
      <c r="SXP35" s="131"/>
      <c r="SXQ35" s="131"/>
      <c r="SXR35" s="131"/>
      <c r="SXS35" s="131"/>
      <c r="SXT35" s="131"/>
      <c r="SXU35" s="131"/>
      <c r="SXV35" s="131"/>
      <c r="SXW35" s="131"/>
      <c r="SXX35" s="131"/>
      <c r="SXY35" s="131"/>
      <c r="SXZ35" s="131"/>
      <c r="SYA35" s="131"/>
      <c r="SYB35" s="131"/>
      <c r="SYC35" s="131"/>
      <c r="SYD35" s="131"/>
      <c r="SYE35" s="131"/>
      <c r="SYF35" s="131"/>
      <c r="SYG35" s="131"/>
      <c r="SYH35" s="131"/>
      <c r="SYI35" s="131"/>
      <c r="SYJ35" s="131"/>
      <c r="SYK35" s="131"/>
      <c r="SYL35" s="131"/>
      <c r="SYM35" s="131"/>
      <c r="SYN35" s="131"/>
      <c r="SYO35" s="131"/>
      <c r="SYP35" s="131"/>
      <c r="SYQ35" s="131"/>
      <c r="SYR35" s="131"/>
      <c r="SYS35" s="131"/>
      <c r="SYT35" s="131"/>
      <c r="SYU35" s="131"/>
      <c r="SYV35" s="131"/>
      <c r="SYW35" s="131"/>
      <c r="SYX35" s="131"/>
      <c r="SYY35" s="131"/>
      <c r="SYZ35" s="131"/>
      <c r="SZA35" s="131"/>
      <c r="SZB35" s="131"/>
      <c r="SZC35" s="131"/>
      <c r="SZD35" s="131"/>
      <c r="SZE35" s="131"/>
      <c r="SZF35" s="131"/>
      <c r="SZG35" s="131"/>
      <c r="SZH35" s="131"/>
      <c r="SZI35" s="131"/>
      <c r="SZJ35" s="131"/>
      <c r="SZK35" s="131"/>
      <c r="SZL35" s="131"/>
      <c r="SZM35" s="131"/>
      <c r="SZN35" s="131"/>
      <c r="SZO35" s="131"/>
      <c r="SZP35" s="131"/>
      <c r="SZQ35" s="131"/>
      <c r="SZR35" s="131"/>
      <c r="SZS35" s="131"/>
      <c r="SZT35" s="131"/>
      <c r="SZU35" s="131"/>
      <c r="SZV35" s="131"/>
      <c r="SZW35" s="131"/>
      <c r="SZX35" s="131"/>
      <c r="SZY35" s="131"/>
      <c r="SZZ35" s="131"/>
      <c r="TAA35" s="131"/>
      <c r="TAB35" s="131"/>
      <c r="TAC35" s="131"/>
      <c r="TAD35" s="131"/>
      <c r="TAE35" s="131"/>
      <c r="TAF35" s="131"/>
      <c r="TAG35" s="131"/>
      <c r="TAH35" s="131"/>
      <c r="TAI35" s="131"/>
      <c r="TAJ35" s="131"/>
      <c r="TAK35" s="131"/>
      <c r="TAL35" s="131"/>
      <c r="TAM35" s="131"/>
      <c r="TAN35" s="131"/>
      <c r="TAO35" s="131"/>
      <c r="TAP35" s="131"/>
      <c r="TAQ35" s="131"/>
      <c r="TAR35" s="131"/>
      <c r="TAS35" s="131"/>
      <c r="TAT35" s="131"/>
      <c r="TAU35" s="131"/>
      <c r="TAV35" s="131"/>
      <c r="TAW35" s="131"/>
      <c r="TAX35" s="131"/>
      <c r="TAY35" s="131"/>
      <c r="TAZ35" s="131"/>
      <c r="TBA35" s="131"/>
      <c r="TBB35" s="131"/>
      <c r="TBC35" s="131"/>
      <c r="TBD35" s="131"/>
      <c r="TBE35" s="131"/>
      <c r="TBF35" s="131"/>
      <c r="TBG35" s="131"/>
      <c r="TBH35" s="131"/>
      <c r="TBI35" s="131"/>
      <c r="TBJ35" s="131"/>
      <c r="TBK35" s="131"/>
      <c r="TBL35" s="131"/>
      <c r="TBM35" s="131"/>
      <c r="TBN35" s="131"/>
      <c r="TBO35" s="131"/>
      <c r="TBP35" s="131"/>
      <c r="TBQ35" s="131"/>
      <c r="TBR35" s="131"/>
      <c r="TBS35" s="131"/>
      <c r="TBT35" s="131"/>
      <c r="TBU35" s="131"/>
      <c r="TBV35" s="131"/>
      <c r="TBW35" s="131"/>
      <c r="TBX35" s="131"/>
      <c r="TBY35" s="131"/>
      <c r="TBZ35" s="131"/>
      <c r="TCA35" s="131"/>
      <c r="TCB35" s="131"/>
      <c r="TCC35" s="131"/>
      <c r="TCD35" s="131"/>
      <c r="TCE35" s="131"/>
      <c r="TCF35" s="131"/>
      <c r="TCG35" s="131"/>
      <c r="TCH35" s="131"/>
      <c r="TCI35" s="131"/>
      <c r="TCJ35" s="131"/>
      <c r="TCK35" s="131"/>
      <c r="TCL35" s="131"/>
      <c r="TCM35" s="131"/>
      <c r="TCN35" s="131"/>
      <c r="TCO35" s="131"/>
      <c r="TCP35" s="131"/>
      <c r="TCQ35" s="131"/>
      <c r="TCR35" s="131"/>
      <c r="TCS35" s="131"/>
      <c r="TCT35" s="131"/>
      <c r="TCU35" s="131"/>
      <c r="TCV35" s="131"/>
      <c r="TCW35" s="131"/>
      <c r="TCX35" s="131"/>
      <c r="TCY35" s="131"/>
      <c r="TCZ35" s="131"/>
      <c r="TDA35" s="131"/>
      <c r="TDB35" s="131"/>
      <c r="TDC35" s="131"/>
      <c r="TDD35" s="131"/>
      <c r="TDE35" s="131"/>
      <c r="TDF35" s="131"/>
      <c r="TDG35" s="131"/>
      <c r="TDH35" s="131"/>
      <c r="TDI35" s="131"/>
      <c r="TDJ35" s="131"/>
      <c r="TDK35" s="131"/>
      <c r="TDL35" s="131"/>
      <c r="TDM35" s="131"/>
      <c r="TDN35" s="131"/>
      <c r="TDO35" s="131"/>
      <c r="TDP35" s="131"/>
      <c r="TDQ35" s="131"/>
      <c r="TDR35" s="131"/>
      <c r="TDS35" s="131"/>
      <c r="TDT35" s="131"/>
      <c r="TDU35" s="131"/>
      <c r="TDV35" s="131"/>
      <c r="TDW35" s="131"/>
      <c r="TDX35" s="131"/>
      <c r="TDY35" s="131"/>
      <c r="TDZ35" s="131"/>
      <c r="TEA35" s="131"/>
      <c r="TEB35" s="131"/>
      <c r="TEC35" s="131"/>
      <c r="TED35" s="131"/>
      <c r="TEE35" s="131"/>
      <c r="TEF35" s="131"/>
      <c r="TEG35" s="131"/>
      <c r="TEH35" s="131"/>
      <c r="TEI35" s="131"/>
      <c r="TEJ35" s="131"/>
      <c r="TEK35" s="131"/>
      <c r="TEL35" s="131"/>
      <c r="TEM35" s="131"/>
      <c r="TEN35" s="131"/>
      <c r="TEO35" s="131"/>
      <c r="TEP35" s="131"/>
      <c r="TEQ35" s="131"/>
      <c r="TER35" s="131"/>
      <c r="TES35" s="131"/>
      <c r="TET35" s="131"/>
      <c r="TEU35" s="131"/>
      <c r="TEV35" s="131"/>
      <c r="TEW35" s="131"/>
      <c r="TEX35" s="131"/>
      <c r="TEY35" s="131"/>
      <c r="TEZ35" s="131"/>
      <c r="TFA35" s="131"/>
      <c r="TFB35" s="131"/>
      <c r="TFC35" s="131"/>
      <c r="TFD35" s="131"/>
      <c r="TFE35" s="131"/>
      <c r="TFF35" s="131"/>
      <c r="TFG35" s="131"/>
      <c r="TFH35" s="131"/>
      <c r="TFI35" s="131"/>
      <c r="TFJ35" s="131"/>
      <c r="TFK35" s="131"/>
      <c r="TFL35" s="131"/>
      <c r="TFM35" s="131"/>
      <c r="TFN35" s="131"/>
      <c r="TFO35" s="131"/>
      <c r="TFP35" s="131"/>
      <c r="TFQ35" s="131"/>
      <c r="TFR35" s="131"/>
      <c r="TFS35" s="131"/>
      <c r="TFT35" s="131"/>
      <c r="TFU35" s="131"/>
      <c r="TFV35" s="131"/>
      <c r="TFW35" s="131"/>
      <c r="TFX35" s="131"/>
      <c r="TFY35" s="131"/>
      <c r="TFZ35" s="131"/>
      <c r="TGA35" s="131"/>
      <c r="TGB35" s="131"/>
      <c r="TGC35" s="131"/>
      <c r="TGD35" s="131"/>
      <c r="TGE35" s="131"/>
      <c r="TGF35" s="131"/>
      <c r="TGG35" s="131"/>
      <c r="TGH35" s="131"/>
      <c r="TGI35" s="131"/>
      <c r="TGJ35" s="131"/>
      <c r="TGK35" s="131"/>
      <c r="TGL35" s="131"/>
      <c r="TGM35" s="131"/>
      <c r="TGN35" s="131"/>
      <c r="TGO35" s="131"/>
      <c r="TGP35" s="131"/>
      <c r="TGQ35" s="131"/>
      <c r="TGR35" s="131"/>
      <c r="TGS35" s="131"/>
      <c r="TGT35" s="131"/>
      <c r="TGU35" s="131"/>
      <c r="TGV35" s="131"/>
      <c r="TGW35" s="131"/>
      <c r="TGX35" s="131"/>
      <c r="TGY35" s="131"/>
      <c r="TGZ35" s="131"/>
      <c r="THA35" s="131"/>
      <c r="THB35" s="131"/>
      <c r="THC35" s="131"/>
      <c r="THD35" s="131"/>
      <c r="THE35" s="131"/>
      <c r="THF35" s="131"/>
      <c r="THG35" s="131"/>
      <c r="THH35" s="131"/>
      <c r="THI35" s="131"/>
      <c r="THJ35" s="131"/>
      <c r="THK35" s="131"/>
      <c r="THL35" s="131"/>
      <c r="THM35" s="131"/>
      <c r="THN35" s="131"/>
      <c r="THO35" s="131"/>
      <c r="THP35" s="131"/>
      <c r="THQ35" s="131"/>
      <c r="THR35" s="131"/>
      <c r="THS35" s="131"/>
      <c r="THT35" s="131"/>
      <c r="THU35" s="131"/>
      <c r="THV35" s="131"/>
      <c r="THW35" s="131"/>
      <c r="THX35" s="131"/>
      <c r="THY35" s="131"/>
      <c r="THZ35" s="131"/>
      <c r="TIA35" s="131"/>
      <c r="TIB35" s="131"/>
      <c r="TIC35" s="131"/>
      <c r="TID35" s="131"/>
      <c r="TIE35" s="131"/>
      <c r="TIF35" s="131"/>
      <c r="TIG35" s="131"/>
      <c r="TIH35" s="131"/>
      <c r="TII35" s="131"/>
      <c r="TIJ35" s="131"/>
      <c r="TIK35" s="131"/>
      <c r="TIL35" s="131"/>
      <c r="TIM35" s="131"/>
      <c r="TIN35" s="131"/>
      <c r="TIO35" s="131"/>
      <c r="TIP35" s="131"/>
      <c r="TIQ35" s="131"/>
      <c r="TIR35" s="131"/>
      <c r="TIS35" s="131"/>
      <c r="TIT35" s="131"/>
      <c r="TIU35" s="131"/>
      <c r="TIV35" s="131"/>
      <c r="TIW35" s="131"/>
      <c r="TIX35" s="131"/>
      <c r="TIY35" s="131"/>
      <c r="TIZ35" s="131"/>
      <c r="TJA35" s="131"/>
      <c r="TJB35" s="131"/>
      <c r="TJC35" s="131"/>
      <c r="TJD35" s="131"/>
      <c r="TJE35" s="131"/>
      <c r="TJF35" s="131"/>
      <c r="TJG35" s="131"/>
      <c r="TJH35" s="131"/>
      <c r="TJI35" s="131"/>
      <c r="TJJ35" s="131"/>
      <c r="TJK35" s="131"/>
      <c r="TJL35" s="131"/>
      <c r="TJM35" s="131"/>
      <c r="TJN35" s="131"/>
      <c r="TJO35" s="131"/>
      <c r="TJP35" s="131"/>
      <c r="TJQ35" s="131"/>
      <c r="TJR35" s="131"/>
      <c r="TJS35" s="131"/>
      <c r="TJT35" s="131"/>
      <c r="TJU35" s="131"/>
      <c r="TJV35" s="131"/>
      <c r="TJW35" s="131"/>
      <c r="TJX35" s="131"/>
      <c r="TJY35" s="131"/>
      <c r="TJZ35" s="131"/>
      <c r="TKA35" s="131"/>
      <c r="TKB35" s="131"/>
      <c r="TKC35" s="131"/>
      <c r="TKD35" s="131"/>
      <c r="TKE35" s="131"/>
      <c r="TKF35" s="131"/>
      <c r="TKG35" s="131"/>
      <c r="TKH35" s="131"/>
      <c r="TKI35" s="131"/>
      <c r="TKJ35" s="131"/>
      <c r="TKK35" s="131"/>
      <c r="TKL35" s="131"/>
      <c r="TKM35" s="131"/>
      <c r="TKN35" s="131"/>
      <c r="TKO35" s="131"/>
      <c r="TKP35" s="131"/>
      <c r="TKQ35" s="131"/>
      <c r="TKR35" s="131"/>
      <c r="TKS35" s="131"/>
      <c r="TKT35" s="131"/>
      <c r="TKU35" s="131"/>
      <c r="TKV35" s="131"/>
      <c r="TKW35" s="131"/>
      <c r="TKX35" s="131"/>
      <c r="TKY35" s="131"/>
      <c r="TKZ35" s="131"/>
      <c r="TLA35" s="131"/>
      <c r="TLB35" s="131"/>
      <c r="TLC35" s="131"/>
      <c r="TLD35" s="131"/>
      <c r="TLE35" s="131"/>
      <c r="TLF35" s="131"/>
      <c r="TLG35" s="131"/>
      <c r="TLH35" s="131"/>
      <c r="TLI35" s="131"/>
      <c r="TLJ35" s="131"/>
      <c r="TLK35" s="131"/>
      <c r="TLL35" s="131"/>
      <c r="TLM35" s="131"/>
      <c r="TLN35" s="131"/>
      <c r="TLO35" s="131"/>
      <c r="TLP35" s="131"/>
      <c r="TLQ35" s="131"/>
      <c r="TLR35" s="131"/>
      <c r="TLS35" s="131"/>
      <c r="TLT35" s="131"/>
      <c r="TLU35" s="131"/>
      <c r="TLV35" s="131"/>
      <c r="TLW35" s="131"/>
      <c r="TLX35" s="131"/>
      <c r="TLY35" s="131"/>
      <c r="TLZ35" s="131"/>
      <c r="TMA35" s="131"/>
      <c r="TMB35" s="131"/>
      <c r="TMC35" s="131"/>
      <c r="TMD35" s="131"/>
      <c r="TME35" s="131"/>
      <c r="TMF35" s="131"/>
      <c r="TMG35" s="131"/>
      <c r="TMH35" s="131"/>
      <c r="TMI35" s="131"/>
      <c r="TMJ35" s="131"/>
      <c r="TMK35" s="131"/>
      <c r="TML35" s="131"/>
      <c r="TMM35" s="131"/>
      <c r="TMN35" s="131"/>
      <c r="TMO35" s="131"/>
      <c r="TMP35" s="131"/>
      <c r="TMQ35" s="131"/>
      <c r="TMR35" s="131"/>
      <c r="TMS35" s="131"/>
      <c r="TMT35" s="131"/>
      <c r="TMU35" s="131"/>
      <c r="TMV35" s="131"/>
      <c r="TMW35" s="131"/>
      <c r="TMX35" s="131"/>
      <c r="TMY35" s="131"/>
      <c r="TMZ35" s="131"/>
      <c r="TNA35" s="131"/>
      <c r="TNB35" s="131"/>
      <c r="TNC35" s="131"/>
      <c r="TND35" s="131"/>
      <c r="TNE35" s="131"/>
      <c r="TNF35" s="131"/>
      <c r="TNG35" s="131"/>
      <c r="TNH35" s="131"/>
      <c r="TNI35" s="131"/>
      <c r="TNJ35" s="131"/>
      <c r="TNK35" s="131"/>
      <c r="TNL35" s="131"/>
      <c r="TNM35" s="131"/>
      <c r="TNN35" s="131"/>
      <c r="TNO35" s="131"/>
      <c r="TNP35" s="131"/>
      <c r="TNQ35" s="131"/>
      <c r="TNR35" s="131"/>
      <c r="TNS35" s="131"/>
      <c r="TNT35" s="131"/>
      <c r="TNU35" s="131"/>
      <c r="TNV35" s="131"/>
      <c r="TNW35" s="131"/>
      <c r="TNX35" s="131"/>
      <c r="TNY35" s="131"/>
      <c r="TNZ35" s="131"/>
      <c r="TOA35" s="131"/>
      <c r="TOB35" s="131"/>
      <c r="TOC35" s="131"/>
      <c r="TOD35" s="131"/>
      <c r="TOE35" s="131"/>
      <c r="TOF35" s="131"/>
      <c r="TOG35" s="131"/>
      <c r="TOH35" s="131"/>
      <c r="TOI35" s="131"/>
      <c r="TOJ35" s="131"/>
      <c r="TOK35" s="131"/>
      <c r="TOL35" s="131"/>
      <c r="TOM35" s="131"/>
      <c r="TON35" s="131"/>
      <c r="TOO35" s="131"/>
      <c r="TOP35" s="131"/>
      <c r="TOQ35" s="131"/>
      <c r="TOR35" s="131"/>
      <c r="TOS35" s="131"/>
      <c r="TOT35" s="131"/>
      <c r="TOU35" s="131"/>
      <c r="TOV35" s="131"/>
      <c r="TOW35" s="131"/>
      <c r="TOX35" s="131"/>
      <c r="TOY35" s="131"/>
      <c r="TOZ35" s="131"/>
      <c r="TPA35" s="131"/>
      <c r="TPB35" s="131"/>
      <c r="TPC35" s="131"/>
      <c r="TPD35" s="131"/>
      <c r="TPE35" s="131"/>
      <c r="TPF35" s="131"/>
      <c r="TPG35" s="131"/>
      <c r="TPH35" s="131"/>
      <c r="TPI35" s="131"/>
      <c r="TPJ35" s="131"/>
      <c r="TPK35" s="131"/>
      <c r="TPL35" s="131"/>
      <c r="TPM35" s="131"/>
      <c r="TPN35" s="131"/>
      <c r="TPO35" s="131"/>
      <c r="TPP35" s="131"/>
      <c r="TPQ35" s="131"/>
      <c r="TPR35" s="131"/>
      <c r="TPS35" s="131"/>
      <c r="TPT35" s="131"/>
      <c r="TPU35" s="131"/>
      <c r="TPV35" s="131"/>
      <c r="TPW35" s="131"/>
      <c r="TPX35" s="131"/>
      <c r="TPY35" s="131"/>
      <c r="TPZ35" s="131"/>
      <c r="TQA35" s="131"/>
      <c r="TQB35" s="131"/>
      <c r="TQC35" s="131"/>
      <c r="TQD35" s="131"/>
      <c r="TQE35" s="131"/>
      <c r="TQF35" s="131"/>
      <c r="TQG35" s="131"/>
      <c r="TQH35" s="131"/>
      <c r="TQI35" s="131"/>
      <c r="TQJ35" s="131"/>
      <c r="TQK35" s="131"/>
      <c r="TQL35" s="131"/>
      <c r="TQM35" s="131"/>
      <c r="TQN35" s="131"/>
      <c r="TQO35" s="131"/>
      <c r="TQP35" s="131"/>
      <c r="TQQ35" s="131"/>
      <c r="TQR35" s="131"/>
      <c r="TQS35" s="131"/>
      <c r="TQT35" s="131"/>
      <c r="TQU35" s="131"/>
      <c r="TQV35" s="131"/>
      <c r="TQW35" s="131"/>
      <c r="TQX35" s="131"/>
      <c r="TQY35" s="131"/>
      <c r="TQZ35" s="131"/>
      <c r="TRA35" s="131"/>
      <c r="TRB35" s="131"/>
      <c r="TRC35" s="131"/>
      <c r="TRD35" s="131"/>
      <c r="TRE35" s="131"/>
      <c r="TRF35" s="131"/>
      <c r="TRG35" s="131"/>
      <c r="TRH35" s="131"/>
      <c r="TRI35" s="131"/>
      <c r="TRJ35" s="131"/>
      <c r="TRK35" s="131"/>
      <c r="TRL35" s="131"/>
      <c r="TRM35" s="131"/>
      <c r="TRN35" s="131"/>
      <c r="TRO35" s="131"/>
      <c r="TRP35" s="131"/>
      <c r="TRQ35" s="131"/>
      <c r="TRR35" s="131"/>
      <c r="TRS35" s="131"/>
      <c r="TRT35" s="131"/>
      <c r="TRU35" s="131"/>
      <c r="TRV35" s="131"/>
      <c r="TRW35" s="131"/>
      <c r="TRX35" s="131"/>
      <c r="TRY35" s="131"/>
      <c r="TRZ35" s="131"/>
      <c r="TSA35" s="131"/>
      <c r="TSB35" s="131"/>
      <c r="TSC35" s="131"/>
      <c r="TSD35" s="131"/>
      <c r="TSE35" s="131"/>
      <c r="TSF35" s="131"/>
      <c r="TSG35" s="131"/>
      <c r="TSH35" s="131"/>
      <c r="TSI35" s="131"/>
      <c r="TSJ35" s="131"/>
      <c r="TSK35" s="131"/>
      <c r="TSL35" s="131"/>
      <c r="TSM35" s="131"/>
      <c r="TSN35" s="131"/>
      <c r="TSO35" s="131"/>
      <c r="TSP35" s="131"/>
      <c r="TSQ35" s="131"/>
      <c r="TSR35" s="131"/>
      <c r="TSS35" s="131"/>
      <c r="TST35" s="131"/>
      <c r="TSU35" s="131"/>
      <c r="TSV35" s="131"/>
      <c r="TSW35" s="131"/>
      <c r="TSX35" s="131"/>
      <c r="TSY35" s="131"/>
      <c r="TSZ35" s="131"/>
      <c r="TTA35" s="131"/>
      <c r="TTB35" s="131"/>
      <c r="TTC35" s="131"/>
      <c r="TTD35" s="131"/>
      <c r="TTE35" s="131"/>
      <c r="TTF35" s="131"/>
      <c r="TTG35" s="131"/>
      <c r="TTH35" s="131"/>
      <c r="TTI35" s="131"/>
      <c r="TTJ35" s="131"/>
      <c r="TTK35" s="131"/>
      <c r="TTL35" s="131"/>
      <c r="TTM35" s="131"/>
      <c r="TTN35" s="131"/>
      <c r="TTO35" s="131"/>
      <c r="TTP35" s="131"/>
      <c r="TTQ35" s="131"/>
      <c r="TTR35" s="131"/>
      <c r="TTS35" s="131"/>
      <c r="TTT35" s="131"/>
      <c r="TTU35" s="131"/>
      <c r="TTV35" s="131"/>
      <c r="TTW35" s="131"/>
      <c r="TTX35" s="131"/>
      <c r="TTY35" s="131"/>
      <c r="TTZ35" s="131"/>
      <c r="TUA35" s="131"/>
      <c r="TUB35" s="131"/>
      <c r="TUC35" s="131"/>
      <c r="TUD35" s="131"/>
      <c r="TUE35" s="131"/>
      <c r="TUF35" s="131"/>
      <c r="TUG35" s="131"/>
      <c r="TUH35" s="131"/>
      <c r="TUI35" s="131"/>
      <c r="TUJ35" s="131"/>
      <c r="TUK35" s="131"/>
      <c r="TUL35" s="131"/>
      <c r="TUM35" s="131"/>
      <c r="TUN35" s="131"/>
      <c r="TUO35" s="131"/>
      <c r="TUP35" s="131"/>
      <c r="TUQ35" s="131"/>
      <c r="TUR35" s="131"/>
      <c r="TUS35" s="131"/>
      <c r="TUT35" s="131"/>
      <c r="TUU35" s="131"/>
      <c r="TUV35" s="131"/>
      <c r="TUW35" s="131"/>
      <c r="TUX35" s="131"/>
      <c r="TUY35" s="131"/>
      <c r="TUZ35" s="131"/>
      <c r="TVA35" s="131"/>
      <c r="TVB35" s="131"/>
      <c r="TVC35" s="131"/>
      <c r="TVD35" s="131"/>
      <c r="TVE35" s="131"/>
      <c r="TVF35" s="131"/>
      <c r="TVG35" s="131"/>
      <c r="TVH35" s="131"/>
      <c r="TVI35" s="131"/>
      <c r="TVJ35" s="131"/>
      <c r="TVK35" s="131"/>
      <c r="TVL35" s="131"/>
      <c r="TVM35" s="131"/>
      <c r="TVN35" s="131"/>
      <c r="TVO35" s="131"/>
      <c r="TVP35" s="131"/>
      <c r="TVQ35" s="131"/>
      <c r="TVR35" s="131"/>
      <c r="TVS35" s="131"/>
      <c r="TVT35" s="131"/>
      <c r="TVU35" s="131"/>
      <c r="TVV35" s="131"/>
      <c r="TVW35" s="131"/>
      <c r="TVX35" s="131"/>
      <c r="TVY35" s="131"/>
      <c r="TVZ35" s="131"/>
      <c r="TWA35" s="131"/>
      <c r="TWB35" s="131"/>
      <c r="TWC35" s="131"/>
      <c r="TWD35" s="131"/>
      <c r="TWE35" s="131"/>
      <c r="TWF35" s="131"/>
      <c r="TWG35" s="131"/>
      <c r="TWH35" s="131"/>
      <c r="TWI35" s="131"/>
      <c r="TWJ35" s="131"/>
      <c r="TWK35" s="131"/>
      <c r="TWL35" s="131"/>
      <c r="TWM35" s="131"/>
      <c r="TWN35" s="131"/>
      <c r="TWO35" s="131"/>
      <c r="TWP35" s="131"/>
      <c r="TWQ35" s="131"/>
      <c r="TWR35" s="131"/>
      <c r="TWS35" s="131"/>
      <c r="TWT35" s="131"/>
      <c r="TWU35" s="131"/>
      <c r="TWV35" s="131"/>
      <c r="TWW35" s="131"/>
      <c r="TWX35" s="131"/>
      <c r="TWY35" s="131"/>
      <c r="TWZ35" s="131"/>
      <c r="TXA35" s="131"/>
      <c r="TXB35" s="131"/>
      <c r="TXC35" s="131"/>
      <c r="TXD35" s="131"/>
      <c r="TXE35" s="131"/>
      <c r="TXF35" s="131"/>
      <c r="TXG35" s="131"/>
      <c r="TXH35" s="131"/>
      <c r="TXI35" s="131"/>
      <c r="TXJ35" s="131"/>
      <c r="TXK35" s="131"/>
      <c r="TXL35" s="131"/>
      <c r="TXM35" s="131"/>
      <c r="TXN35" s="131"/>
      <c r="TXO35" s="131"/>
      <c r="TXP35" s="131"/>
      <c r="TXQ35" s="131"/>
      <c r="TXR35" s="131"/>
      <c r="TXS35" s="131"/>
      <c r="TXT35" s="131"/>
      <c r="TXU35" s="131"/>
      <c r="TXV35" s="131"/>
      <c r="TXW35" s="131"/>
      <c r="TXX35" s="131"/>
      <c r="TXY35" s="131"/>
      <c r="TXZ35" s="131"/>
      <c r="TYA35" s="131"/>
      <c r="TYB35" s="131"/>
      <c r="TYC35" s="131"/>
      <c r="TYD35" s="131"/>
      <c r="TYE35" s="131"/>
      <c r="TYF35" s="131"/>
      <c r="TYG35" s="131"/>
      <c r="TYH35" s="131"/>
      <c r="TYI35" s="131"/>
      <c r="TYJ35" s="131"/>
      <c r="TYK35" s="131"/>
      <c r="TYL35" s="131"/>
      <c r="TYM35" s="131"/>
      <c r="TYN35" s="131"/>
      <c r="TYO35" s="131"/>
      <c r="TYP35" s="131"/>
      <c r="TYQ35" s="131"/>
      <c r="TYR35" s="131"/>
      <c r="TYS35" s="131"/>
      <c r="TYT35" s="131"/>
      <c r="TYU35" s="131"/>
      <c r="TYV35" s="131"/>
      <c r="TYW35" s="131"/>
      <c r="TYX35" s="131"/>
      <c r="TYY35" s="131"/>
      <c r="TYZ35" s="131"/>
      <c r="TZA35" s="131"/>
      <c r="TZB35" s="131"/>
      <c r="TZC35" s="131"/>
      <c r="TZD35" s="131"/>
      <c r="TZE35" s="131"/>
      <c r="TZF35" s="131"/>
      <c r="TZG35" s="131"/>
      <c r="TZH35" s="131"/>
      <c r="TZI35" s="131"/>
      <c r="TZJ35" s="131"/>
      <c r="TZK35" s="131"/>
      <c r="TZL35" s="131"/>
      <c r="TZM35" s="131"/>
      <c r="TZN35" s="131"/>
      <c r="TZO35" s="131"/>
      <c r="TZP35" s="131"/>
      <c r="TZQ35" s="131"/>
      <c r="TZR35" s="131"/>
      <c r="TZS35" s="131"/>
      <c r="TZT35" s="131"/>
      <c r="TZU35" s="131"/>
      <c r="TZV35" s="131"/>
      <c r="TZW35" s="131"/>
      <c r="TZX35" s="131"/>
      <c r="TZY35" s="131"/>
      <c r="TZZ35" s="131"/>
      <c r="UAA35" s="131"/>
      <c r="UAB35" s="131"/>
      <c r="UAC35" s="131"/>
      <c r="UAD35" s="131"/>
      <c r="UAE35" s="131"/>
      <c r="UAF35" s="131"/>
      <c r="UAG35" s="131"/>
      <c r="UAH35" s="131"/>
      <c r="UAI35" s="131"/>
      <c r="UAJ35" s="131"/>
      <c r="UAK35" s="131"/>
      <c r="UAL35" s="131"/>
      <c r="UAM35" s="131"/>
      <c r="UAN35" s="131"/>
      <c r="UAO35" s="131"/>
      <c r="UAP35" s="131"/>
      <c r="UAQ35" s="131"/>
      <c r="UAR35" s="131"/>
      <c r="UAS35" s="131"/>
      <c r="UAT35" s="131"/>
      <c r="UAU35" s="131"/>
      <c r="UAV35" s="131"/>
      <c r="UAW35" s="131"/>
      <c r="UAX35" s="131"/>
      <c r="UAY35" s="131"/>
      <c r="UAZ35" s="131"/>
      <c r="UBA35" s="131"/>
      <c r="UBB35" s="131"/>
      <c r="UBC35" s="131"/>
      <c r="UBD35" s="131"/>
      <c r="UBE35" s="131"/>
      <c r="UBF35" s="131"/>
      <c r="UBG35" s="131"/>
      <c r="UBH35" s="131"/>
      <c r="UBI35" s="131"/>
      <c r="UBJ35" s="131"/>
      <c r="UBK35" s="131"/>
      <c r="UBL35" s="131"/>
      <c r="UBM35" s="131"/>
      <c r="UBN35" s="131"/>
      <c r="UBO35" s="131"/>
      <c r="UBP35" s="131"/>
      <c r="UBQ35" s="131"/>
      <c r="UBR35" s="131"/>
      <c r="UBS35" s="131"/>
      <c r="UBT35" s="131"/>
      <c r="UBU35" s="131"/>
      <c r="UBV35" s="131"/>
      <c r="UBW35" s="131"/>
      <c r="UBX35" s="131"/>
      <c r="UBY35" s="131"/>
      <c r="UBZ35" s="131"/>
      <c r="UCA35" s="131"/>
      <c r="UCB35" s="131"/>
      <c r="UCC35" s="131"/>
      <c r="UCD35" s="131"/>
      <c r="UCE35" s="131"/>
      <c r="UCF35" s="131"/>
      <c r="UCG35" s="131"/>
      <c r="UCH35" s="131"/>
      <c r="UCI35" s="131"/>
      <c r="UCJ35" s="131"/>
      <c r="UCK35" s="131"/>
      <c r="UCL35" s="131"/>
      <c r="UCM35" s="131"/>
      <c r="UCN35" s="131"/>
      <c r="UCO35" s="131"/>
      <c r="UCP35" s="131"/>
      <c r="UCQ35" s="131"/>
      <c r="UCR35" s="131"/>
      <c r="UCS35" s="131"/>
      <c r="UCT35" s="131"/>
      <c r="UCU35" s="131"/>
      <c r="UCV35" s="131"/>
      <c r="UCW35" s="131"/>
      <c r="UCX35" s="131"/>
      <c r="UCY35" s="131"/>
      <c r="UCZ35" s="131"/>
      <c r="UDA35" s="131"/>
      <c r="UDB35" s="131"/>
      <c r="UDC35" s="131"/>
      <c r="UDD35" s="131"/>
      <c r="UDE35" s="131"/>
      <c r="UDF35" s="131"/>
      <c r="UDG35" s="131"/>
      <c r="UDH35" s="131"/>
      <c r="UDI35" s="131"/>
      <c r="UDJ35" s="131"/>
      <c r="UDK35" s="131"/>
      <c r="UDL35" s="131"/>
      <c r="UDM35" s="131"/>
      <c r="UDN35" s="131"/>
      <c r="UDO35" s="131"/>
      <c r="UDP35" s="131"/>
      <c r="UDQ35" s="131"/>
      <c r="UDR35" s="131"/>
      <c r="UDS35" s="131"/>
      <c r="UDT35" s="131"/>
      <c r="UDU35" s="131"/>
      <c r="UDV35" s="131"/>
      <c r="UDW35" s="131"/>
      <c r="UDX35" s="131"/>
      <c r="UDY35" s="131"/>
      <c r="UDZ35" s="131"/>
      <c r="UEA35" s="131"/>
      <c r="UEB35" s="131"/>
      <c r="UEC35" s="131"/>
      <c r="UED35" s="131"/>
      <c r="UEE35" s="131"/>
      <c r="UEF35" s="131"/>
      <c r="UEG35" s="131"/>
      <c r="UEH35" s="131"/>
      <c r="UEI35" s="131"/>
      <c r="UEJ35" s="131"/>
      <c r="UEK35" s="131"/>
      <c r="UEL35" s="131"/>
      <c r="UEM35" s="131"/>
      <c r="UEN35" s="131"/>
      <c r="UEO35" s="131"/>
      <c r="UEP35" s="131"/>
      <c r="UEQ35" s="131"/>
      <c r="UER35" s="131"/>
      <c r="UES35" s="131"/>
      <c r="UET35" s="131"/>
      <c r="UEU35" s="131"/>
      <c r="UEV35" s="131"/>
      <c r="UEW35" s="131"/>
      <c r="UEX35" s="131"/>
      <c r="UEY35" s="131"/>
      <c r="UEZ35" s="131"/>
      <c r="UFA35" s="131"/>
      <c r="UFB35" s="131"/>
      <c r="UFC35" s="131"/>
      <c r="UFD35" s="131"/>
      <c r="UFE35" s="131"/>
      <c r="UFF35" s="131"/>
      <c r="UFG35" s="131"/>
      <c r="UFH35" s="131"/>
      <c r="UFI35" s="131"/>
      <c r="UFJ35" s="131"/>
      <c r="UFK35" s="131"/>
      <c r="UFL35" s="131"/>
      <c r="UFM35" s="131"/>
      <c r="UFN35" s="131"/>
      <c r="UFO35" s="131"/>
      <c r="UFP35" s="131"/>
      <c r="UFQ35" s="131"/>
      <c r="UFR35" s="131"/>
      <c r="UFS35" s="131"/>
      <c r="UFT35" s="131"/>
      <c r="UFU35" s="131"/>
      <c r="UFV35" s="131"/>
      <c r="UFW35" s="131"/>
      <c r="UFX35" s="131"/>
      <c r="UFY35" s="131"/>
      <c r="UFZ35" s="131"/>
      <c r="UGA35" s="131"/>
      <c r="UGB35" s="131"/>
      <c r="UGC35" s="131"/>
      <c r="UGD35" s="131"/>
      <c r="UGE35" s="131"/>
      <c r="UGF35" s="131"/>
      <c r="UGG35" s="131"/>
      <c r="UGH35" s="131"/>
      <c r="UGI35" s="131"/>
      <c r="UGJ35" s="131"/>
      <c r="UGK35" s="131"/>
      <c r="UGL35" s="131"/>
      <c r="UGM35" s="131"/>
      <c r="UGN35" s="131"/>
      <c r="UGO35" s="131"/>
      <c r="UGP35" s="131"/>
      <c r="UGQ35" s="131"/>
      <c r="UGR35" s="131"/>
      <c r="UGS35" s="131"/>
      <c r="UGT35" s="131"/>
      <c r="UGU35" s="131"/>
      <c r="UGV35" s="131"/>
      <c r="UGW35" s="131"/>
      <c r="UGX35" s="131"/>
      <c r="UGY35" s="131"/>
      <c r="UGZ35" s="131"/>
      <c r="UHA35" s="131"/>
      <c r="UHB35" s="131"/>
      <c r="UHC35" s="131"/>
      <c r="UHD35" s="131"/>
      <c r="UHE35" s="131"/>
      <c r="UHF35" s="131"/>
      <c r="UHG35" s="131"/>
      <c r="UHH35" s="131"/>
      <c r="UHI35" s="131"/>
      <c r="UHJ35" s="131"/>
      <c r="UHK35" s="131"/>
      <c r="UHL35" s="131"/>
      <c r="UHM35" s="131"/>
      <c r="UHN35" s="131"/>
      <c r="UHO35" s="131"/>
      <c r="UHP35" s="131"/>
      <c r="UHQ35" s="131"/>
      <c r="UHR35" s="131"/>
      <c r="UHS35" s="131"/>
      <c r="UHT35" s="131"/>
      <c r="UHU35" s="131"/>
      <c r="UHV35" s="131"/>
      <c r="UHW35" s="131"/>
      <c r="UHX35" s="131"/>
      <c r="UHY35" s="131"/>
      <c r="UHZ35" s="131"/>
      <c r="UIA35" s="131"/>
      <c r="UIB35" s="131"/>
      <c r="UIC35" s="131"/>
      <c r="UID35" s="131"/>
      <c r="UIE35" s="131"/>
      <c r="UIF35" s="131"/>
      <c r="UIG35" s="131"/>
      <c r="UIH35" s="131"/>
      <c r="UII35" s="131"/>
      <c r="UIJ35" s="131"/>
      <c r="UIK35" s="131"/>
      <c r="UIL35" s="131"/>
      <c r="UIM35" s="131"/>
      <c r="UIN35" s="131"/>
      <c r="UIO35" s="131"/>
      <c r="UIP35" s="131"/>
      <c r="UIQ35" s="131"/>
      <c r="UIR35" s="131"/>
      <c r="UIS35" s="131"/>
      <c r="UIT35" s="131"/>
      <c r="UIU35" s="131"/>
      <c r="UIV35" s="131"/>
      <c r="UIW35" s="131"/>
      <c r="UIX35" s="131"/>
      <c r="UIY35" s="131"/>
      <c r="UIZ35" s="131"/>
      <c r="UJA35" s="131"/>
      <c r="UJB35" s="131"/>
      <c r="UJC35" s="131"/>
      <c r="UJD35" s="131"/>
      <c r="UJE35" s="131"/>
      <c r="UJF35" s="131"/>
      <c r="UJG35" s="131"/>
      <c r="UJH35" s="131"/>
      <c r="UJI35" s="131"/>
      <c r="UJJ35" s="131"/>
      <c r="UJK35" s="131"/>
      <c r="UJL35" s="131"/>
      <c r="UJM35" s="131"/>
      <c r="UJN35" s="131"/>
      <c r="UJO35" s="131"/>
      <c r="UJP35" s="131"/>
      <c r="UJQ35" s="131"/>
      <c r="UJR35" s="131"/>
      <c r="UJS35" s="131"/>
      <c r="UJT35" s="131"/>
      <c r="UJU35" s="131"/>
      <c r="UJV35" s="131"/>
      <c r="UJW35" s="131"/>
      <c r="UJX35" s="131"/>
      <c r="UJY35" s="131"/>
      <c r="UJZ35" s="131"/>
      <c r="UKA35" s="131"/>
      <c r="UKB35" s="131"/>
      <c r="UKC35" s="131"/>
      <c r="UKD35" s="131"/>
      <c r="UKE35" s="131"/>
      <c r="UKF35" s="131"/>
      <c r="UKG35" s="131"/>
      <c r="UKH35" s="131"/>
      <c r="UKI35" s="131"/>
      <c r="UKJ35" s="131"/>
      <c r="UKK35" s="131"/>
      <c r="UKL35" s="131"/>
      <c r="UKM35" s="131"/>
      <c r="UKN35" s="131"/>
      <c r="UKO35" s="131"/>
      <c r="UKP35" s="131"/>
      <c r="UKQ35" s="131"/>
      <c r="UKR35" s="131"/>
      <c r="UKS35" s="131"/>
      <c r="UKT35" s="131"/>
      <c r="UKU35" s="131"/>
      <c r="UKV35" s="131"/>
      <c r="UKW35" s="131"/>
      <c r="UKX35" s="131"/>
      <c r="UKY35" s="131"/>
      <c r="UKZ35" s="131"/>
      <c r="ULA35" s="131"/>
      <c r="ULB35" s="131"/>
      <c r="ULC35" s="131"/>
      <c r="ULD35" s="131"/>
      <c r="ULE35" s="131"/>
      <c r="ULF35" s="131"/>
      <c r="ULG35" s="131"/>
      <c r="ULH35" s="131"/>
      <c r="ULI35" s="131"/>
      <c r="ULJ35" s="131"/>
      <c r="ULK35" s="131"/>
      <c r="ULL35" s="131"/>
      <c r="ULM35" s="131"/>
      <c r="ULN35" s="131"/>
      <c r="ULO35" s="131"/>
      <c r="ULP35" s="131"/>
      <c r="ULQ35" s="131"/>
      <c r="ULR35" s="131"/>
      <c r="ULS35" s="131"/>
      <c r="ULT35" s="131"/>
      <c r="ULU35" s="131"/>
      <c r="ULV35" s="131"/>
      <c r="ULW35" s="131"/>
      <c r="ULX35" s="131"/>
      <c r="ULY35" s="131"/>
      <c r="ULZ35" s="131"/>
      <c r="UMA35" s="131"/>
      <c r="UMB35" s="131"/>
      <c r="UMC35" s="131"/>
      <c r="UMD35" s="131"/>
      <c r="UME35" s="131"/>
      <c r="UMF35" s="131"/>
      <c r="UMG35" s="131"/>
      <c r="UMH35" s="131"/>
      <c r="UMI35" s="131"/>
      <c r="UMJ35" s="131"/>
      <c r="UMK35" s="131"/>
      <c r="UML35" s="131"/>
      <c r="UMM35" s="131"/>
      <c r="UMN35" s="131"/>
      <c r="UMO35" s="131"/>
      <c r="UMP35" s="131"/>
      <c r="UMQ35" s="131"/>
      <c r="UMR35" s="131"/>
      <c r="UMS35" s="131"/>
      <c r="UMT35" s="131"/>
      <c r="UMU35" s="131"/>
      <c r="UMV35" s="131"/>
      <c r="UMW35" s="131"/>
      <c r="UMX35" s="131"/>
      <c r="UMY35" s="131"/>
      <c r="UMZ35" s="131"/>
      <c r="UNA35" s="131"/>
      <c r="UNB35" s="131"/>
      <c r="UNC35" s="131"/>
      <c r="UND35" s="131"/>
      <c r="UNE35" s="131"/>
      <c r="UNF35" s="131"/>
      <c r="UNG35" s="131"/>
      <c r="UNH35" s="131"/>
      <c r="UNI35" s="131"/>
      <c r="UNJ35" s="131"/>
      <c r="UNK35" s="131"/>
      <c r="UNL35" s="131"/>
      <c r="UNM35" s="131"/>
      <c r="UNN35" s="131"/>
      <c r="UNO35" s="131"/>
      <c r="UNP35" s="131"/>
      <c r="UNQ35" s="131"/>
      <c r="UNR35" s="131"/>
      <c r="UNS35" s="131"/>
      <c r="UNT35" s="131"/>
      <c r="UNU35" s="131"/>
      <c r="UNV35" s="131"/>
      <c r="UNW35" s="131"/>
      <c r="UNX35" s="131"/>
      <c r="UNY35" s="131"/>
      <c r="UNZ35" s="131"/>
      <c r="UOA35" s="131"/>
      <c r="UOB35" s="131"/>
      <c r="UOC35" s="131"/>
      <c r="UOD35" s="131"/>
      <c r="UOE35" s="131"/>
      <c r="UOF35" s="131"/>
      <c r="UOG35" s="131"/>
      <c r="UOH35" s="131"/>
      <c r="UOI35" s="131"/>
      <c r="UOJ35" s="131"/>
      <c r="UOK35" s="131"/>
      <c r="UOL35" s="131"/>
      <c r="UOM35" s="131"/>
      <c r="UON35" s="131"/>
      <c r="UOO35" s="131"/>
      <c r="UOP35" s="131"/>
      <c r="UOQ35" s="131"/>
      <c r="UOR35" s="131"/>
      <c r="UOS35" s="131"/>
      <c r="UOT35" s="131"/>
      <c r="UOU35" s="131"/>
      <c r="UOV35" s="131"/>
      <c r="UOW35" s="131"/>
      <c r="UOX35" s="131"/>
      <c r="UOY35" s="131"/>
      <c r="UOZ35" s="131"/>
      <c r="UPA35" s="131"/>
      <c r="UPB35" s="131"/>
      <c r="UPC35" s="131"/>
      <c r="UPD35" s="131"/>
      <c r="UPE35" s="131"/>
      <c r="UPF35" s="131"/>
      <c r="UPG35" s="131"/>
      <c r="UPH35" s="131"/>
      <c r="UPI35" s="131"/>
      <c r="UPJ35" s="131"/>
      <c r="UPK35" s="131"/>
      <c r="UPL35" s="131"/>
      <c r="UPM35" s="131"/>
      <c r="UPN35" s="131"/>
      <c r="UPO35" s="131"/>
      <c r="UPP35" s="131"/>
      <c r="UPQ35" s="131"/>
      <c r="UPR35" s="131"/>
      <c r="UPS35" s="131"/>
      <c r="UPT35" s="131"/>
      <c r="UPU35" s="131"/>
      <c r="UPV35" s="131"/>
      <c r="UPW35" s="131"/>
      <c r="UPX35" s="131"/>
      <c r="UPY35" s="131"/>
      <c r="UPZ35" s="131"/>
      <c r="UQA35" s="131"/>
      <c r="UQB35" s="131"/>
      <c r="UQC35" s="131"/>
      <c r="UQD35" s="131"/>
      <c r="UQE35" s="131"/>
      <c r="UQF35" s="131"/>
      <c r="UQG35" s="131"/>
      <c r="UQH35" s="131"/>
      <c r="UQI35" s="131"/>
      <c r="UQJ35" s="131"/>
      <c r="UQK35" s="131"/>
      <c r="UQL35" s="131"/>
      <c r="UQM35" s="131"/>
      <c r="UQN35" s="131"/>
      <c r="UQO35" s="131"/>
      <c r="UQP35" s="131"/>
      <c r="UQQ35" s="131"/>
      <c r="UQR35" s="131"/>
      <c r="UQS35" s="131"/>
      <c r="UQT35" s="131"/>
      <c r="UQU35" s="131"/>
      <c r="UQV35" s="131"/>
      <c r="UQW35" s="131"/>
      <c r="UQX35" s="131"/>
      <c r="UQY35" s="131"/>
      <c r="UQZ35" s="131"/>
      <c r="URA35" s="131"/>
      <c r="URB35" s="131"/>
      <c r="URC35" s="131"/>
      <c r="URD35" s="131"/>
      <c r="URE35" s="131"/>
      <c r="URF35" s="131"/>
      <c r="URG35" s="131"/>
      <c r="URH35" s="131"/>
      <c r="URI35" s="131"/>
      <c r="URJ35" s="131"/>
      <c r="URK35" s="131"/>
      <c r="URL35" s="131"/>
      <c r="URM35" s="131"/>
      <c r="URN35" s="131"/>
      <c r="URO35" s="131"/>
      <c r="URP35" s="131"/>
      <c r="URQ35" s="131"/>
      <c r="URR35" s="131"/>
      <c r="URS35" s="131"/>
      <c r="URT35" s="131"/>
      <c r="URU35" s="131"/>
      <c r="URV35" s="131"/>
      <c r="URW35" s="131"/>
      <c r="URX35" s="131"/>
      <c r="URY35" s="131"/>
      <c r="URZ35" s="131"/>
      <c r="USA35" s="131"/>
      <c r="USB35" s="131"/>
      <c r="USC35" s="131"/>
      <c r="USD35" s="131"/>
      <c r="USE35" s="131"/>
      <c r="USF35" s="131"/>
      <c r="USG35" s="131"/>
      <c r="USH35" s="131"/>
      <c r="USI35" s="131"/>
      <c r="USJ35" s="131"/>
      <c r="USK35" s="131"/>
      <c r="USL35" s="131"/>
      <c r="USM35" s="131"/>
      <c r="USN35" s="131"/>
      <c r="USO35" s="131"/>
      <c r="USP35" s="131"/>
      <c r="USQ35" s="131"/>
      <c r="USR35" s="131"/>
      <c r="USS35" s="131"/>
      <c r="UST35" s="131"/>
      <c r="USU35" s="131"/>
      <c r="USV35" s="131"/>
      <c r="USW35" s="131"/>
      <c r="USX35" s="131"/>
      <c r="USY35" s="131"/>
      <c r="USZ35" s="131"/>
      <c r="UTA35" s="131"/>
      <c r="UTB35" s="131"/>
      <c r="UTC35" s="131"/>
      <c r="UTD35" s="131"/>
      <c r="UTE35" s="131"/>
      <c r="UTF35" s="131"/>
      <c r="UTG35" s="131"/>
      <c r="UTH35" s="131"/>
      <c r="UTI35" s="131"/>
      <c r="UTJ35" s="131"/>
      <c r="UTK35" s="131"/>
      <c r="UTL35" s="131"/>
      <c r="UTM35" s="131"/>
      <c r="UTN35" s="131"/>
      <c r="UTO35" s="131"/>
      <c r="UTP35" s="131"/>
      <c r="UTQ35" s="131"/>
      <c r="UTR35" s="131"/>
      <c r="UTS35" s="131"/>
      <c r="UTT35" s="131"/>
      <c r="UTU35" s="131"/>
      <c r="UTV35" s="131"/>
      <c r="UTW35" s="131"/>
      <c r="UTX35" s="131"/>
      <c r="UTY35" s="131"/>
      <c r="UTZ35" s="131"/>
      <c r="UUA35" s="131"/>
      <c r="UUB35" s="131"/>
      <c r="UUC35" s="131"/>
      <c r="UUD35" s="131"/>
      <c r="UUE35" s="131"/>
      <c r="UUF35" s="131"/>
      <c r="UUG35" s="131"/>
      <c r="UUH35" s="131"/>
      <c r="UUI35" s="131"/>
      <c r="UUJ35" s="131"/>
      <c r="UUK35" s="131"/>
      <c r="UUL35" s="131"/>
      <c r="UUM35" s="131"/>
      <c r="UUN35" s="131"/>
      <c r="UUO35" s="131"/>
      <c r="UUP35" s="131"/>
      <c r="UUQ35" s="131"/>
      <c r="UUR35" s="131"/>
      <c r="UUS35" s="131"/>
      <c r="UUT35" s="131"/>
      <c r="UUU35" s="131"/>
      <c r="UUV35" s="131"/>
      <c r="UUW35" s="131"/>
      <c r="UUX35" s="131"/>
      <c r="UUY35" s="131"/>
      <c r="UUZ35" s="131"/>
      <c r="UVA35" s="131"/>
      <c r="UVB35" s="131"/>
      <c r="UVC35" s="131"/>
      <c r="UVD35" s="131"/>
      <c r="UVE35" s="131"/>
      <c r="UVF35" s="131"/>
      <c r="UVG35" s="131"/>
      <c r="UVH35" s="131"/>
      <c r="UVI35" s="131"/>
      <c r="UVJ35" s="131"/>
      <c r="UVK35" s="131"/>
      <c r="UVL35" s="131"/>
      <c r="UVM35" s="131"/>
      <c r="UVN35" s="131"/>
      <c r="UVO35" s="131"/>
      <c r="UVP35" s="131"/>
      <c r="UVQ35" s="131"/>
      <c r="UVR35" s="131"/>
      <c r="UVS35" s="131"/>
      <c r="UVT35" s="131"/>
      <c r="UVU35" s="131"/>
      <c r="UVV35" s="131"/>
      <c r="UVW35" s="131"/>
      <c r="UVX35" s="131"/>
      <c r="UVY35" s="131"/>
      <c r="UVZ35" s="131"/>
      <c r="UWA35" s="131"/>
      <c r="UWB35" s="131"/>
      <c r="UWC35" s="131"/>
      <c r="UWD35" s="131"/>
      <c r="UWE35" s="131"/>
      <c r="UWF35" s="131"/>
      <c r="UWG35" s="131"/>
      <c r="UWH35" s="131"/>
      <c r="UWI35" s="131"/>
      <c r="UWJ35" s="131"/>
      <c r="UWK35" s="131"/>
      <c r="UWL35" s="131"/>
      <c r="UWM35" s="131"/>
      <c r="UWN35" s="131"/>
      <c r="UWO35" s="131"/>
      <c r="UWP35" s="131"/>
      <c r="UWQ35" s="131"/>
      <c r="UWR35" s="131"/>
      <c r="UWS35" s="131"/>
      <c r="UWT35" s="131"/>
      <c r="UWU35" s="131"/>
      <c r="UWV35" s="131"/>
      <c r="UWW35" s="131"/>
      <c r="UWX35" s="131"/>
      <c r="UWY35" s="131"/>
      <c r="UWZ35" s="131"/>
      <c r="UXA35" s="131"/>
      <c r="UXB35" s="131"/>
      <c r="UXC35" s="131"/>
      <c r="UXD35" s="131"/>
      <c r="UXE35" s="131"/>
      <c r="UXF35" s="131"/>
      <c r="UXG35" s="131"/>
      <c r="UXH35" s="131"/>
      <c r="UXI35" s="131"/>
      <c r="UXJ35" s="131"/>
      <c r="UXK35" s="131"/>
      <c r="UXL35" s="131"/>
      <c r="UXM35" s="131"/>
      <c r="UXN35" s="131"/>
      <c r="UXO35" s="131"/>
      <c r="UXP35" s="131"/>
      <c r="UXQ35" s="131"/>
      <c r="UXR35" s="131"/>
      <c r="UXS35" s="131"/>
      <c r="UXT35" s="131"/>
      <c r="UXU35" s="131"/>
      <c r="UXV35" s="131"/>
      <c r="UXW35" s="131"/>
      <c r="UXX35" s="131"/>
      <c r="UXY35" s="131"/>
      <c r="UXZ35" s="131"/>
      <c r="UYA35" s="131"/>
      <c r="UYB35" s="131"/>
      <c r="UYC35" s="131"/>
      <c r="UYD35" s="131"/>
      <c r="UYE35" s="131"/>
      <c r="UYF35" s="131"/>
      <c r="UYG35" s="131"/>
      <c r="UYH35" s="131"/>
      <c r="UYI35" s="131"/>
      <c r="UYJ35" s="131"/>
      <c r="UYK35" s="131"/>
      <c r="UYL35" s="131"/>
      <c r="UYM35" s="131"/>
      <c r="UYN35" s="131"/>
      <c r="UYO35" s="131"/>
      <c r="UYP35" s="131"/>
      <c r="UYQ35" s="131"/>
      <c r="UYR35" s="131"/>
      <c r="UYS35" s="131"/>
      <c r="UYT35" s="131"/>
      <c r="UYU35" s="131"/>
      <c r="UYV35" s="131"/>
      <c r="UYW35" s="131"/>
      <c r="UYX35" s="131"/>
      <c r="UYY35" s="131"/>
      <c r="UYZ35" s="131"/>
      <c r="UZA35" s="131"/>
      <c r="UZB35" s="131"/>
      <c r="UZC35" s="131"/>
      <c r="UZD35" s="131"/>
      <c r="UZE35" s="131"/>
      <c r="UZF35" s="131"/>
      <c r="UZG35" s="131"/>
      <c r="UZH35" s="131"/>
      <c r="UZI35" s="131"/>
      <c r="UZJ35" s="131"/>
      <c r="UZK35" s="131"/>
      <c r="UZL35" s="131"/>
      <c r="UZM35" s="131"/>
      <c r="UZN35" s="131"/>
      <c r="UZO35" s="131"/>
      <c r="UZP35" s="131"/>
      <c r="UZQ35" s="131"/>
      <c r="UZR35" s="131"/>
      <c r="UZS35" s="131"/>
      <c r="UZT35" s="131"/>
      <c r="UZU35" s="131"/>
      <c r="UZV35" s="131"/>
      <c r="UZW35" s="131"/>
      <c r="UZX35" s="131"/>
      <c r="UZY35" s="131"/>
      <c r="UZZ35" s="131"/>
      <c r="VAA35" s="131"/>
      <c r="VAB35" s="131"/>
      <c r="VAC35" s="131"/>
      <c r="VAD35" s="131"/>
      <c r="VAE35" s="131"/>
      <c r="VAF35" s="131"/>
      <c r="VAG35" s="131"/>
      <c r="VAH35" s="131"/>
      <c r="VAI35" s="131"/>
      <c r="VAJ35" s="131"/>
      <c r="VAK35" s="131"/>
      <c r="VAL35" s="131"/>
      <c r="VAM35" s="131"/>
      <c r="VAN35" s="131"/>
      <c r="VAO35" s="131"/>
      <c r="VAP35" s="131"/>
      <c r="VAQ35" s="131"/>
      <c r="VAR35" s="131"/>
      <c r="VAS35" s="131"/>
      <c r="VAT35" s="131"/>
      <c r="VAU35" s="131"/>
      <c r="VAV35" s="131"/>
      <c r="VAW35" s="131"/>
      <c r="VAX35" s="131"/>
      <c r="VAY35" s="131"/>
      <c r="VAZ35" s="131"/>
      <c r="VBA35" s="131"/>
      <c r="VBB35" s="131"/>
      <c r="VBC35" s="131"/>
      <c r="VBD35" s="131"/>
      <c r="VBE35" s="131"/>
      <c r="VBF35" s="131"/>
      <c r="VBG35" s="131"/>
      <c r="VBH35" s="131"/>
      <c r="VBI35" s="131"/>
      <c r="VBJ35" s="131"/>
      <c r="VBK35" s="131"/>
      <c r="VBL35" s="131"/>
      <c r="VBM35" s="131"/>
      <c r="VBN35" s="131"/>
      <c r="VBO35" s="131"/>
      <c r="VBP35" s="131"/>
      <c r="VBQ35" s="131"/>
      <c r="VBR35" s="131"/>
      <c r="VBS35" s="131"/>
      <c r="VBT35" s="131"/>
      <c r="VBU35" s="131"/>
      <c r="VBV35" s="131"/>
      <c r="VBW35" s="131"/>
      <c r="VBX35" s="131"/>
      <c r="VBY35" s="131"/>
      <c r="VBZ35" s="131"/>
      <c r="VCA35" s="131"/>
      <c r="VCB35" s="131"/>
      <c r="VCC35" s="131"/>
      <c r="VCD35" s="131"/>
      <c r="VCE35" s="131"/>
      <c r="VCF35" s="131"/>
      <c r="VCG35" s="131"/>
      <c r="VCH35" s="131"/>
      <c r="VCI35" s="131"/>
      <c r="VCJ35" s="131"/>
      <c r="VCK35" s="131"/>
      <c r="VCL35" s="131"/>
      <c r="VCM35" s="131"/>
      <c r="VCN35" s="131"/>
      <c r="VCO35" s="131"/>
      <c r="VCP35" s="131"/>
      <c r="VCQ35" s="131"/>
      <c r="VCR35" s="131"/>
      <c r="VCS35" s="131"/>
      <c r="VCT35" s="131"/>
      <c r="VCU35" s="131"/>
      <c r="VCV35" s="131"/>
      <c r="VCW35" s="131"/>
      <c r="VCX35" s="131"/>
      <c r="VCY35" s="131"/>
      <c r="VCZ35" s="131"/>
      <c r="VDA35" s="131"/>
      <c r="VDB35" s="131"/>
      <c r="VDC35" s="131"/>
      <c r="VDD35" s="131"/>
      <c r="VDE35" s="131"/>
      <c r="VDF35" s="131"/>
      <c r="VDG35" s="131"/>
      <c r="VDH35" s="131"/>
      <c r="VDI35" s="131"/>
      <c r="VDJ35" s="131"/>
      <c r="VDK35" s="131"/>
      <c r="VDL35" s="131"/>
      <c r="VDM35" s="131"/>
      <c r="VDN35" s="131"/>
      <c r="VDO35" s="131"/>
      <c r="VDP35" s="131"/>
      <c r="VDQ35" s="131"/>
      <c r="VDR35" s="131"/>
      <c r="VDS35" s="131"/>
      <c r="VDT35" s="131"/>
      <c r="VDU35" s="131"/>
      <c r="VDV35" s="131"/>
      <c r="VDW35" s="131"/>
      <c r="VDX35" s="131"/>
      <c r="VDY35" s="131"/>
      <c r="VDZ35" s="131"/>
      <c r="VEA35" s="131"/>
      <c r="VEB35" s="131"/>
      <c r="VEC35" s="131"/>
      <c r="VED35" s="131"/>
      <c r="VEE35" s="131"/>
      <c r="VEF35" s="131"/>
      <c r="VEG35" s="131"/>
      <c r="VEH35" s="131"/>
      <c r="VEI35" s="131"/>
      <c r="VEJ35" s="131"/>
      <c r="VEK35" s="131"/>
      <c r="VEL35" s="131"/>
      <c r="VEM35" s="131"/>
      <c r="VEN35" s="131"/>
      <c r="VEO35" s="131"/>
      <c r="VEP35" s="131"/>
      <c r="VEQ35" s="131"/>
      <c r="VER35" s="131"/>
      <c r="VES35" s="131"/>
      <c r="VET35" s="131"/>
      <c r="VEU35" s="131"/>
      <c r="VEV35" s="131"/>
      <c r="VEW35" s="131"/>
      <c r="VEX35" s="131"/>
      <c r="VEY35" s="131"/>
      <c r="VEZ35" s="131"/>
      <c r="VFA35" s="131"/>
      <c r="VFB35" s="131"/>
      <c r="VFC35" s="131"/>
      <c r="VFD35" s="131"/>
      <c r="VFE35" s="131"/>
      <c r="VFF35" s="131"/>
      <c r="VFG35" s="131"/>
      <c r="VFH35" s="131"/>
      <c r="VFI35" s="131"/>
      <c r="VFJ35" s="131"/>
      <c r="VFK35" s="131"/>
      <c r="VFL35" s="131"/>
      <c r="VFM35" s="131"/>
      <c r="VFN35" s="131"/>
      <c r="VFO35" s="131"/>
      <c r="VFP35" s="131"/>
      <c r="VFQ35" s="131"/>
      <c r="VFR35" s="131"/>
      <c r="VFS35" s="131"/>
      <c r="VFT35" s="131"/>
      <c r="VFU35" s="131"/>
      <c r="VFV35" s="131"/>
      <c r="VFW35" s="131"/>
      <c r="VFX35" s="131"/>
      <c r="VFY35" s="131"/>
      <c r="VFZ35" s="131"/>
      <c r="VGA35" s="131"/>
      <c r="VGB35" s="131"/>
      <c r="VGC35" s="131"/>
      <c r="VGD35" s="131"/>
      <c r="VGE35" s="131"/>
      <c r="VGF35" s="131"/>
      <c r="VGG35" s="131"/>
      <c r="VGH35" s="131"/>
      <c r="VGI35" s="131"/>
      <c r="VGJ35" s="131"/>
      <c r="VGK35" s="131"/>
      <c r="VGL35" s="131"/>
      <c r="VGM35" s="131"/>
      <c r="VGN35" s="131"/>
      <c r="VGO35" s="131"/>
      <c r="VGP35" s="131"/>
      <c r="VGQ35" s="131"/>
      <c r="VGR35" s="131"/>
      <c r="VGS35" s="131"/>
      <c r="VGT35" s="131"/>
      <c r="VGU35" s="131"/>
      <c r="VGV35" s="131"/>
      <c r="VGW35" s="131"/>
      <c r="VGX35" s="131"/>
      <c r="VGY35" s="131"/>
      <c r="VGZ35" s="131"/>
      <c r="VHA35" s="131"/>
      <c r="VHB35" s="131"/>
      <c r="VHC35" s="131"/>
      <c r="VHD35" s="131"/>
      <c r="VHE35" s="131"/>
      <c r="VHF35" s="131"/>
      <c r="VHG35" s="131"/>
      <c r="VHH35" s="131"/>
      <c r="VHI35" s="131"/>
      <c r="VHJ35" s="131"/>
      <c r="VHK35" s="131"/>
      <c r="VHL35" s="131"/>
      <c r="VHM35" s="131"/>
      <c r="VHN35" s="131"/>
      <c r="VHO35" s="131"/>
      <c r="VHP35" s="131"/>
      <c r="VHQ35" s="131"/>
      <c r="VHR35" s="131"/>
      <c r="VHS35" s="131"/>
      <c r="VHT35" s="131"/>
      <c r="VHU35" s="131"/>
      <c r="VHV35" s="131"/>
      <c r="VHW35" s="131"/>
      <c r="VHX35" s="131"/>
      <c r="VHY35" s="131"/>
      <c r="VHZ35" s="131"/>
      <c r="VIA35" s="131"/>
      <c r="VIB35" s="131"/>
      <c r="VIC35" s="131"/>
      <c r="VID35" s="131"/>
      <c r="VIE35" s="131"/>
      <c r="VIF35" s="131"/>
      <c r="VIG35" s="131"/>
      <c r="VIH35" s="131"/>
      <c r="VII35" s="131"/>
      <c r="VIJ35" s="131"/>
      <c r="VIK35" s="131"/>
      <c r="VIL35" s="131"/>
      <c r="VIM35" s="131"/>
      <c r="VIN35" s="131"/>
      <c r="VIO35" s="131"/>
      <c r="VIP35" s="131"/>
      <c r="VIQ35" s="131"/>
      <c r="VIR35" s="131"/>
      <c r="VIS35" s="131"/>
      <c r="VIT35" s="131"/>
      <c r="VIU35" s="131"/>
      <c r="VIV35" s="131"/>
      <c r="VIW35" s="131"/>
      <c r="VIX35" s="131"/>
      <c r="VIY35" s="131"/>
      <c r="VIZ35" s="131"/>
      <c r="VJA35" s="131"/>
      <c r="VJB35" s="131"/>
      <c r="VJC35" s="131"/>
      <c r="VJD35" s="131"/>
      <c r="VJE35" s="131"/>
      <c r="VJF35" s="131"/>
      <c r="VJG35" s="131"/>
      <c r="VJH35" s="131"/>
      <c r="VJI35" s="131"/>
      <c r="VJJ35" s="131"/>
      <c r="VJK35" s="131"/>
      <c r="VJL35" s="131"/>
      <c r="VJM35" s="131"/>
      <c r="VJN35" s="131"/>
      <c r="VJO35" s="131"/>
      <c r="VJP35" s="131"/>
      <c r="VJQ35" s="131"/>
      <c r="VJR35" s="131"/>
      <c r="VJS35" s="131"/>
      <c r="VJT35" s="131"/>
      <c r="VJU35" s="131"/>
      <c r="VJV35" s="131"/>
      <c r="VJW35" s="131"/>
      <c r="VJX35" s="131"/>
      <c r="VJY35" s="131"/>
      <c r="VJZ35" s="131"/>
      <c r="VKA35" s="131"/>
      <c r="VKB35" s="131"/>
      <c r="VKC35" s="131"/>
      <c r="VKD35" s="131"/>
      <c r="VKE35" s="131"/>
      <c r="VKF35" s="131"/>
      <c r="VKG35" s="131"/>
      <c r="VKH35" s="131"/>
      <c r="VKI35" s="131"/>
      <c r="VKJ35" s="131"/>
      <c r="VKK35" s="131"/>
      <c r="VKL35" s="131"/>
      <c r="VKM35" s="131"/>
      <c r="VKN35" s="131"/>
      <c r="VKO35" s="131"/>
      <c r="VKP35" s="131"/>
      <c r="VKQ35" s="131"/>
      <c r="VKR35" s="131"/>
      <c r="VKS35" s="131"/>
      <c r="VKT35" s="131"/>
      <c r="VKU35" s="131"/>
      <c r="VKV35" s="131"/>
      <c r="VKW35" s="131"/>
      <c r="VKX35" s="131"/>
      <c r="VKY35" s="131"/>
      <c r="VKZ35" s="131"/>
      <c r="VLA35" s="131"/>
      <c r="VLB35" s="131"/>
      <c r="VLC35" s="131"/>
      <c r="VLD35" s="131"/>
      <c r="VLE35" s="131"/>
      <c r="VLF35" s="131"/>
      <c r="VLG35" s="131"/>
      <c r="VLH35" s="131"/>
      <c r="VLI35" s="131"/>
      <c r="VLJ35" s="131"/>
      <c r="VLK35" s="131"/>
      <c r="VLL35" s="131"/>
      <c r="VLM35" s="131"/>
      <c r="VLN35" s="131"/>
      <c r="VLO35" s="131"/>
      <c r="VLP35" s="131"/>
      <c r="VLQ35" s="131"/>
      <c r="VLR35" s="131"/>
      <c r="VLS35" s="131"/>
      <c r="VLT35" s="131"/>
      <c r="VLU35" s="131"/>
      <c r="VLV35" s="131"/>
      <c r="VLW35" s="131"/>
      <c r="VLX35" s="131"/>
      <c r="VLY35" s="131"/>
      <c r="VLZ35" s="131"/>
      <c r="VMA35" s="131"/>
      <c r="VMB35" s="131"/>
      <c r="VMC35" s="131"/>
      <c r="VMD35" s="131"/>
      <c r="VME35" s="131"/>
      <c r="VMF35" s="131"/>
      <c r="VMG35" s="131"/>
      <c r="VMH35" s="131"/>
      <c r="VMI35" s="131"/>
      <c r="VMJ35" s="131"/>
      <c r="VMK35" s="131"/>
      <c r="VML35" s="131"/>
      <c r="VMM35" s="131"/>
      <c r="VMN35" s="131"/>
      <c r="VMO35" s="131"/>
      <c r="VMP35" s="131"/>
      <c r="VMQ35" s="131"/>
      <c r="VMR35" s="131"/>
      <c r="VMS35" s="131"/>
      <c r="VMT35" s="131"/>
      <c r="VMU35" s="131"/>
      <c r="VMV35" s="131"/>
      <c r="VMW35" s="131"/>
      <c r="VMX35" s="131"/>
      <c r="VMY35" s="131"/>
      <c r="VMZ35" s="131"/>
      <c r="VNA35" s="131"/>
      <c r="VNB35" s="131"/>
      <c r="VNC35" s="131"/>
      <c r="VND35" s="131"/>
      <c r="VNE35" s="131"/>
      <c r="VNF35" s="131"/>
      <c r="VNG35" s="131"/>
      <c r="VNH35" s="131"/>
      <c r="VNI35" s="131"/>
      <c r="VNJ35" s="131"/>
      <c r="VNK35" s="131"/>
      <c r="VNL35" s="131"/>
      <c r="VNM35" s="131"/>
      <c r="VNN35" s="131"/>
      <c r="VNO35" s="131"/>
      <c r="VNP35" s="131"/>
      <c r="VNQ35" s="131"/>
      <c r="VNR35" s="131"/>
      <c r="VNS35" s="131"/>
      <c r="VNT35" s="131"/>
      <c r="VNU35" s="131"/>
      <c r="VNV35" s="131"/>
      <c r="VNW35" s="131"/>
      <c r="VNX35" s="131"/>
      <c r="VNY35" s="131"/>
      <c r="VNZ35" s="131"/>
      <c r="VOA35" s="131"/>
      <c r="VOB35" s="131"/>
      <c r="VOC35" s="131"/>
      <c r="VOD35" s="131"/>
      <c r="VOE35" s="131"/>
      <c r="VOF35" s="131"/>
      <c r="VOG35" s="131"/>
      <c r="VOH35" s="131"/>
      <c r="VOI35" s="131"/>
      <c r="VOJ35" s="131"/>
      <c r="VOK35" s="131"/>
      <c r="VOL35" s="131"/>
      <c r="VOM35" s="131"/>
      <c r="VON35" s="131"/>
      <c r="VOO35" s="131"/>
      <c r="VOP35" s="131"/>
      <c r="VOQ35" s="131"/>
      <c r="VOR35" s="131"/>
      <c r="VOS35" s="131"/>
      <c r="VOT35" s="131"/>
      <c r="VOU35" s="131"/>
      <c r="VOV35" s="131"/>
      <c r="VOW35" s="131"/>
      <c r="VOX35" s="131"/>
      <c r="VOY35" s="131"/>
      <c r="VOZ35" s="131"/>
      <c r="VPA35" s="131"/>
      <c r="VPB35" s="131"/>
      <c r="VPC35" s="131"/>
      <c r="VPD35" s="131"/>
      <c r="VPE35" s="131"/>
      <c r="VPF35" s="131"/>
      <c r="VPG35" s="131"/>
      <c r="VPH35" s="131"/>
      <c r="VPI35" s="131"/>
      <c r="VPJ35" s="131"/>
      <c r="VPK35" s="131"/>
      <c r="VPL35" s="131"/>
      <c r="VPM35" s="131"/>
      <c r="VPN35" s="131"/>
      <c r="VPO35" s="131"/>
      <c r="VPP35" s="131"/>
      <c r="VPQ35" s="131"/>
      <c r="VPR35" s="131"/>
      <c r="VPS35" s="131"/>
      <c r="VPT35" s="131"/>
      <c r="VPU35" s="131"/>
      <c r="VPV35" s="131"/>
      <c r="VPW35" s="131"/>
      <c r="VPX35" s="131"/>
      <c r="VPY35" s="131"/>
      <c r="VPZ35" s="131"/>
      <c r="VQA35" s="131"/>
      <c r="VQB35" s="131"/>
      <c r="VQC35" s="131"/>
      <c r="VQD35" s="131"/>
      <c r="VQE35" s="131"/>
      <c r="VQF35" s="131"/>
      <c r="VQG35" s="131"/>
      <c r="VQH35" s="131"/>
      <c r="VQI35" s="131"/>
      <c r="VQJ35" s="131"/>
      <c r="VQK35" s="131"/>
      <c r="VQL35" s="131"/>
      <c r="VQM35" s="131"/>
      <c r="VQN35" s="131"/>
      <c r="VQO35" s="131"/>
      <c r="VQP35" s="131"/>
      <c r="VQQ35" s="131"/>
      <c r="VQR35" s="131"/>
      <c r="VQS35" s="131"/>
      <c r="VQT35" s="131"/>
      <c r="VQU35" s="131"/>
      <c r="VQV35" s="131"/>
      <c r="VQW35" s="131"/>
      <c r="VQX35" s="131"/>
      <c r="VQY35" s="131"/>
      <c r="VQZ35" s="131"/>
      <c r="VRA35" s="131"/>
      <c r="VRB35" s="131"/>
      <c r="VRC35" s="131"/>
      <c r="VRD35" s="131"/>
      <c r="VRE35" s="131"/>
      <c r="VRF35" s="131"/>
      <c r="VRG35" s="131"/>
      <c r="VRH35" s="131"/>
      <c r="VRI35" s="131"/>
      <c r="VRJ35" s="131"/>
      <c r="VRK35" s="131"/>
      <c r="VRL35" s="131"/>
      <c r="VRM35" s="131"/>
      <c r="VRN35" s="131"/>
      <c r="VRO35" s="131"/>
      <c r="VRP35" s="131"/>
      <c r="VRQ35" s="131"/>
      <c r="VRR35" s="131"/>
      <c r="VRS35" s="131"/>
      <c r="VRT35" s="131"/>
      <c r="VRU35" s="131"/>
      <c r="VRV35" s="131"/>
      <c r="VRW35" s="131"/>
      <c r="VRX35" s="131"/>
      <c r="VRY35" s="131"/>
      <c r="VRZ35" s="131"/>
      <c r="VSA35" s="131"/>
      <c r="VSB35" s="131"/>
      <c r="VSC35" s="131"/>
      <c r="VSD35" s="131"/>
      <c r="VSE35" s="131"/>
      <c r="VSF35" s="131"/>
      <c r="VSG35" s="131"/>
      <c r="VSH35" s="131"/>
      <c r="VSI35" s="131"/>
      <c r="VSJ35" s="131"/>
      <c r="VSK35" s="131"/>
      <c r="VSL35" s="131"/>
      <c r="VSM35" s="131"/>
      <c r="VSN35" s="131"/>
      <c r="VSO35" s="131"/>
      <c r="VSP35" s="131"/>
      <c r="VSQ35" s="131"/>
      <c r="VSR35" s="131"/>
      <c r="VSS35" s="131"/>
      <c r="VST35" s="131"/>
      <c r="VSU35" s="131"/>
      <c r="VSV35" s="131"/>
      <c r="VSW35" s="131"/>
      <c r="VSX35" s="131"/>
      <c r="VSY35" s="131"/>
      <c r="VSZ35" s="131"/>
      <c r="VTA35" s="131"/>
      <c r="VTB35" s="131"/>
      <c r="VTC35" s="131"/>
      <c r="VTD35" s="131"/>
      <c r="VTE35" s="131"/>
      <c r="VTF35" s="131"/>
      <c r="VTG35" s="131"/>
      <c r="VTH35" s="131"/>
      <c r="VTI35" s="131"/>
      <c r="VTJ35" s="131"/>
      <c r="VTK35" s="131"/>
      <c r="VTL35" s="131"/>
      <c r="VTM35" s="131"/>
      <c r="VTN35" s="131"/>
      <c r="VTO35" s="131"/>
      <c r="VTP35" s="131"/>
      <c r="VTQ35" s="131"/>
      <c r="VTR35" s="131"/>
      <c r="VTS35" s="131"/>
      <c r="VTT35" s="131"/>
      <c r="VTU35" s="131"/>
      <c r="VTV35" s="131"/>
      <c r="VTW35" s="131"/>
      <c r="VTX35" s="131"/>
      <c r="VTY35" s="131"/>
      <c r="VTZ35" s="131"/>
      <c r="VUA35" s="131"/>
      <c r="VUB35" s="131"/>
      <c r="VUC35" s="131"/>
      <c r="VUD35" s="131"/>
      <c r="VUE35" s="131"/>
      <c r="VUF35" s="131"/>
      <c r="VUG35" s="131"/>
      <c r="VUH35" s="131"/>
      <c r="VUI35" s="131"/>
      <c r="VUJ35" s="131"/>
      <c r="VUK35" s="131"/>
      <c r="VUL35" s="131"/>
      <c r="VUM35" s="131"/>
      <c r="VUN35" s="131"/>
      <c r="VUO35" s="131"/>
      <c r="VUP35" s="131"/>
      <c r="VUQ35" s="131"/>
      <c r="VUR35" s="131"/>
      <c r="VUS35" s="131"/>
      <c r="VUT35" s="131"/>
      <c r="VUU35" s="131"/>
      <c r="VUV35" s="131"/>
      <c r="VUW35" s="131"/>
      <c r="VUX35" s="131"/>
      <c r="VUY35" s="131"/>
      <c r="VUZ35" s="131"/>
      <c r="VVA35" s="131"/>
      <c r="VVB35" s="131"/>
      <c r="VVC35" s="131"/>
      <c r="VVD35" s="131"/>
      <c r="VVE35" s="131"/>
      <c r="VVF35" s="131"/>
      <c r="VVG35" s="131"/>
      <c r="VVH35" s="131"/>
      <c r="VVI35" s="131"/>
      <c r="VVJ35" s="131"/>
      <c r="VVK35" s="131"/>
      <c r="VVL35" s="131"/>
      <c r="VVM35" s="131"/>
      <c r="VVN35" s="131"/>
      <c r="VVO35" s="131"/>
      <c r="VVP35" s="131"/>
      <c r="VVQ35" s="131"/>
      <c r="VVR35" s="131"/>
      <c r="VVS35" s="131"/>
      <c r="VVT35" s="131"/>
      <c r="VVU35" s="131"/>
      <c r="VVV35" s="131"/>
      <c r="VVW35" s="131"/>
      <c r="VVX35" s="131"/>
      <c r="VVY35" s="131"/>
      <c r="VVZ35" s="131"/>
      <c r="VWA35" s="131"/>
      <c r="VWB35" s="131"/>
      <c r="VWC35" s="131"/>
      <c r="VWD35" s="131"/>
      <c r="VWE35" s="131"/>
      <c r="VWF35" s="131"/>
      <c r="VWG35" s="131"/>
      <c r="VWH35" s="131"/>
      <c r="VWI35" s="131"/>
      <c r="VWJ35" s="131"/>
      <c r="VWK35" s="131"/>
      <c r="VWL35" s="131"/>
      <c r="VWM35" s="131"/>
      <c r="VWN35" s="131"/>
      <c r="VWO35" s="131"/>
      <c r="VWP35" s="131"/>
      <c r="VWQ35" s="131"/>
      <c r="VWR35" s="131"/>
      <c r="VWS35" s="131"/>
      <c r="VWT35" s="131"/>
      <c r="VWU35" s="131"/>
      <c r="VWV35" s="131"/>
      <c r="VWW35" s="131"/>
      <c r="VWX35" s="131"/>
      <c r="VWY35" s="131"/>
      <c r="VWZ35" s="131"/>
      <c r="VXA35" s="131"/>
      <c r="VXB35" s="131"/>
      <c r="VXC35" s="131"/>
      <c r="VXD35" s="131"/>
      <c r="VXE35" s="131"/>
      <c r="VXF35" s="131"/>
      <c r="VXG35" s="131"/>
      <c r="VXH35" s="131"/>
      <c r="VXI35" s="131"/>
      <c r="VXJ35" s="131"/>
      <c r="VXK35" s="131"/>
      <c r="VXL35" s="131"/>
      <c r="VXM35" s="131"/>
      <c r="VXN35" s="131"/>
      <c r="VXO35" s="131"/>
      <c r="VXP35" s="131"/>
      <c r="VXQ35" s="131"/>
      <c r="VXR35" s="131"/>
      <c r="VXS35" s="131"/>
      <c r="VXT35" s="131"/>
      <c r="VXU35" s="131"/>
      <c r="VXV35" s="131"/>
      <c r="VXW35" s="131"/>
      <c r="VXX35" s="131"/>
      <c r="VXY35" s="131"/>
      <c r="VXZ35" s="131"/>
      <c r="VYA35" s="131"/>
      <c r="VYB35" s="131"/>
      <c r="VYC35" s="131"/>
      <c r="VYD35" s="131"/>
      <c r="VYE35" s="131"/>
      <c r="VYF35" s="131"/>
      <c r="VYG35" s="131"/>
      <c r="VYH35" s="131"/>
      <c r="VYI35" s="131"/>
      <c r="VYJ35" s="131"/>
      <c r="VYK35" s="131"/>
      <c r="VYL35" s="131"/>
      <c r="VYM35" s="131"/>
      <c r="VYN35" s="131"/>
      <c r="VYO35" s="131"/>
      <c r="VYP35" s="131"/>
      <c r="VYQ35" s="131"/>
      <c r="VYR35" s="131"/>
      <c r="VYS35" s="131"/>
      <c r="VYT35" s="131"/>
      <c r="VYU35" s="131"/>
      <c r="VYV35" s="131"/>
      <c r="VYW35" s="131"/>
      <c r="VYX35" s="131"/>
      <c r="VYY35" s="131"/>
      <c r="VYZ35" s="131"/>
      <c r="VZA35" s="131"/>
      <c r="VZB35" s="131"/>
      <c r="VZC35" s="131"/>
      <c r="VZD35" s="131"/>
      <c r="VZE35" s="131"/>
      <c r="VZF35" s="131"/>
      <c r="VZG35" s="131"/>
      <c r="VZH35" s="131"/>
      <c r="VZI35" s="131"/>
      <c r="VZJ35" s="131"/>
      <c r="VZK35" s="131"/>
      <c r="VZL35" s="131"/>
      <c r="VZM35" s="131"/>
      <c r="VZN35" s="131"/>
      <c r="VZO35" s="131"/>
      <c r="VZP35" s="131"/>
      <c r="VZQ35" s="131"/>
      <c r="VZR35" s="131"/>
      <c r="VZS35" s="131"/>
      <c r="VZT35" s="131"/>
      <c r="VZU35" s="131"/>
      <c r="VZV35" s="131"/>
      <c r="VZW35" s="131"/>
      <c r="VZX35" s="131"/>
      <c r="VZY35" s="131"/>
      <c r="VZZ35" s="131"/>
      <c r="WAA35" s="131"/>
      <c r="WAB35" s="131"/>
      <c r="WAC35" s="131"/>
      <c r="WAD35" s="131"/>
      <c r="WAE35" s="131"/>
      <c r="WAF35" s="131"/>
      <c r="WAG35" s="131"/>
      <c r="WAH35" s="131"/>
      <c r="WAI35" s="131"/>
      <c r="WAJ35" s="131"/>
      <c r="WAK35" s="131"/>
      <c r="WAL35" s="131"/>
      <c r="WAM35" s="131"/>
      <c r="WAN35" s="131"/>
      <c r="WAO35" s="131"/>
      <c r="WAP35" s="131"/>
      <c r="WAQ35" s="131"/>
      <c r="WAR35" s="131"/>
      <c r="WAS35" s="131"/>
      <c r="WAT35" s="131"/>
      <c r="WAU35" s="131"/>
      <c r="WAV35" s="131"/>
      <c r="WAW35" s="131"/>
      <c r="WAX35" s="131"/>
      <c r="WAY35" s="131"/>
      <c r="WAZ35" s="131"/>
      <c r="WBA35" s="131"/>
      <c r="WBB35" s="131"/>
      <c r="WBC35" s="131"/>
      <c r="WBD35" s="131"/>
      <c r="WBE35" s="131"/>
      <c r="WBF35" s="131"/>
      <c r="WBG35" s="131"/>
      <c r="WBH35" s="131"/>
      <c r="WBI35" s="131"/>
      <c r="WBJ35" s="131"/>
      <c r="WBK35" s="131"/>
      <c r="WBL35" s="131"/>
      <c r="WBM35" s="131"/>
      <c r="WBN35" s="131"/>
      <c r="WBO35" s="131"/>
      <c r="WBP35" s="131"/>
      <c r="WBQ35" s="131"/>
      <c r="WBR35" s="131"/>
      <c r="WBS35" s="131"/>
      <c r="WBT35" s="131"/>
      <c r="WBU35" s="131"/>
      <c r="WBV35" s="131"/>
      <c r="WBW35" s="131"/>
      <c r="WBX35" s="131"/>
      <c r="WBY35" s="131"/>
      <c r="WBZ35" s="131"/>
      <c r="WCA35" s="131"/>
      <c r="WCB35" s="131"/>
      <c r="WCC35" s="131"/>
      <c r="WCD35" s="131"/>
      <c r="WCE35" s="131"/>
      <c r="WCF35" s="131"/>
      <c r="WCG35" s="131"/>
      <c r="WCH35" s="131"/>
      <c r="WCI35" s="131"/>
      <c r="WCJ35" s="131"/>
      <c r="WCK35" s="131"/>
      <c r="WCL35" s="131"/>
      <c r="WCM35" s="131"/>
      <c r="WCN35" s="131"/>
      <c r="WCO35" s="131"/>
      <c r="WCP35" s="131"/>
      <c r="WCQ35" s="131"/>
      <c r="WCR35" s="131"/>
      <c r="WCS35" s="131"/>
      <c r="WCT35" s="131"/>
      <c r="WCU35" s="131"/>
      <c r="WCV35" s="131"/>
      <c r="WCW35" s="131"/>
      <c r="WCX35" s="131"/>
      <c r="WCY35" s="131"/>
      <c r="WCZ35" s="131"/>
      <c r="WDA35" s="131"/>
      <c r="WDB35" s="131"/>
      <c r="WDC35" s="131"/>
      <c r="WDD35" s="131"/>
      <c r="WDE35" s="131"/>
      <c r="WDF35" s="131"/>
      <c r="WDG35" s="131"/>
      <c r="WDH35" s="131"/>
      <c r="WDI35" s="131"/>
      <c r="WDJ35" s="131"/>
      <c r="WDK35" s="131"/>
      <c r="WDL35" s="131"/>
      <c r="WDM35" s="131"/>
      <c r="WDN35" s="131"/>
      <c r="WDO35" s="131"/>
      <c r="WDP35" s="131"/>
      <c r="WDQ35" s="131"/>
      <c r="WDR35" s="131"/>
      <c r="WDS35" s="131"/>
      <c r="WDT35" s="131"/>
      <c r="WDU35" s="131"/>
      <c r="WDV35" s="131"/>
      <c r="WDW35" s="131"/>
      <c r="WDX35" s="131"/>
      <c r="WDY35" s="131"/>
      <c r="WDZ35" s="131"/>
      <c r="WEA35" s="131"/>
      <c r="WEB35" s="131"/>
      <c r="WEC35" s="131"/>
      <c r="WED35" s="131"/>
      <c r="WEE35" s="131"/>
      <c r="WEF35" s="131"/>
      <c r="WEG35" s="131"/>
      <c r="WEH35" s="131"/>
      <c r="WEI35" s="131"/>
      <c r="WEJ35" s="131"/>
      <c r="WEK35" s="131"/>
      <c r="WEL35" s="131"/>
      <c r="WEM35" s="131"/>
      <c r="WEN35" s="131"/>
      <c r="WEO35" s="131"/>
      <c r="WEP35" s="131"/>
      <c r="WEQ35" s="131"/>
      <c r="WER35" s="131"/>
      <c r="WES35" s="131"/>
      <c r="WET35" s="131"/>
      <c r="WEU35" s="131"/>
      <c r="WEV35" s="131"/>
      <c r="WEW35" s="131"/>
      <c r="WEX35" s="131"/>
      <c r="WEY35" s="131"/>
      <c r="WEZ35" s="131"/>
      <c r="WFA35" s="131"/>
      <c r="WFB35" s="131"/>
      <c r="WFC35" s="131"/>
      <c r="WFD35" s="131"/>
      <c r="WFE35" s="131"/>
      <c r="WFF35" s="131"/>
      <c r="WFG35" s="131"/>
      <c r="WFH35" s="131"/>
      <c r="WFI35" s="131"/>
      <c r="WFJ35" s="131"/>
      <c r="WFK35" s="131"/>
      <c r="WFL35" s="131"/>
      <c r="WFM35" s="131"/>
      <c r="WFN35" s="131"/>
      <c r="WFO35" s="131"/>
      <c r="WFP35" s="131"/>
      <c r="WFQ35" s="131"/>
      <c r="WFR35" s="131"/>
      <c r="WFS35" s="131"/>
      <c r="WFT35" s="131"/>
      <c r="WFU35" s="131"/>
      <c r="WFV35" s="131"/>
      <c r="WFW35" s="131"/>
      <c r="WFX35" s="131"/>
      <c r="WFY35" s="131"/>
      <c r="WFZ35" s="131"/>
      <c r="WGA35" s="131"/>
      <c r="WGB35" s="131"/>
      <c r="WGC35" s="131"/>
      <c r="WGD35" s="131"/>
      <c r="WGE35" s="131"/>
      <c r="WGF35" s="131"/>
      <c r="WGG35" s="131"/>
      <c r="WGH35" s="131"/>
      <c r="WGI35" s="131"/>
      <c r="WGJ35" s="131"/>
      <c r="WGK35" s="131"/>
      <c r="WGL35" s="131"/>
      <c r="WGM35" s="131"/>
      <c r="WGN35" s="131"/>
      <c r="WGO35" s="131"/>
      <c r="WGP35" s="131"/>
      <c r="WGQ35" s="131"/>
      <c r="WGR35" s="131"/>
      <c r="WGS35" s="131"/>
      <c r="WGT35" s="131"/>
      <c r="WGU35" s="131"/>
      <c r="WGV35" s="131"/>
      <c r="WGW35" s="131"/>
      <c r="WGX35" s="131"/>
      <c r="WGY35" s="131"/>
      <c r="WGZ35" s="131"/>
      <c r="WHA35" s="131"/>
      <c r="WHB35" s="131"/>
      <c r="WHC35" s="131"/>
      <c r="WHD35" s="131"/>
      <c r="WHE35" s="131"/>
      <c r="WHF35" s="131"/>
      <c r="WHG35" s="131"/>
      <c r="WHH35" s="131"/>
      <c r="WHI35" s="131"/>
      <c r="WHJ35" s="131"/>
      <c r="WHK35" s="131"/>
      <c r="WHL35" s="131"/>
      <c r="WHM35" s="131"/>
      <c r="WHN35" s="131"/>
      <c r="WHO35" s="131"/>
      <c r="WHP35" s="131"/>
      <c r="WHQ35" s="131"/>
      <c r="WHR35" s="131"/>
      <c r="WHS35" s="131"/>
      <c r="WHT35" s="131"/>
      <c r="WHU35" s="131"/>
      <c r="WHV35" s="131"/>
      <c r="WHW35" s="131"/>
      <c r="WHX35" s="131"/>
      <c r="WHY35" s="131"/>
      <c r="WHZ35" s="131"/>
      <c r="WIA35" s="131"/>
      <c r="WIB35" s="131"/>
      <c r="WIC35" s="131"/>
      <c r="WID35" s="131"/>
      <c r="WIE35" s="131"/>
      <c r="WIF35" s="131"/>
      <c r="WIG35" s="131"/>
      <c r="WIH35" s="131"/>
      <c r="WII35" s="131"/>
      <c r="WIJ35" s="131"/>
      <c r="WIK35" s="131"/>
      <c r="WIL35" s="131"/>
      <c r="WIM35" s="131"/>
      <c r="WIN35" s="131"/>
      <c r="WIO35" s="131"/>
      <c r="WIP35" s="131"/>
      <c r="WIQ35" s="131"/>
      <c r="WIR35" s="131"/>
      <c r="WIS35" s="131"/>
      <c r="WIT35" s="131"/>
      <c r="WIU35" s="131"/>
      <c r="WIV35" s="131"/>
      <c r="WIW35" s="131"/>
      <c r="WIX35" s="131"/>
      <c r="WIY35" s="131"/>
      <c r="WIZ35" s="131"/>
      <c r="WJA35" s="131"/>
      <c r="WJB35" s="131"/>
      <c r="WJC35" s="131"/>
      <c r="WJD35" s="131"/>
      <c r="WJE35" s="131"/>
      <c r="WJF35" s="131"/>
      <c r="WJG35" s="131"/>
      <c r="WJH35" s="131"/>
      <c r="WJI35" s="131"/>
      <c r="WJJ35" s="131"/>
      <c r="WJK35" s="131"/>
      <c r="WJL35" s="131"/>
      <c r="WJM35" s="131"/>
      <c r="WJN35" s="131"/>
      <c r="WJO35" s="131"/>
      <c r="WJP35" s="131"/>
      <c r="WJQ35" s="131"/>
      <c r="WJR35" s="131"/>
      <c r="WJS35" s="131"/>
      <c r="WJT35" s="131"/>
      <c r="WJU35" s="131"/>
      <c r="WJV35" s="131"/>
      <c r="WJW35" s="131"/>
      <c r="WJX35" s="131"/>
      <c r="WJY35" s="131"/>
      <c r="WJZ35" s="131"/>
      <c r="WKA35" s="131"/>
      <c r="WKB35" s="131"/>
      <c r="WKC35" s="131"/>
      <c r="WKD35" s="131"/>
      <c r="WKE35" s="131"/>
      <c r="WKF35" s="131"/>
      <c r="WKG35" s="131"/>
      <c r="WKH35" s="131"/>
      <c r="WKI35" s="131"/>
      <c r="WKJ35" s="131"/>
      <c r="WKK35" s="131"/>
      <c r="WKL35" s="131"/>
      <c r="WKM35" s="131"/>
      <c r="WKN35" s="131"/>
      <c r="WKO35" s="131"/>
      <c r="WKP35" s="131"/>
      <c r="WKQ35" s="131"/>
      <c r="WKR35" s="131"/>
      <c r="WKS35" s="131"/>
      <c r="WKT35" s="131"/>
      <c r="WKU35" s="131"/>
      <c r="WKV35" s="131"/>
      <c r="WKW35" s="131"/>
      <c r="WKX35" s="131"/>
      <c r="WKY35" s="131"/>
      <c r="WKZ35" s="131"/>
      <c r="WLA35" s="131"/>
      <c r="WLB35" s="131"/>
      <c r="WLC35" s="131"/>
      <c r="WLD35" s="131"/>
      <c r="WLE35" s="131"/>
      <c r="WLF35" s="131"/>
      <c r="WLG35" s="131"/>
      <c r="WLH35" s="131"/>
      <c r="WLI35" s="131"/>
      <c r="WLJ35" s="131"/>
      <c r="WLK35" s="131"/>
      <c r="WLL35" s="131"/>
      <c r="WLM35" s="131"/>
      <c r="WLN35" s="131"/>
      <c r="WLO35" s="131"/>
      <c r="WLP35" s="131"/>
      <c r="WLQ35" s="131"/>
      <c r="WLR35" s="131"/>
      <c r="WLS35" s="131"/>
      <c r="WLT35" s="131"/>
      <c r="WLU35" s="131"/>
      <c r="WLV35" s="131"/>
      <c r="WLW35" s="131"/>
      <c r="WLX35" s="131"/>
      <c r="WLY35" s="131"/>
      <c r="WLZ35" s="131"/>
      <c r="WMA35" s="131"/>
      <c r="WMB35" s="131"/>
      <c r="WMC35" s="131"/>
      <c r="WMD35" s="131"/>
      <c r="WME35" s="131"/>
      <c r="WMF35" s="131"/>
      <c r="WMG35" s="131"/>
      <c r="WMH35" s="131"/>
      <c r="WMI35" s="131"/>
      <c r="WMJ35" s="131"/>
      <c r="WMK35" s="131"/>
      <c r="WML35" s="131"/>
      <c r="WMM35" s="131"/>
      <c r="WMN35" s="131"/>
      <c r="WMO35" s="131"/>
      <c r="WMP35" s="131"/>
      <c r="WMQ35" s="131"/>
      <c r="WMR35" s="131"/>
      <c r="WMS35" s="131"/>
      <c r="WMT35" s="131"/>
      <c r="WMU35" s="131"/>
      <c r="WMV35" s="131"/>
      <c r="WMW35" s="131"/>
      <c r="WMX35" s="131"/>
      <c r="WMY35" s="131"/>
      <c r="WMZ35" s="131"/>
      <c r="WNA35" s="131"/>
      <c r="WNB35" s="131"/>
      <c r="WNC35" s="131"/>
      <c r="WND35" s="131"/>
      <c r="WNE35" s="131"/>
      <c r="WNF35" s="131"/>
      <c r="WNG35" s="131"/>
      <c r="WNH35" s="131"/>
      <c r="WNI35" s="131"/>
      <c r="WNJ35" s="131"/>
      <c r="WNK35" s="131"/>
      <c r="WNL35" s="131"/>
      <c r="WNM35" s="131"/>
      <c r="WNN35" s="131"/>
      <c r="WNO35" s="131"/>
      <c r="WNP35" s="131"/>
      <c r="WNQ35" s="131"/>
      <c r="WNR35" s="131"/>
      <c r="WNS35" s="131"/>
      <c r="WNT35" s="131"/>
      <c r="WNU35" s="131"/>
      <c r="WNV35" s="131"/>
      <c r="WNW35" s="131"/>
      <c r="WNX35" s="131"/>
      <c r="WNY35" s="131"/>
      <c r="WNZ35" s="131"/>
      <c r="WOA35" s="131"/>
      <c r="WOB35" s="131"/>
      <c r="WOC35" s="131"/>
      <c r="WOD35" s="131"/>
      <c r="WOE35" s="131"/>
      <c r="WOF35" s="131"/>
      <c r="WOG35" s="131"/>
      <c r="WOH35" s="131"/>
      <c r="WOI35" s="131"/>
      <c r="WOJ35" s="131"/>
      <c r="WOK35" s="131"/>
      <c r="WOL35" s="131"/>
      <c r="WOM35" s="131"/>
      <c r="WON35" s="131"/>
      <c r="WOO35" s="131"/>
      <c r="WOP35" s="131"/>
      <c r="WOQ35" s="131"/>
      <c r="WOR35" s="131"/>
      <c r="WOS35" s="131"/>
      <c r="WOT35" s="131"/>
      <c r="WOU35" s="131"/>
      <c r="WOV35" s="131"/>
      <c r="WOW35" s="131"/>
      <c r="WOX35" s="131"/>
      <c r="WOY35" s="131"/>
      <c r="WOZ35" s="131"/>
      <c r="WPA35" s="131"/>
      <c r="WPB35" s="131"/>
      <c r="WPC35" s="131"/>
      <c r="WPD35" s="131"/>
      <c r="WPE35" s="131"/>
      <c r="WPF35" s="131"/>
      <c r="WPG35" s="131"/>
      <c r="WPH35" s="131"/>
      <c r="WPI35" s="131"/>
      <c r="WPJ35" s="131"/>
      <c r="WPK35" s="131"/>
      <c r="WPL35" s="131"/>
      <c r="WPM35" s="131"/>
      <c r="WPN35" s="131"/>
      <c r="WPO35" s="131"/>
      <c r="WPP35" s="131"/>
      <c r="WPQ35" s="131"/>
      <c r="WPR35" s="131"/>
      <c r="WPS35" s="131"/>
      <c r="WPT35" s="131"/>
      <c r="WPU35" s="131"/>
      <c r="WPV35" s="131"/>
      <c r="WPW35" s="131"/>
      <c r="WPX35" s="131"/>
      <c r="WPY35" s="131"/>
      <c r="WPZ35" s="131"/>
      <c r="WQA35" s="131"/>
      <c r="WQB35" s="131"/>
      <c r="WQC35" s="131"/>
      <c r="WQD35" s="131"/>
      <c r="WQE35" s="131"/>
      <c r="WQF35" s="131"/>
      <c r="WQG35" s="131"/>
      <c r="WQH35" s="131"/>
      <c r="WQI35" s="131"/>
      <c r="WQJ35" s="131"/>
      <c r="WQK35" s="131"/>
      <c r="WQL35" s="131"/>
      <c r="WQM35" s="131"/>
      <c r="WQN35" s="131"/>
      <c r="WQO35" s="131"/>
      <c r="WQP35" s="131"/>
      <c r="WQQ35" s="131"/>
      <c r="WQR35" s="131"/>
      <c r="WQS35" s="131"/>
      <c r="WQT35" s="131"/>
      <c r="WQU35" s="131"/>
      <c r="WQV35" s="131"/>
      <c r="WQW35" s="131"/>
      <c r="WQX35" s="131"/>
      <c r="WQY35" s="131"/>
      <c r="WQZ35" s="131"/>
      <c r="WRA35" s="131"/>
      <c r="WRB35" s="131"/>
      <c r="WRC35" s="131"/>
      <c r="WRD35" s="131"/>
      <c r="WRE35" s="131"/>
      <c r="WRF35" s="131"/>
      <c r="WRG35" s="131"/>
      <c r="WRH35" s="131"/>
      <c r="WRI35" s="131"/>
      <c r="WRJ35" s="131"/>
      <c r="WRK35" s="131"/>
      <c r="WRL35" s="131"/>
      <c r="WRM35" s="131"/>
      <c r="WRN35" s="131"/>
      <c r="WRO35" s="131"/>
      <c r="WRP35" s="131"/>
      <c r="WRQ35" s="131"/>
      <c r="WRR35" s="131"/>
      <c r="WRS35" s="131"/>
      <c r="WRT35" s="131"/>
      <c r="WRU35" s="131"/>
      <c r="WRV35" s="131"/>
      <c r="WRW35" s="131"/>
      <c r="WRX35" s="131"/>
      <c r="WRY35" s="131"/>
      <c r="WRZ35" s="131"/>
      <c r="WSA35" s="131"/>
      <c r="WSB35" s="131"/>
      <c r="WSC35" s="131"/>
      <c r="WSD35" s="131"/>
      <c r="WSE35" s="131"/>
      <c r="WSF35" s="131"/>
      <c r="WSG35" s="131"/>
      <c r="WSH35" s="131"/>
      <c r="WSI35" s="131"/>
      <c r="WSJ35" s="131"/>
      <c r="WSK35" s="131"/>
      <c r="WSL35" s="131"/>
      <c r="WSM35" s="131"/>
      <c r="WSN35" s="131"/>
      <c r="WSO35" s="131"/>
      <c r="WSP35" s="131"/>
      <c r="WSQ35" s="131"/>
      <c r="WSR35" s="131"/>
      <c r="WSS35" s="131"/>
      <c r="WST35" s="131"/>
      <c r="WSU35" s="131"/>
      <c r="WSV35" s="131"/>
      <c r="WSW35" s="131"/>
      <c r="WSX35" s="131"/>
      <c r="WSY35" s="131"/>
      <c r="WSZ35" s="131"/>
      <c r="WTA35" s="131"/>
      <c r="WTB35" s="131"/>
      <c r="WTC35" s="131"/>
      <c r="WTD35" s="131"/>
      <c r="WTE35" s="131"/>
      <c r="WTF35" s="131"/>
      <c r="WTG35" s="131"/>
      <c r="WTH35" s="131"/>
      <c r="WTI35" s="131"/>
      <c r="WTJ35" s="131"/>
      <c r="WTK35" s="131"/>
      <c r="WTL35" s="131"/>
      <c r="WTM35" s="131"/>
      <c r="WTN35" s="131"/>
      <c r="WTO35" s="131"/>
      <c r="WTP35" s="131"/>
      <c r="WTQ35" s="131"/>
      <c r="WTR35" s="131"/>
      <c r="WTS35" s="131"/>
      <c r="WTT35" s="131"/>
      <c r="WTU35" s="131"/>
      <c r="WTV35" s="131"/>
      <c r="WTW35" s="131"/>
      <c r="WTX35" s="131"/>
      <c r="WTY35" s="131"/>
      <c r="WTZ35" s="131"/>
      <c r="WUA35" s="131"/>
      <c r="WUB35" s="131"/>
      <c r="WUC35" s="131"/>
      <c r="WUD35" s="131"/>
      <c r="WUE35" s="131"/>
      <c r="WUF35" s="131"/>
      <c r="WUG35" s="131"/>
      <c r="WUH35" s="131"/>
      <c r="WUI35" s="131"/>
      <c r="WUJ35" s="131"/>
      <c r="WUK35" s="131"/>
      <c r="WUL35" s="131"/>
      <c r="WUM35" s="131"/>
      <c r="WUN35" s="131"/>
      <c r="WUO35" s="131"/>
      <c r="WUP35" s="131"/>
      <c r="WUQ35" s="131"/>
      <c r="WUR35" s="131"/>
      <c r="WUS35" s="131"/>
      <c r="WUT35" s="131"/>
      <c r="WUU35" s="131"/>
      <c r="WUV35" s="131"/>
      <c r="WUW35" s="131"/>
      <c r="WUX35" s="131"/>
      <c r="WUY35" s="131"/>
      <c r="WUZ35" s="131"/>
      <c r="WVA35" s="131"/>
      <c r="WVB35" s="131"/>
      <c r="WVC35" s="131"/>
      <c r="WVD35" s="131"/>
      <c r="WVE35" s="131"/>
      <c r="WVF35" s="131"/>
      <c r="WVG35" s="131"/>
      <c r="WVH35" s="131"/>
      <c r="WVI35" s="131"/>
      <c r="WVJ35" s="131"/>
      <c r="WVK35" s="131"/>
      <c r="WVL35" s="131"/>
      <c r="WVM35" s="131"/>
      <c r="WVN35" s="131"/>
      <c r="WVO35" s="131"/>
      <c r="WVP35" s="131"/>
      <c r="WVQ35" s="131"/>
      <c r="WVR35" s="131"/>
      <c r="WVS35" s="131"/>
      <c r="WVT35" s="131"/>
      <c r="WVU35" s="131"/>
      <c r="WVV35" s="131"/>
      <c r="WVW35" s="131"/>
      <c r="WVX35" s="131"/>
      <c r="WVY35" s="131"/>
      <c r="WVZ35" s="131"/>
      <c r="WWA35" s="131"/>
      <c r="WWB35" s="131"/>
      <c r="WWC35" s="131"/>
      <c r="WWD35" s="131"/>
      <c r="WWE35" s="131"/>
      <c r="WWF35" s="131"/>
      <c r="WWG35" s="131"/>
      <c r="WWH35" s="131"/>
      <c r="WWI35" s="131"/>
      <c r="WWJ35" s="131"/>
      <c r="WWK35" s="131"/>
      <c r="WWL35" s="131"/>
      <c r="WWM35" s="131"/>
      <c r="WWN35" s="131"/>
      <c r="WWO35" s="131"/>
      <c r="WWP35" s="131"/>
      <c r="WWQ35" s="131"/>
      <c r="WWR35" s="131"/>
      <c r="WWS35" s="131"/>
      <c r="WWT35" s="131"/>
      <c r="WWU35" s="131"/>
      <c r="WWV35" s="131"/>
    </row>
    <row r="36" spans="1:16168" ht="12.75" customHeight="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Q36" s="148"/>
      <c r="AR36" s="148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  <c r="IW36" s="131"/>
      <c r="IX36" s="131"/>
      <c r="IY36" s="131"/>
      <c r="IZ36" s="131"/>
      <c r="JA36" s="131"/>
      <c r="JB36" s="131"/>
      <c r="JC36" s="131"/>
      <c r="JD36" s="131"/>
      <c r="JE36" s="131"/>
      <c r="JF36" s="131"/>
      <c r="JG36" s="131"/>
      <c r="JH36" s="131"/>
      <c r="JI36" s="131"/>
      <c r="JJ36" s="131"/>
      <c r="JK36" s="131"/>
      <c r="JL36" s="131"/>
      <c r="JM36" s="131"/>
      <c r="JN36" s="131"/>
      <c r="JO36" s="131"/>
      <c r="JP36" s="131"/>
      <c r="JQ36" s="131"/>
      <c r="JR36" s="131"/>
      <c r="JS36" s="131"/>
      <c r="JT36" s="131"/>
      <c r="JU36" s="131"/>
      <c r="JV36" s="131"/>
      <c r="JW36" s="131"/>
      <c r="JX36" s="131"/>
      <c r="JY36" s="131"/>
      <c r="JZ36" s="131"/>
      <c r="KA36" s="131"/>
      <c r="KB36" s="131"/>
      <c r="KC36" s="131"/>
      <c r="KD36" s="131"/>
      <c r="KE36" s="131"/>
      <c r="KF36" s="131"/>
      <c r="KG36" s="131"/>
      <c r="KH36" s="131"/>
      <c r="KI36" s="131"/>
      <c r="KJ36" s="131"/>
      <c r="KK36" s="131"/>
      <c r="KL36" s="131"/>
      <c r="KM36" s="131"/>
      <c r="KN36" s="131"/>
      <c r="KO36" s="131"/>
      <c r="KP36" s="131"/>
      <c r="KQ36" s="131"/>
      <c r="KR36" s="131"/>
      <c r="KS36" s="131"/>
      <c r="KT36" s="131"/>
      <c r="KU36" s="131"/>
      <c r="KV36" s="131"/>
      <c r="KW36" s="131"/>
      <c r="KX36" s="131"/>
      <c r="KY36" s="131"/>
      <c r="KZ36" s="131"/>
      <c r="LA36" s="131"/>
      <c r="LB36" s="131"/>
      <c r="LC36" s="131"/>
      <c r="LD36" s="131"/>
      <c r="LE36" s="131"/>
      <c r="LF36" s="131"/>
      <c r="LG36" s="131"/>
      <c r="LH36" s="131"/>
      <c r="LI36" s="131"/>
      <c r="LJ36" s="131"/>
      <c r="LK36" s="131"/>
      <c r="LL36" s="131"/>
      <c r="LM36" s="131"/>
      <c r="LN36" s="131"/>
      <c r="LO36" s="131"/>
      <c r="LP36" s="131"/>
      <c r="LQ36" s="131"/>
      <c r="LR36" s="131"/>
      <c r="LS36" s="131"/>
      <c r="LT36" s="131"/>
      <c r="LU36" s="131"/>
      <c r="LV36" s="131"/>
      <c r="LW36" s="131"/>
      <c r="LX36" s="131"/>
      <c r="LY36" s="131"/>
      <c r="LZ36" s="131"/>
      <c r="MA36" s="131"/>
      <c r="MB36" s="131"/>
      <c r="MC36" s="131"/>
      <c r="MD36" s="131"/>
      <c r="ME36" s="131"/>
      <c r="MF36" s="131"/>
      <c r="MG36" s="131"/>
      <c r="MH36" s="131"/>
      <c r="MI36" s="131"/>
      <c r="MJ36" s="131"/>
      <c r="MK36" s="131"/>
      <c r="ML36" s="131"/>
      <c r="MM36" s="131"/>
      <c r="MN36" s="131"/>
      <c r="MO36" s="131"/>
      <c r="MP36" s="131"/>
      <c r="MQ36" s="131"/>
      <c r="MR36" s="131"/>
      <c r="MS36" s="131"/>
      <c r="MT36" s="131"/>
      <c r="MU36" s="131"/>
      <c r="MV36" s="131"/>
      <c r="MW36" s="131"/>
      <c r="MX36" s="131"/>
      <c r="MY36" s="131"/>
      <c r="MZ36" s="131"/>
      <c r="NA36" s="131"/>
      <c r="NB36" s="131"/>
      <c r="NC36" s="131"/>
      <c r="ND36" s="131"/>
      <c r="NE36" s="131"/>
      <c r="NF36" s="131"/>
      <c r="NG36" s="131"/>
      <c r="NH36" s="131"/>
      <c r="NI36" s="131"/>
      <c r="NJ36" s="131"/>
      <c r="NK36" s="131"/>
      <c r="NL36" s="131"/>
      <c r="NM36" s="131"/>
      <c r="NN36" s="131"/>
      <c r="NO36" s="131"/>
      <c r="NP36" s="131"/>
      <c r="NQ36" s="131"/>
      <c r="NR36" s="131"/>
      <c r="NS36" s="131"/>
      <c r="NT36" s="131"/>
      <c r="NU36" s="131"/>
      <c r="NV36" s="131"/>
      <c r="NW36" s="131"/>
      <c r="NX36" s="131"/>
      <c r="NY36" s="131"/>
      <c r="NZ36" s="131"/>
      <c r="OA36" s="131"/>
      <c r="OB36" s="131"/>
      <c r="OC36" s="131"/>
      <c r="OD36" s="131"/>
      <c r="OE36" s="131"/>
      <c r="OF36" s="131"/>
      <c r="OG36" s="131"/>
      <c r="OH36" s="131"/>
      <c r="OI36" s="131"/>
      <c r="OJ36" s="131"/>
      <c r="OK36" s="131"/>
      <c r="OL36" s="131"/>
      <c r="OM36" s="131"/>
      <c r="ON36" s="131"/>
      <c r="OO36" s="131"/>
      <c r="OP36" s="131"/>
      <c r="OQ36" s="131"/>
      <c r="OR36" s="131"/>
      <c r="OS36" s="131"/>
      <c r="OT36" s="131"/>
      <c r="OU36" s="131"/>
      <c r="OV36" s="131"/>
      <c r="OW36" s="131"/>
      <c r="OX36" s="131"/>
      <c r="OY36" s="131"/>
      <c r="OZ36" s="131"/>
      <c r="PA36" s="131"/>
      <c r="PB36" s="131"/>
      <c r="PC36" s="131"/>
      <c r="PD36" s="131"/>
      <c r="PE36" s="131"/>
      <c r="PF36" s="131"/>
      <c r="PG36" s="131"/>
      <c r="PH36" s="131"/>
      <c r="PI36" s="131"/>
      <c r="PJ36" s="131"/>
      <c r="PK36" s="131"/>
      <c r="PL36" s="131"/>
      <c r="PM36" s="131"/>
      <c r="PN36" s="131"/>
      <c r="PO36" s="131"/>
      <c r="PP36" s="131"/>
      <c r="PQ36" s="131"/>
      <c r="PR36" s="131"/>
      <c r="PS36" s="131"/>
      <c r="PT36" s="131"/>
      <c r="PU36" s="131"/>
      <c r="PV36" s="131"/>
      <c r="PW36" s="131"/>
      <c r="PX36" s="131"/>
      <c r="PY36" s="131"/>
      <c r="PZ36" s="131"/>
      <c r="QA36" s="131"/>
      <c r="QB36" s="131"/>
      <c r="QC36" s="131"/>
      <c r="QD36" s="131"/>
      <c r="QE36" s="131"/>
      <c r="QF36" s="131"/>
      <c r="QG36" s="131"/>
      <c r="QH36" s="131"/>
      <c r="QI36" s="131"/>
      <c r="QJ36" s="131"/>
      <c r="QK36" s="131"/>
      <c r="QL36" s="131"/>
      <c r="QM36" s="131"/>
      <c r="QN36" s="131"/>
      <c r="QO36" s="131"/>
      <c r="QP36" s="131"/>
      <c r="QQ36" s="131"/>
      <c r="QR36" s="131"/>
      <c r="QS36" s="131"/>
      <c r="QT36" s="131"/>
      <c r="QU36" s="131"/>
      <c r="QV36" s="131"/>
      <c r="QW36" s="131"/>
      <c r="QX36" s="131"/>
      <c r="QY36" s="131"/>
      <c r="QZ36" s="131"/>
      <c r="RA36" s="131"/>
      <c r="RB36" s="131"/>
      <c r="RC36" s="131"/>
      <c r="RD36" s="131"/>
      <c r="RE36" s="131"/>
      <c r="RF36" s="131"/>
      <c r="RG36" s="131"/>
      <c r="RH36" s="131"/>
      <c r="RI36" s="131"/>
      <c r="RJ36" s="131"/>
      <c r="RK36" s="131"/>
      <c r="RL36" s="131"/>
      <c r="RM36" s="131"/>
      <c r="RN36" s="131"/>
      <c r="RO36" s="131"/>
      <c r="RP36" s="131"/>
      <c r="RQ36" s="131"/>
      <c r="RR36" s="131"/>
      <c r="RS36" s="131"/>
      <c r="RT36" s="131"/>
      <c r="RU36" s="131"/>
      <c r="RV36" s="131"/>
      <c r="RW36" s="131"/>
      <c r="RX36" s="131"/>
      <c r="RY36" s="131"/>
      <c r="RZ36" s="131"/>
      <c r="SA36" s="131"/>
      <c r="SB36" s="131"/>
      <c r="SC36" s="131"/>
      <c r="SD36" s="131"/>
      <c r="SE36" s="131"/>
      <c r="SF36" s="131"/>
      <c r="SG36" s="131"/>
      <c r="SH36" s="131"/>
      <c r="SI36" s="131"/>
      <c r="SJ36" s="131"/>
      <c r="SK36" s="131"/>
      <c r="SL36" s="131"/>
      <c r="SM36" s="131"/>
      <c r="SN36" s="131"/>
      <c r="SO36" s="131"/>
      <c r="SP36" s="131"/>
      <c r="SQ36" s="131"/>
      <c r="SR36" s="131"/>
      <c r="SS36" s="131"/>
      <c r="ST36" s="131"/>
      <c r="SU36" s="131"/>
      <c r="SV36" s="131"/>
      <c r="SW36" s="131"/>
      <c r="SX36" s="131"/>
      <c r="SY36" s="131"/>
      <c r="SZ36" s="131"/>
      <c r="TA36" s="131"/>
      <c r="TB36" s="131"/>
      <c r="TC36" s="131"/>
      <c r="TD36" s="131"/>
      <c r="TE36" s="131"/>
      <c r="TF36" s="131"/>
      <c r="TG36" s="131"/>
      <c r="TH36" s="131"/>
      <c r="TI36" s="131"/>
      <c r="TJ36" s="131"/>
      <c r="TK36" s="131"/>
      <c r="TL36" s="131"/>
      <c r="TM36" s="131"/>
      <c r="TN36" s="131"/>
      <c r="TO36" s="131"/>
      <c r="TP36" s="131"/>
      <c r="TQ36" s="131"/>
      <c r="TR36" s="131"/>
      <c r="TS36" s="131"/>
      <c r="TT36" s="131"/>
      <c r="TU36" s="131"/>
      <c r="TV36" s="131"/>
      <c r="TW36" s="131"/>
      <c r="TX36" s="131"/>
      <c r="TY36" s="131"/>
      <c r="TZ36" s="131"/>
      <c r="UA36" s="131"/>
      <c r="UB36" s="131"/>
      <c r="UC36" s="131"/>
      <c r="UD36" s="131"/>
      <c r="UE36" s="131"/>
      <c r="UF36" s="131"/>
      <c r="UG36" s="131"/>
      <c r="UH36" s="131"/>
      <c r="UI36" s="131"/>
      <c r="UJ36" s="131"/>
      <c r="UK36" s="131"/>
      <c r="UL36" s="131"/>
      <c r="UM36" s="131"/>
      <c r="UN36" s="131"/>
      <c r="UO36" s="131"/>
      <c r="UP36" s="131"/>
      <c r="UQ36" s="131"/>
      <c r="UR36" s="131"/>
      <c r="US36" s="131"/>
      <c r="UT36" s="131"/>
      <c r="UU36" s="131"/>
      <c r="UV36" s="131"/>
      <c r="UW36" s="131"/>
      <c r="UX36" s="131"/>
      <c r="UY36" s="131"/>
      <c r="UZ36" s="131"/>
      <c r="VA36" s="131"/>
      <c r="VB36" s="131"/>
      <c r="VC36" s="131"/>
      <c r="VD36" s="131"/>
      <c r="VE36" s="131"/>
      <c r="VF36" s="131"/>
      <c r="VG36" s="131"/>
      <c r="VH36" s="131"/>
      <c r="VI36" s="131"/>
      <c r="VJ36" s="131"/>
      <c r="VK36" s="131"/>
      <c r="VL36" s="131"/>
      <c r="VM36" s="131"/>
      <c r="VN36" s="131"/>
      <c r="VO36" s="131"/>
      <c r="VP36" s="131"/>
      <c r="VQ36" s="131"/>
      <c r="VR36" s="131"/>
      <c r="VS36" s="131"/>
      <c r="VT36" s="131"/>
      <c r="VU36" s="131"/>
      <c r="VV36" s="131"/>
      <c r="VW36" s="131"/>
      <c r="VX36" s="131"/>
      <c r="VY36" s="131"/>
      <c r="VZ36" s="131"/>
      <c r="WA36" s="131"/>
      <c r="WB36" s="131"/>
      <c r="WC36" s="131"/>
      <c r="WD36" s="131"/>
      <c r="WE36" s="131"/>
      <c r="WF36" s="131"/>
      <c r="WG36" s="131"/>
      <c r="WH36" s="131"/>
      <c r="WI36" s="131"/>
      <c r="WJ36" s="131"/>
      <c r="WK36" s="131"/>
      <c r="WL36" s="131"/>
      <c r="WM36" s="131"/>
      <c r="WN36" s="131"/>
      <c r="WO36" s="131"/>
      <c r="WP36" s="131"/>
      <c r="WQ36" s="131"/>
      <c r="WR36" s="131"/>
      <c r="WS36" s="131"/>
      <c r="WT36" s="131"/>
      <c r="WU36" s="131"/>
      <c r="WV36" s="131"/>
      <c r="WW36" s="131"/>
      <c r="WX36" s="131"/>
      <c r="WY36" s="131"/>
      <c r="WZ36" s="131"/>
      <c r="XA36" s="131"/>
      <c r="XB36" s="131"/>
      <c r="XC36" s="131"/>
      <c r="XD36" s="131"/>
      <c r="XE36" s="131"/>
      <c r="XF36" s="131"/>
      <c r="XG36" s="131"/>
      <c r="XH36" s="131"/>
      <c r="XI36" s="131"/>
      <c r="XJ36" s="131"/>
      <c r="XK36" s="131"/>
      <c r="XL36" s="131"/>
      <c r="XM36" s="131"/>
      <c r="XN36" s="131"/>
      <c r="XO36" s="131"/>
      <c r="XP36" s="131"/>
      <c r="XQ36" s="131"/>
      <c r="XR36" s="131"/>
      <c r="XS36" s="131"/>
      <c r="XT36" s="131"/>
      <c r="XU36" s="131"/>
      <c r="XV36" s="131"/>
      <c r="XW36" s="131"/>
      <c r="XX36" s="131"/>
      <c r="XY36" s="131"/>
      <c r="XZ36" s="131"/>
      <c r="YA36" s="131"/>
      <c r="YB36" s="131"/>
      <c r="YC36" s="131"/>
      <c r="YD36" s="131"/>
      <c r="YE36" s="131"/>
      <c r="YF36" s="131"/>
      <c r="YG36" s="131"/>
      <c r="YH36" s="131"/>
      <c r="YI36" s="131"/>
      <c r="YJ36" s="131"/>
      <c r="YK36" s="131"/>
      <c r="YL36" s="131"/>
      <c r="YM36" s="131"/>
      <c r="YN36" s="131"/>
      <c r="YO36" s="131"/>
      <c r="YP36" s="131"/>
      <c r="YQ36" s="131"/>
      <c r="YR36" s="131"/>
      <c r="YS36" s="131"/>
      <c r="YT36" s="131"/>
      <c r="YU36" s="131"/>
      <c r="YV36" s="131"/>
      <c r="YW36" s="131"/>
      <c r="YX36" s="131"/>
      <c r="YY36" s="131"/>
      <c r="YZ36" s="131"/>
      <c r="ZA36" s="131"/>
      <c r="ZB36" s="131"/>
      <c r="ZC36" s="131"/>
      <c r="ZD36" s="131"/>
      <c r="ZE36" s="131"/>
      <c r="ZF36" s="131"/>
      <c r="ZG36" s="131"/>
      <c r="ZH36" s="131"/>
      <c r="ZI36" s="131"/>
      <c r="ZJ36" s="131"/>
      <c r="ZK36" s="131"/>
      <c r="ZL36" s="131"/>
      <c r="ZM36" s="131"/>
      <c r="ZN36" s="131"/>
      <c r="ZO36" s="131"/>
      <c r="ZP36" s="131"/>
      <c r="ZQ36" s="131"/>
      <c r="ZR36" s="131"/>
      <c r="ZS36" s="131"/>
      <c r="ZT36" s="131"/>
      <c r="ZU36" s="131"/>
      <c r="ZV36" s="131"/>
      <c r="ZW36" s="131"/>
      <c r="ZX36" s="131"/>
      <c r="ZY36" s="131"/>
      <c r="ZZ36" s="131"/>
      <c r="AAA36" s="131"/>
      <c r="AAB36" s="131"/>
      <c r="AAC36" s="131"/>
      <c r="AAD36" s="131"/>
      <c r="AAE36" s="131"/>
      <c r="AAF36" s="131"/>
      <c r="AAG36" s="131"/>
      <c r="AAH36" s="131"/>
      <c r="AAI36" s="131"/>
      <c r="AAJ36" s="131"/>
      <c r="AAK36" s="131"/>
      <c r="AAL36" s="131"/>
      <c r="AAM36" s="131"/>
      <c r="AAN36" s="131"/>
      <c r="AAO36" s="131"/>
      <c r="AAP36" s="131"/>
      <c r="AAQ36" s="131"/>
      <c r="AAR36" s="131"/>
      <c r="AAS36" s="131"/>
      <c r="AAT36" s="131"/>
      <c r="AAU36" s="131"/>
      <c r="AAV36" s="131"/>
      <c r="AAW36" s="131"/>
      <c r="AAX36" s="131"/>
      <c r="AAY36" s="131"/>
      <c r="AAZ36" s="131"/>
      <c r="ABA36" s="131"/>
      <c r="ABB36" s="131"/>
      <c r="ABC36" s="131"/>
      <c r="ABD36" s="131"/>
      <c r="ABE36" s="131"/>
      <c r="ABF36" s="131"/>
      <c r="ABG36" s="131"/>
      <c r="ABH36" s="131"/>
      <c r="ABI36" s="131"/>
      <c r="ABJ36" s="131"/>
      <c r="ABK36" s="131"/>
      <c r="ABL36" s="131"/>
      <c r="ABM36" s="131"/>
      <c r="ABN36" s="131"/>
      <c r="ABO36" s="131"/>
      <c r="ABP36" s="131"/>
      <c r="ABQ36" s="131"/>
      <c r="ABR36" s="131"/>
      <c r="ABS36" s="131"/>
      <c r="ABT36" s="131"/>
      <c r="ABU36" s="131"/>
      <c r="ABV36" s="131"/>
      <c r="ABW36" s="131"/>
      <c r="ABX36" s="131"/>
      <c r="ABY36" s="131"/>
      <c r="ABZ36" s="131"/>
      <c r="ACA36" s="131"/>
      <c r="ACB36" s="131"/>
      <c r="ACC36" s="131"/>
      <c r="ACD36" s="131"/>
      <c r="ACE36" s="131"/>
      <c r="ACF36" s="131"/>
      <c r="ACG36" s="131"/>
      <c r="ACH36" s="131"/>
      <c r="ACI36" s="131"/>
      <c r="ACJ36" s="131"/>
      <c r="ACK36" s="131"/>
      <c r="ACL36" s="131"/>
      <c r="ACM36" s="131"/>
      <c r="ACN36" s="131"/>
      <c r="ACO36" s="131"/>
      <c r="ACP36" s="131"/>
      <c r="ACQ36" s="131"/>
      <c r="ACR36" s="131"/>
      <c r="ACS36" s="131"/>
      <c r="ACT36" s="131"/>
      <c r="ACU36" s="131"/>
      <c r="ACV36" s="131"/>
      <c r="ACW36" s="131"/>
      <c r="ACX36" s="131"/>
      <c r="ACY36" s="131"/>
      <c r="ACZ36" s="131"/>
      <c r="ADA36" s="131"/>
      <c r="ADB36" s="131"/>
      <c r="ADC36" s="131"/>
      <c r="ADD36" s="131"/>
      <c r="ADE36" s="131"/>
      <c r="ADF36" s="131"/>
      <c r="ADG36" s="131"/>
      <c r="ADH36" s="131"/>
      <c r="ADI36" s="131"/>
      <c r="ADJ36" s="131"/>
      <c r="ADK36" s="131"/>
      <c r="ADL36" s="131"/>
      <c r="ADM36" s="131"/>
      <c r="ADN36" s="131"/>
      <c r="ADO36" s="131"/>
      <c r="ADP36" s="131"/>
      <c r="ADQ36" s="131"/>
      <c r="ADR36" s="131"/>
      <c r="ADS36" s="131"/>
      <c r="ADT36" s="131"/>
      <c r="ADU36" s="131"/>
      <c r="ADV36" s="131"/>
      <c r="ADW36" s="131"/>
      <c r="ADX36" s="131"/>
      <c r="ADY36" s="131"/>
      <c r="ADZ36" s="131"/>
      <c r="AEA36" s="131"/>
      <c r="AEB36" s="131"/>
      <c r="AEC36" s="131"/>
      <c r="AED36" s="131"/>
      <c r="AEE36" s="131"/>
      <c r="AEF36" s="131"/>
      <c r="AEG36" s="131"/>
      <c r="AEH36" s="131"/>
      <c r="AEI36" s="131"/>
      <c r="AEJ36" s="131"/>
      <c r="AEK36" s="131"/>
      <c r="AEL36" s="131"/>
      <c r="AEM36" s="131"/>
      <c r="AEN36" s="131"/>
      <c r="AEO36" s="131"/>
      <c r="AEP36" s="131"/>
      <c r="AEQ36" s="131"/>
      <c r="AER36" s="131"/>
      <c r="AES36" s="131"/>
      <c r="AET36" s="131"/>
      <c r="AEU36" s="131"/>
      <c r="AEV36" s="131"/>
      <c r="AEW36" s="131"/>
      <c r="AEX36" s="131"/>
      <c r="AEY36" s="131"/>
      <c r="AEZ36" s="131"/>
      <c r="AFA36" s="131"/>
      <c r="AFB36" s="131"/>
      <c r="AFC36" s="131"/>
      <c r="AFD36" s="131"/>
      <c r="AFE36" s="131"/>
      <c r="AFF36" s="131"/>
      <c r="AFG36" s="131"/>
      <c r="AFH36" s="131"/>
      <c r="AFI36" s="131"/>
      <c r="AFJ36" s="131"/>
      <c r="AFK36" s="131"/>
      <c r="AFL36" s="131"/>
      <c r="AFM36" s="131"/>
      <c r="AFN36" s="131"/>
      <c r="AFO36" s="131"/>
      <c r="AFP36" s="131"/>
      <c r="AFQ36" s="131"/>
      <c r="AFR36" s="131"/>
      <c r="AFS36" s="131"/>
      <c r="AFT36" s="131"/>
      <c r="AFU36" s="131"/>
      <c r="AFV36" s="131"/>
      <c r="AFW36" s="131"/>
      <c r="AFX36" s="131"/>
      <c r="AFY36" s="131"/>
      <c r="AFZ36" s="131"/>
      <c r="AGA36" s="131"/>
      <c r="AGB36" s="131"/>
      <c r="AGC36" s="131"/>
      <c r="AGD36" s="131"/>
      <c r="AGE36" s="131"/>
      <c r="AGF36" s="131"/>
      <c r="AGG36" s="131"/>
      <c r="AGH36" s="131"/>
      <c r="AGI36" s="131"/>
      <c r="AGJ36" s="131"/>
      <c r="AGK36" s="131"/>
      <c r="AGL36" s="131"/>
      <c r="AGM36" s="131"/>
      <c r="AGN36" s="131"/>
      <c r="AGO36" s="131"/>
      <c r="AGP36" s="131"/>
      <c r="AGQ36" s="131"/>
      <c r="AGR36" s="131"/>
      <c r="AGS36" s="131"/>
      <c r="AGT36" s="131"/>
      <c r="AGU36" s="131"/>
      <c r="AGV36" s="131"/>
      <c r="AGW36" s="131"/>
      <c r="AGX36" s="131"/>
      <c r="AGY36" s="131"/>
      <c r="AGZ36" s="131"/>
      <c r="AHA36" s="131"/>
      <c r="AHB36" s="131"/>
      <c r="AHC36" s="131"/>
      <c r="AHD36" s="131"/>
      <c r="AHE36" s="131"/>
      <c r="AHF36" s="131"/>
      <c r="AHG36" s="131"/>
      <c r="AHH36" s="131"/>
      <c r="AHI36" s="131"/>
      <c r="AHJ36" s="131"/>
      <c r="AHK36" s="131"/>
      <c r="AHL36" s="131"/>
      <c r="AHM36" s="131"/>
      <c r="AHN36" s="131"/>
      <c r="AHO36" s="131"/>
      <c r="AHP36" s="131"/>
      <c r="AHQ36" s="131"/>
      <c r="AHR36" s="131"/>
      <c r="AHS36" s="131"/>
      <c r="AHT36" s="131"/>
      <c r="AHU36" s="131"/>
      <c r="AHV36" s="131"/>
      <c r="AHW36" s="131"/>
      <c r="AHX36" s="131"/>
      <c r="AHY36" s="131"/>
      <c r="AHZ36" s="131"/>
      <c r="AIA36" s="131"/>
      <c r="AIB36" s="131"/>
      <c r="AIC36" s="131"/>
      <c r="AID36" s="131"/>
      <c r="AIE36" s="131"/>
      <c r="AIF36" s="131"/>
      <c r="AIG36" s="131"/>
      <c r="AIH36" s="131"/>
      <c r="AII36" s="131"/>
      <c r="AIJ36" s="131"/>
      <c r="AIK36" s="131"/>
      <c r="AIL36" s="131"/>
      <c r="AIM36" s="131"/>
      <c r="AIN36" s="131"/>
      <c r="AIO36" s="131"/>
      <c r="AIP36" s="131"/>
      <c r="AIQ36" s="131"/>
      <c r="AIR36" s="131"/>
      <c r="AIS36" s="131"/>
      <c r="AIT36" s="131"/>
      <c r="AIU36" s="131"/>
      <c r="AIV36" s="131"/>
      <c r="AIW36" s="131"/>
      <c r="AIX36" s="131"/>
      <c r="AIY36" s="131"/>
      <c r="AIZ36" s="131"/>
      <c r="AJA36" s="131"/>
      <c r="AJB36" s="131"/>
      <c r="AJC36" s="131"/>
      <c r="AJD36" s="131"/>
      <c r="AJE36" s="131"/>
      <c r="AJF36" s="131"/>
      <c r="AJG36" s="131"/>
      <c r="AJH36" s="131"/>
      <c r="AJI36" s="131"/>
      <c r="AJJ36" s="131"/>
      <c r="AJK36" s="131"/>
      <c r="AJL36" s="131"/>
      <c r="AJM36" s="131"/>
      <c r="AJN36" s="131"/>
      <c r="AJO36" s="131"/>
      <c r="AJP36" s="131"/>
      <c r="AJQ36" s="131"/>
      <c r="AJR36" s="131"/>
      <c r="AJS36" s="131"/>
      <c r="AJT36" s="131"/>
      <c r="AJU36" s="131"/>
      <c r="AJV36" s="131"/>
      <c r="AJW36" s="131"/>
      <c r="AJX36" s="131"/>
      <c r="AJY36" s="131"/>
      <c r="AJZ36" s="131"/>
      <c r="AKA36" s="131"/>
      <c r="AKB36" s="131"/>
      <c r="AKC36" s="131"/>
      <c r="AKD36" s="131"/>
      <c r="AKE36" s="131"/>
      <c r="AKF36" s="131"/>
      <c r="AKG36" s="131"/>
      <c r="AKH36" s="131"/>
      <c r="AKI36" s="131"/>
      <c r="AKJ36" s="131"/>
      <c r="AKK36" s="131"/>
      <c r="AKL36" s="131"/>
      <c r="AKM36" s="131"/>
      <c r="AKN36" s="131"/>
      <c r="AKO36" s="131"/>
      <c r="AKP36" s="131"/>
      <c r="AKQ36" s="131"/>
      <c r="AKR36" s="131"/>
      <c r="AKS36" s="131"/>
      <c r="AKT36" s="131"/>
      <c r="AKU36" s="131"/>
      <c r="AKV36" s="131"/>
      <c r="AKW36" s="131"/>
      <c r="AKX36" s="131"/>
      <c r="AKY36" s="131"/>
      <c r="AKZ36" s="131"/>
      <c r="ALA36" s="131"/>
      <c r="ALB36" s="131"/>
      <c r="ALC36" s="131"/>
      <c r="ALD36" s="131"/>
      <c r="ALE36" s="131"/>
      <c r="ALF36" s="131"/>
      <c r="ALG36" s="131"/>
      <c r="ALH36" s="131"/>
      <c r="ALI36" s="131"/>
      <c r="ALJ36" s="131"/>
      <c r="ALK36" s="131"/>
      <c r="ALL36" s="131"/>
      <c r="ALM36" s="131"/>
      <c r="ALN36" s="131"/>
      <c r="ALO36" s="131"/>
      <c r="ALP36" s="131"/>
      <c r="ALQ36" s="131"/>
      <c r="ALR36" s="131"/>
      <c r="ALS36" s="131"/>
      <c r="ALT36" s="131"/>
      <c r="ALU36" s="131"/>
      <c r="ALV36" s="131"/>
      <c r="ALW36" s="131"/>
      <c r="ALX36" s="131"/>
      <c r="ALY36" s="131"/>
      <c r="ALZ36" s="131"/>
      <c r="AMA36" s="131"/>
      <c r="AMB36" s="131"/>
      <c r="AMC36" s="131"/>
      <c r="AMD36" s="131"/>
      <c r="AME36" s="131"/>
      <c r="AMF36" s="131"/>
      <c r="AMG36" s="131"/>
      <c r="AMH36" s="131"/>
      <c r="AMI36" s="131"/>
      <c r="AMJ36" s="131"/>
      <c r="AMK36" s="131"/>
      <c r="AML36" s="131"/>
      <c r="AMM36" s="131"/>
      <c r="AMN36" s="131"/>
      <c r="AMO36" s="131"/>
      <c r="AMP36" s="131"/>
      <c r="AMQ36" s="131"/>
      <c r="AMR36" s="131"/>
      <c r="AMS36" s="131"/>
      <c r="AMT36" s="131"/>
      <c r="AMU36" s="131"/>
      <c r="AMV36" s="131"/>
      <c r="AMW36" s="131"/>
      <c r="AMX36" s="131"/>
      <c r="AMY36" s="131"/>
      <c r="AMZ36" s="131"/>
      <c r="ANA36" s="131"/>
      <c r="ANB36" s="131"/>
      <c r="ANC36" s="131"/>
      <c r="AND36" s="131"/>
      <c r="ANE36" s="131"/>
      <c r="ANF36" s="131"/>
      <c r="ANG36" s="131"/>
      <c r="ANH36" s="131"/>
      <c r="ANI36" s="131"/>
      <c r="ANJ36" s="131"/>
      <c r="ANK36" s="131"/>
      <c r="ANL36" s="131"/>
      <c r="ANM36" s="131"/>
      <c r="ANN36" s="131"/>
      <c r="ANO36" s="131"/>
      <c r="ANP36" s="131"/>
      <c r="ANQ36" s="131"/>
      <c r="ANR36" s="131"/>
      <c r="ANS36" s="131"/>
      <c r="ANT36" s="131"/>
      <c r="ANU36" s="131"/>
      <c r="ANV36" s="131"/>
      <c r="ANW36" s="131"/>
      <c r="ANX36" s="131"/>
      <c r="ANY36" s="131"/>
      <c r="ANZ36" s="131"/>
      <c r="AOA36" s="131"/>
      <c r="AOB36" s="131"/>
      <c r="AOC36" s="131"/>
      <c r="AOD36" s="131"/>
      <c r="AOE36" s="131"/>
      <c r="AOF36" s="131"/>
      <c r="AOG36" s="131"/>
      <c r="AOH36" s="131"/>
      <c r="AOI36" s="131"/>
      <c r="AOJ36" s="131"/>
      <c r="AOK36" s="131"/>
      <c r="AOL36" s="131"/>
      <c r="AOM36" s="131"/>
      <c r="AON36" s="131"/>
      <c r="AOO36" s="131"/>
      <c r="AOP36" s="131"/>
      <c r="AOQ36" s="131"/>
      <c r="AOR36" s="131"/>
      <c r="AOS36" s="131"/>
      <c r="AOT36" s="131"/>
      <c r="AOU36" s="131"/>
      <c r="AOV36" s="131"/>
      <c r="AOW36" s="131"/>
      <c r="AOX36" s="131"/>
      <c r="AOY36" s="131"/>
      <c r="AOZ36" s="131"/>
      <c r="APA36" s="131"/>
      <c r="APB36" s="131"/>
      <c r="APC36" s="131"/>
      <c r="APD36" s="131"/>
      <c r="APE36" s="131"/>
      <c r="APF36" s="131"/>
      <c r="APG36" s="131"/>
      <c r="APH36" s="131"/>
      <c r="API36" s="131"/>
      <c r="APJ36" s="131"/>
      <c r="APK36" s="131"/>
      <c r="APL36" s="131"/>
      <c r="APM36" s="131"/>
      <c r="APN36" s="131"/>
      <c r="APO36" s="131"/>
      <c r="APP36" s="131"/>
      <c r="APQ36" s="131"/>
      <c r="APR36" s="131"/>
      <c r="APS36" s="131"/>
      <c r="APT36" s="131"/>
      <c r="APU36" s="131"/>
      <c r="APV36" s="131"/>
      <c r="APW36" s="131"/>
      <c r="APX36" s="131"/>
      <c r="APY36" s="131"/>
      <c r="APZ36" s="131"/>
      <c r="AQA36" s="131"/>
      <c r="AQB36" s="131"/>
      <c r="AQC36" s="131"/>
      <c r="AQD36" s="131"/>
      <c r="AQE36" s="131"/>
      <c r="AQF36" s="131"/>
      <c r="AQG36" s="131"/>
      <c r="AQH36" s="131"/>
      <c r="AQI36" s="131"/>
      <c r="AQJ36" s="131"/>
      <c r="AQK36" s="131"/>
      <c r="AQL36" s="131"/>
      <c r="AQM36" s="131"/>
      <c r="AQN36" s="131"/>
      <c r="AQO36" s="131"/>
      <c r="AQP36" s="131"/>
      <c r="AQQ36" s="131"/>
      <c r="AQR36" s="131"/>
      <c r="AQS36" s="131"/>
      <c r="AQT36" s="131"/>
      <c r="AQU36" s="131"/>
      <c r="AQV36" s="131"/>
      <c r="AQW36" s="131"/>
      <c r="AQX36" s="131"/>
      <c r="AQY36" s="131"/>
      <c r="AQZ36" s="131"/>
      <c r="ARA36" s="131"/>
      <c r="ARB36" s="131"/>
      <c r="ARC36" s="131"/>
      <c r="ARD36" s="131"/>
      <c r="ARE36" s="131"/>
      <c r="ARF36" s="131"/>
      <c r="ARG36" s="131"/>
      <c r="ARH36" s="131"/>
      <c r="ARI36" s="131"/>
      <c r="ARJ36" s="131"/>
      <c r="ARK36" s="131"/>
      <c r="ARL36" s="131"/>
      <c r="ARM36" s="131"/>
      <c r="ARN36" s="131"/>
      <c r="ARO36" s="131"/>
      <c r="ARP36" s="131"/>
      <c r="ARQ36" s="131"/>
      <c r="ARR36" s="131"/>
      <c r="ARS36" s="131"/>
      <c r="ART36" s="131"/>
      <c r="ARU36" s="131"/>
      <c r="ARV36" s="131"/>
      <c r="ARW36" s="131"/>
      <c r="ARX36" s="131"/>
      <c r="ARY36" s="131"/>
      <c r="ARZ36" s="131"/>
      <c r="ASA36" s="131"/>
      <c r="ASB36" s="131"/>
      <c r="ASC36" s="131"/>
      <c r="ASD36" s="131"/>
      <c r="ASE36" s="131"/>
      <c r="ASF36" s="131"/>
      <c r="ASG36" s="131"/>
      <c r="ASH36" s="131"/>
      <c r="ASI36" s="131"/>
      <c r="ASJ36" s="131"/>
      <c r="ASK36" s="131"/>
      <c r="ASL36" s="131"/>
      <c r="ASM36" s="131"/>
      <c r="ASN36" s="131"/>
      <c r="ASO36" s="131"/>
      <c r="ASP36" s="131"/>
      <c r="ASQ36" s="131"/>
      <c r="ASR36" s="131"/>
      <c r="ASS36" s="131"/>
      <c r="AST36" s="131"/>
      <c r="ASU36" s="131"/>
      <c r="ASV36" s="131"/>
      <c r="ASW36" s="131"/>
      <c r="ASX36" s="131"/>
      <c r="ASY36" s="131"/>
      <c r="ASZ36" s="131"/>
      <c r="ATA36" s="131"/>
      <c r="ATB36" s="131"/>
      <c r="ATC36" s="131"/>
      <c r="ATD36" s="131"/>
      <c r="ATE36" s="131"/>
      <c r="ATF36" s="131"/>
      <c r="ATG36" s="131"/>
      <c r="ATH36" s="131"/>
      <c r="ATI36" s="131"/>
      <c r="ATJ36" s="131"/>
      <c r="ATK36" s="131"/>
      <c r="ATL36" s="131"/>
      <c r="ATM36" s="131"/>
      <c r="ATN36" s="131"/>
      <c r="ATO36" s="131"/>
      <c r="ATP36" s="131"/>
      <c r="ATQ36" s="131"/>
      <c r="ATR36" s="131"/>
      <c r="ATS36" s="131"/>
      <c r="ATT36" s="131"/>
      <c r="ATU36" s="131"/>
      <c r="ATV36" s="131"/>
      <c r="ATW36" s="131"/>
      <c r="ATX36" s="131"/>
      <c r="ATY36" s="131"/>
      <c r="ATZ36" s="131"/>
      <c r="AUA36" s="131"/>
      <c r="AUB36" s="131"/>
      <c r="AUC36" s="131"/>
      <c r="AUD36" s="131"/>
      <c r="AUE36" s="131"/>
      <c r="AUF36" s="131"/>
      <c r="AUG36" s="131"/>
      <c r="AUH36" s="131"/>
      <c r="AUI36" s="131"/>
      <c r="AUJ36" s="131"/>
      <c r="AUK36" s="131"/>
      <c r="AUL36" s="131"/>
      <c r="AUM36" s="131"/>
      <c r="AUN36" s="131"/>
      <c r="AUO36" s="131"/>
      <c r="AUP36" s="131"/>
      <c r="AUQ36" s="131"/>
      <c r="AUR36" s="131"/>
      <c r="AUS36" s="131"/>
      <c r="AUT36" s="131"/>
      <c r="AUU36" s="131"/>
      <c r="AUV36" s="131"/>
      <c r="AUW36" s="131"/>
      <c r="AUX36" s="131"/>
      <c r="AUY36" s="131"/>
      <c r="AUZ36" s="131"/>
      <c r="AVA36" s="131"/>
      <c r="AVB36" s="131"/>
      <c r="AVC36" s="131"/>
      <c r="AVD36" s="131"/>
      <c r="AVE36" s="131"/>
      <c r="AVF36" s="131"/>
      <c r="AVG36" s="131"/>
      <c r="AVH36" s="131"/>
      <c r="AVI36" s="131"/>
      <c r="AVJ36" s="131"/>
      <c r="AVK36" s="131"/>
      <c r="AVL36" s="131"/>
      <c r="AVM36" s="131"/>
      <c r="AVN36" s="131"/>
      <c r="AVO36" s="131"/>
      <c r="AVP36" s="131"/>
      <c r="AVQ36" s="131"/>
      <c r="AVR36" s="131"/>
      <c r="AVS36" s="131"/>
      <c r="AVT36" s="131"/>
      <c r="AVU36" s="131"/>
      <c r="AVV36" s="131"/>
      <c r="AVW36" s="131"/>
      <c r="AVX36" s="131"/>
      <c r="AVY36" s="131"/>
      <c r="AVZ36" s="131"/>
      <c r="AWA36" s="131"/>
      <c r="AWB36" s="131"/>
      <c r="AWC36" s="131"/>
      <c r="AWD36" s="131"/>
      <c r="AWE36" s="131"/>
      <c r="AWF36" s="131"/>
      <c r="AWG36" s="131"/>
      <c r="AWH36" s="131"/>
      <c r="AWI36" s="131"/>
      <c r="AWJ36" s="131"/>
      <c r="AWK36" s="131"/>
      <c r="AWL36" s="131"/>
      <c r="AWM36" s="131"/>
      <c r="AWN36" s="131"/>
      <c r="AWO36" s="131"/>
      <c r="AWP36" s="131"/>
      <c r="AWQ36" s="131"/>
      <c r="AWR36" s="131"/>
      <c r="AWS36" s="131"/>
      <c r="AWT36" s="131"/>
      <c r="AWU36" s="131"/>
      <c r="AWV36" s="131"/>
      <c r="AWW36" s="131"/>
      <c r="AWX36" s="131"/>
      <c r="AWY36" s="131"/>
      <c r="AWZ36" s="131"/>
      <c r="AXA36" s="131"/>
      <c r="AXB36" s="131"/>
      <c r="AXC36" s="131"/>
      <c r="AXD36" s="131"/>
      <c r="AXE36" s="131"/>
      <c r="AXF36" s="131"/>
      <c r="AXG36" s="131"/>
      <c r="AXH36" s="131"/>
      <c r="AXI36" s="131"/>
      <c r="AXJ36" s="131"/>
      <c r="AXK36" s="131"/>
      <c r="AXL36" s="131"/>
      <c r="AXM36" s="131"/>
      <c r="AXN36" s="131"/>
      <c r="AXO36" s="131"/>
      <c r="AXP36" s="131"/>
      <c r="AXQ36" s="131"/>
      <c r="AXR36" s="131"/>
      <c r="AXS36" s="131"/>
      <c r="AXT36" s="131"/>
      <c r="AXU36" s="131"/>
      <c r="AXV36" s="131"/>
      <c r="AXW36" s="131"/>
      <c r="AXX36" s="131"/>
      <c r="AXY36" s="131"/>
      <c r="AXZ36" s="131"/>
      <c r="AYA36" s="131"/>
      <c r="AYB36" s="131"/>
      <c r="AYC36" s="131"/>
      <c r="AYD36" s="131"/>
      <c r="AYE36" s="131"/>
      <c r="AYF36" s="131"/>
      <c r="AYG36" s="131"/>
      <c r="AYH36" s="131"/>
      <c r="AYI36" s="131"/>
      <c r="AYJ36" s="131"/>
      <c r="AYK36" s="131"/>
      <c r="AYL36" s="131"/>
      <c r="AYM36" s="131"/>
      <c r="AYN36" s="131"/>
      <c r="AYO36" s="131"/>
      <c r="AYP36" s="131"/>
      <c r="AYQ36" s="131"/>
      <c r="AYR36" s="131"/>
      <c r="AYS36" s="131"/>
      <c r="AYT36" s="131"/>
      <c r="AYU36" s="131"/>
      <c r="AYV36" s="131"/>
      <c r="AYW36" s="131"/>
      <c r="AYX36" s="131"/>
      <c r="AYY36" s="131"/>
      <c r="AYZ36" s="131"/>
      <c r="AZA36" s="131"/>
      <c r="AZB36" s="131"/>
      <c r="AZC36" s="131"/>
      <c r="AZD36" s="131"/>
      <c r="AZE36" s="131"/>
      <c r="AZF36" s="131"/>
      <c r="AZG36" s="131"/>
      <c r="AZH36" s="131"/>
      <c r="AZI36" s="131"/>
      <c r="AZJ36" s="131"/>
      <c r="AZK36" s="131"/>
      <c r="AZL36" s="131"/>
      <c r="AZM36" s="131"/>
      <c r="AZN36" s="131"/>
      <c r="AZO36" s="131"/>
      <c r="AZP36" s="131"/>
      <c r="AZQ36" s="131"/>
      <c r="AZR36" s="131"/>
      <c r="AZS36" s="131"/>
      <c r="AZT36" s="131"/>
      <c r="AZU36" s="131"/>
      <c r="AZV36" s="131"/>
      <c r="AZW36" s="131"/>
      <c r="AZX36" s="131"/>
      <c r="AZY36" s="131"/>
      <c r="AZZ36" s="131"/>
      <c r="BAA36" s="131"/>
      <c r="BAB36" s="131"/>
      <c r="BAC36" s="131"/>
      <c r="BAD36" s="131"/>
      <c r="BAE36" s="131"/>
      <c r="BAF36" s="131"/>
      <c r="BAG36" s="131"/>
      <c r="BAH36" s="131"/>
      <c r="BAI36" s="131"/>
      <c r="BAJ36" s="131"/>
      <c r="BAK36" s="131"/>
      <c r="BAL36" s="131"/>
      <c r="BAM36" s="131"/>
      <c r="BAN36" s="131"/>
      <c r="BAO36" s="131"/>
      <c r="BAP36" s="131"/>
      <c r="BAQ36" s="131"/>
      <c r="BAR36" s="131"/>
      <c r="BAS36" s="131"/>
      <c r="BAT36" s="131"/>
      <c r="BAU36" s="131"/>
      <c r="BAV36" s="131"/>
      <c r="BAW36" s="131"/>
      <c r="BAX36" s="131"/>
      <c r="BAY36" s="131"/>
      <c r="BAZ36" s="131"/>
      <c r="BBA36" s="131"/>
      <c r="BBB36" s="131"/>
      <c r="BBC36" s="131"/>
      <c r="BBD36" s="131"/>
      <c r="BBE36" s="131"/>
      <c r="BBF36" s="131"/>
      <c r="BBG36" s="131"/>
      <c r="BBH36" s="131"/>
      <c r="BBI36" s="131"/>
      <c r="BBJ36" s="131"/>
      <c r="BBK36" s="131"/>
      <c r="BBL36" s="131"/>
      <c r="BBM36" s="131"/>
      <c r="BBN36" s="131"/>
      <c r="BBO36" s="131"/>
      <c r="BBP36" s="131"/>
      <c r="BBQ36" s="131"/>
      <c r="BBR36" s="131"/>
      <c r="BBS36" s="131"/>
      <c r="BBT36" s="131"/>
      <c r="BBU36" s="131"/>
      <c r="BBV36" s="131"/>
      <c r="BBW36" s="131"/>
      <c r="BBX36" s="131"/>
      <c r="BBY36" s="131"/>
      <c r="BBZ36" s="131"/>
      <c r="BCA36" s="131"/>
      <c r="BCB36" s="131"/>
      <c r="BCC36" s="131"/>
      <c r="BCD36" s="131"/>
      <c r="BCE36" s="131"/>
      <c r="BCF36" s="131"/>
      <c r="BCG36" s="131"/>
      <c r="BCH36" s="131"/>
      <c r="BCI36" s="131"/>
      <c r="BCJ36" s="131"/>
      <c r="BCK36" s="131"/>
      <c r="BCL36" s="131"/>
      <c r="BCM36" s="131"/>
      <c r="BCN36" s="131"/>
      <c r="BCO36" s="131"/>
      <c r="BCP36" s="131"/>
      <c r="BCQ36" s="131"/>
      <c r="BCR36" s="131"/>
      <c r="BCS36" s="131"/>
      <c r="BCT36" s="131"/>
      <c r="BCU36" s="131"/>
      <c r="BCV36" s="131"/>
      <c r="BCW36" s="131"/>
      <c r="BCX36" s="131"/>
      <c r="BCY36" s="131"/>
      <c r="BCZ36" s="131"/>
      <c r="BDA36" s="131"/>
      <c r="BDB36" s="131"/>
      <c r="BDC36" s="131"/>
      <c r="BDD36" s="131"/>
      <c r="BDE36" s="131"/>
      <c r="BDF36" s="131"/>
      <c r="BDG36" s="131"/>
      <c r="BDH36" s="131"/>
      <c r="BDI36" s="131"/>
      <c r="BDJ36" s="131"/>
      <c r="BDK36" s="131"/>
      <c r="BDL36" s="131"/>
      <c r="BDM36" s="131"/>
      <c r="BDN36" s="131"/>
      <c r="BDO36" s="131"/>
      <c r="BDP36" s="131"/>
      <c r="BDQ36" s="131"/>
      <c r="BDR36" s="131"/>
      <c r="BDS36" s="131"/>
      <c r="BDT36" s="131"/>
      <c r="BDU36" s="131"/>
      <c r="BDV36" s="131"/>
      <c r="BDW36" s="131"/>
      <c r="BDX36" s="131"/>
      <c r="BDY36" s="131"/>
      <c r="BDZ36" s="131"/>
      <c r="BEA36" s="131"/>
      <c r="BEB36" s="131"/>
      <c r="BEC36" s="131"/>
      <c r="BED36" s="131"/>
      <c r="BEE36" s="131"/>
      <c r="BEF36" s="131"/>
      <c r="BEG36" s="131"/>
      <c r="BEH36" s="131"/>
      <c r="BEI36" s="131"/>
      <c r="BEJ36" s="131"/>
      <c r="BEK36" s="131"/>
      <c r="BEL36" s="131"/>
      <c r="BEM36" s="131"/>
      <c r="BEN36" s="131"/>
      <c r="BEO36" s="131"/>
      <c r="BEP36" s="131"/>
      <c r="BEQ36" s="131"/>
      <c r="BER36" s="131"/>
      <c r="BES36" s="131"/>
      <c r="BET36" s="131"/>
      <c r="BEU36" s="131"/>
      <c r="BEV36" s="131"/>
      <c r="BEW36" s="131"/>
      <c r="BEX36" s="131"/>
      <c r="BEY36" s="131"/>
      <c r="BEZ36" s="131"/>
      <c r="BFA36" s="131"/>
      <c r="BFB36" s="131"/>
      <c r="BFC36" s="131"/>
      <c r="BFD36" s="131"/>
      <c r="BFE36" s="131"/>
      <c r="BFF36" s="131"/>
      <c r="BFG36" s="131"/>
      <c r="BFH36" s="131"/>
      <c r="BFI36" s="131"/>
      <c r="BFJ36" s="131"/>
      <c r="BFK36" s="131"/>
      <c r="BFL36" s="131"/>
      <c r="BFM36" s="131"/>
      <c r="BFN36" s="131"/>
      <c r="BFO36" s="131"/>
      <c r="BFP36" s="131"/>
      <c r="BFQ36" s="131"/>
      <c r="BFR36" s="131"/>
      <c r="BFS36" s="131"/>
      <c r="BFT36" s="131"/>
      <c r="BFU36" s="131"/>
      <c r="BFV36" s="131"/>
      <c r="BFW36" s="131"/>
      <c r="BFX36" s="131"/>
      <c r="BFY36" s="131"/>
      <c r="BFZ36" s="131"/>
      <c r="BGA36" s="131"/>
      <c r="BGB36" s="131"/>
      <c r="BGC36" s="131"/>
      <c r="BGD36" s="131"/>
      <c r="BGE36" s="131"/>
      <c r="BGF36" s="131"/>
      <c r="BGG36" s="131"/>
      <c r="BGH36" s="131"/>
      <c r="BGI36" s="131"/>
      <c r="BGJ36" s="131"/>
      <c r="BGK36" s="131"/>
      <c r="BGL36" s="131"/>
      <c r="BGM36" s="131"/>
      <c r="BGN36" s="131"/>
      <c r="BGO36" s="131"/>
      <c r="BGP36" s="131"/>
      <c r="BGQ36" s="131"/>
      <c r="BGR36" s="131"/>
      <c r="BGS36" s="131"/>
      <c r="BGT36" s="131"/>
      <c r="BGU36" s="131"/>
      <c r="BGV36" s="131"/>
      <c r="BGW36" s="131"/>
      <c r="BGX36" s="131"/>
      <c r="BGY36" s="131"/>
      <c r="BGZ36" s="131"/>
      <c r="BHA36" s="131"/>
      <c r="BHB36" s="131"/>
      <c r="BHC36" s="131"/>
      <c r="BHD36" s="131"/>
      <c r="BHE36" s="131"/>
      <c r="BHF36" s="131"/>
      <c r="BHG36" s="131"/>
      <c r="BHH36" s="131"/>
      <c r="BHI36" s="131"/>
      <c r="BHJ36" s="131"/>
      <c r="BHK36" s="131"/>
      <c r="BHL36" s="131"/>
      <c r="BHM36" s="131"/>
      <c r="BHN36" s="131"/>
      <c r="BHO36" s="131"/>
      <c r="BHP36" s="131"/>
      <c r="BHQ36" s="131"/>
      <c r="BHR36" s="131"/>
      <c r="BHS36" s="131"/>
      <c r="BHT36" s="131"/>
      <c r="BHU36" s="131"/>
      <c r="BHV36" s="131"/>
      <c r="BHW36" s="131"/>
      <c r="BHX36" s="131"/>
      <c r="BHY36" s="131"/>
      <c r="BHZ36" s="131"/>
      <c r="BIA36" s="131"/>
      <c r="BIB36" s="131"/>
      <c r="BIC36" s="131"/>
      <c r="BID36" s="131"/>
      <c r="BIE36" s="131"/>
      <c r="BIF36" s="131"/>
      <c r="BIG36" s="131"/>
      <c r="BIH36" s="131"/>
      <c r="BII36" s="131"/>
      <c r="BIJ36" s="131"/>
      <c r="BIK36" s="131"/>
      <c r="BIL36" s="131"/>
      <c r="BIM36" s="131"/>
      <c r="BIN36" s="131"/>
      <c r="BIO36" s="131"/>
      <c r="BIP36" s="131"/>
      <c r="BIQ36" s="131"/>
      <c r="BIR36" s="131"/>
      <c r="BIS36" s="131"/>
      <c r="BIT36" s="131"/>
      <c r="BIU36" s="131"/>
      <c r="BIV36" s="131"/>
      <c r="BIW36" s="131"/>
      <c r="BIX36" s="131"/>
      <c r="BIY36" s="131"/>
      <c r="BIZ36" s="131"/>
      <c r="BJA36" s="131"/>
      <c r="BJB36" s="131"/>
      <c r="BJC36" s="131"/>
      <c r="BJD36" s="131"/>
      <c r="BJE36" s="131"/>
      <c r="BJF36" s="131"/>
      <c r="BJG36" s="131"/>
      <c r="BJH36" s="131"/>
      <c r="BJI36" s="131"/>
      <c r="BJJ36" s="131"/>
      <c r="BJK36" s="131"/>
      <c r="BJL36" s="131"/>
      <c r="BJM36" s="131"/>
      <c r="BJN36" s="131"/>
      <c r="BJO36" s="131"/>
      <c r="BJP36" s="131"/>
      <c r="BJQ36" s="131"/>
      <c r="BJR36" s="131"/>
      <c r="BJS36" s="131"/>
      <c r="BJT36" s="131"/>
      <c r="BJU36" s="131"/>
      <c r="BJV36" s="131"/>
      <c r="BJW36" s="131"/>
      <c r="BJX36" s="131"/>
      <c r="BJY36" s="131"/>
      <c r="BJZ36" s="131"/>
      <c r="BKA36" s="131"/>
      <c r="BKB36" s="131"/>
      <c r="BKC36" s="131"/>
      <c r="BKD36" s="131"/>
      <c r="BKE36" s="131"/>
      <c r="BKF36" s="131"/>
      <c r="BKG36" s="131"/>
      <c r="BKH36" s="131"/>
      <c r="BKI36" s="131"/>
      <c r="BKJ36" s="131"/>
      <c r="BKK36" s="131"/>
      <c r="BKL36" s="131"/>
      <c r="BKM36" s="131"/>
      <c r="BKN36" s="131"/>
      <c r="BKO36" s="131"/>
      <c r="BKP36" s="131"/>
      <c r="BKQ36" s="131"/>
      <c r="BKR36" s="131"/>
      <c r="BKS36" s="131"/>
      <c r="BKT36" s="131"/>
      <c r="BKU36" s="131"/>
      <c r="BKV36" s="131"/>
      <c r="BKW36" s="131"/>
      <c r="BKX36" s="131"/>
      <c r="BKY36" s="131"/>
      <c r="BKZ36" s="131"/>
      <c r="BLA36" s="131"/>
      <c r="BLB36" s="131"/>
      <c r="BLC36" s="131"/>
      <c r="BLD36" s="131"/>
      <c r="BLE36" s="131"/>
      <c r="BLF36" s="131"/>
      <c r="BLG36" s="131"/>
      <c r="BLH36" s="131"/>
      <c r="BLI36" s="131"/>
      <c r="BLJ36" s="131"/>
      <c r="BLK36" s="131"/>
      <c r="BLL36" s="131"/>
      <c r="BLM36" s="131"/>
      <c r="BLN36" s="131"/>
      <c r="BLO36" s="131"/>
      <c r="BLP36" s="131"/>
      <c r="BLQ36" s="131"/>
      <c r="BLR36" s="131"/>
      <c r="BLS36" s="131"/>
      <c r="BLT36" s="131"/>
      <c r="BLU36" s="131"/>
      <c r="BLV36" s="131"/>
      <c r="BLW36" s="131"/>
      <c r="BLX36" s="131"/>
      <c r="BLY36" s="131"/>
      <c r="BLZ36" s="131"/>
      <c r="BMA36" s="131"/>
      <c r="BMB36" s="131"/>
      <c r="BMC36" s="131"/>
      <c r="BMD36" s="131"/>
      <c r="BME36" s="131"/>
      <c r="BMF36" s="131"/>
      <c r="BMG36" s="131"/>
      <c r="BMH36" s="131"/>
      <c r="BMI36" s="131"/>
      <c r="BMJ36" s="131"/>
      <c r="BMK36" s="131"/>
      <c r="BML36" s="131"/>
      <c r="BMM36" s="131"/>
      <c r="BMN36" s="131"/>
      <c r="BMO36" s="131"/>
      <c r="BMP36" s="131"/>
      <c r="BMQ36" s="131"/>
      <c r="BMR36" s="131"/>
      <c r="BMS36" s="131"/>
      <c r="BMT36" s="131"/>
      <c r="BMU36" s="131"/>
      <c r="BMV36" s="131"/>
      <c r="BMW36" s="131"/>
      <c r="BMX36" s="131"/>
      <c r="BMY36" s="131"/>
      <c r="BMZ36" s="131"/>
      <c r="BNA36" s="131"/>
      <c r="BNB36" s="131"/>
      <c r="BNC36" s="131"/>
      <c r="BND36" s="131"/>
      <c r="BNE36" s="131"/>
      <c r="BNF36" s="131"/>
      <c r="BNG36" s="131"/>
      <c r="BNH36" s="131"/>
      <c r="BNI36" s="131"/>
      <c r="BNJ36" s="131"/>
      <c r="BNK36" s="131"/>
      <c r="BNL36" s="131"/>
      <c r="BNM36" s="131"/>
      <c r="BNN36" s="131"/>
      <c r="BNO36" s="131"/>
      <c r="BNP36" s="131"/>
      <c r="BNQ36" s="131"/>
      <c r="BNR36" s="131"/>
      <c r="BNS36" s="131"/>
      <c r="BNT36" s="131"/>
      <c r="BNU36" s="131"/>
      <c r="BNV36" s="131"/>
      <c r="BNW36" s="131"/>
      <c r="BNX36" s="131"/>
      <c r="BNY36" s="131"/>
      <c r="BNZ36" s="131"/>
      <c r="BOA36" s="131"/>
      <c r="BOB36" s="131"/>
      <c r="BOC36" s="131"/>
      <c r="BOD36" s="131"/>
      <c r="BOE36" s="131"/>
      <c r="BOF36" s="131"/>
      <c r="BOG36" s="131"/>
      <c r="BOH36" s="131"/>
      <c r="BOI36" s="131"/>
      <c r="BOJ36" s="131"/>
      <c r="BOK36" s="131"/>
      <c r="BOL36" s="131"/>
      <c r="BOM36" s="131"/>
      <c r="BON36" s="131"/>
      <c r="BOO36" s="131"/>
      <c r="BOP36" s="131"/>
      <c r="BOQ36" s="131"/>
      <c r="BOR36" s="131"/>
      <c r="BOS36" s="131"/>
      <c r="BOT36" s="131"/>
      <c r="BOU36" s="131"/>
      <c r="BOV36" s="131"/>
      <c r="BOW36" s="131"/>
      <c r="BOX36" s="131"/>
      <c r="BOY36" s="131"/>
      <c r="BOZ36" s="131"/>
      <c r="BPA36" s="131"/>
      <c r="BPB36" s="131"/>
      <c r="BPC36" s="131"/>
      <c r="BPD36" s="131"/>
      <c r="BPE36" s="131"/>
      <c r="BPF36" s="131"/>
      <c r="BPG36" s="131"/>
      <c r="BPH36" s="131"/>
      <c r="BPI36" s="131"/>
      <c r="BPJ36" s="131"/>
      <c r="BPK36" s="131"/>
      <c r="BPL36" s="131"/>
      <c r="BPM36" s="131"/>
      <c r="BPN36" s="131"/>
      <c r="BPO36" s="131"/>
      <c r="BPP36" s="131"/>
      <c r="BPQ36" s="131"/>
      <c r="BPR36" s="131"/>
      <c r="BPS36" s="131"/>
      <c r="BPT36" s="131"/>
      <c r="BPU36" s="131"/>
      <c r="BPV36" s="131"/>
      <c r="BPW36" s="131"/>
      <c r="BPX36" s="131"/>
      <c r="BPY36" s="131"/>
      <c r="BPZ36" s="131"/>
      <c r="BQA36" s="131"/>
      <c r="BQB36" s="131"/>
      <c r="BQC36" s="131"/>
      <c r="BQD36" s="131"/>
      <c r="BQE36" s="131"/>
      <c r="BQF36" s="131"/>
      <c r="BQG36" s="131"/>
      <c r="BQH36" s="131"/>
      <c r="BQI36" s="131"/>
      <c r="BQJ36" s="131"/>
      <c r="BQK36" s="131"/>
      <c r="BQL36" s="131"/>
      <c r="BQM36" s="131"/>
      <c r="BQN36" s="131"/>
      <c r="BQO36" s="131"/>
      <c r="BQP36" s="131"/>
      <c r="BQQ36" s="131"/>
      <c r="BQR36" s="131"/>
      <c r="BQS36" s="131"/>
      <c r="BQT36" s="131"/>
      <c r="BQU36" s="131"/>
      <c r="BQV36" s="131"/>
      <c r="BQW36" s="131"/>
      <c r="BQX36" s="131"/>
      <c r="BQY36" s="131"/>
      <c r="BQZ36" s="131"/>
      <c r="BRA36" s="131"/>
      <c r="BRB36" s="131"/>
      <c r="BRC36" s="131"/>
      <c r="BRD36" s="131"/>
      <c r="BRE36" s="131"/>
      <c r="BRF36" s="131"/>
      <c r="BRG36" s="131"/>
      <c r="BRH36" s="131"/>
      <c r="BRI36" s="131"/>
      <c r="BRJ36" s="131"/>
      <c r="BRK36" s="131"/>
      <c r="BRL36" s="131"/>
      <c r="BRM36" s="131"/>
      <c r="BRN36" s="131"/>
      <c r="BRO36" s="131"/>
      <c r="BRP36" s="131"/>
      <c r="BRQ36" s="131"/>
      <c r="BRR36" s="131"/>
      <c r="BRS36" s="131"/>
      <c r="BRT36" s="131"/>
      <c r="BRU36" s="131"/>
      <c r="BRV36" s="131"/>
      <c r="BRW36" s="131"/>
      <c r="BRX36" s="131"/>
      <c r="BRY36" s="131"/>
      <c r="BRZ36" s="131"/>
      <c r="BSA36" s="131"/>
      <c r="BSB36" s="131"/>
      <c r="BSC36" s="131"/>
      <c r="BSD36" s="131"/>
      <c r="BSE36" s="131"/>
      <c r="BSF36" s="131"/>
      <c r="BSG36" s="131"/>
      <c r="BSH36" s="131"/>
      <c r="BSI36" s="131"/>
      <c r="BSJ36" s="131"/>
      <c r="BSK36" s="131"/>
      <c r="BSL36" s="131"/>
      <c r="BSM36" s="131"/>
      <c r="BSN36" s="131"/>
      <c r="BSO36" s="131"/>
      <c r="BSP36" s="131"/>
      <c r="BSQ36" s="131"/>
      <c r="BSR36" s="131"/>
      <c r="BSS36" s="131"/>
      <c r="BST36" s="131"/>
      <c r="BSU36" s="131"/>
      <c r="BSV36" s="131"/>
      <c r="BSW36" s="131"/>
      <c r="BSX36" s="131"/>
      <c r="BSY36" s="131"/>
      <c r="BSZ36" s="131"/>
      <c r="BTA36" s="131"/>
      <c r="BTB36" s="131"/>
      <c r="BTC36" s="131"/>
      <c r="BTD36" s="131"/>
      <c r="BTE36" s="131"/>
      <c r="BTF36" s="131"/>
      <c r="BTG36" s="131"/>
      <c r="BTH36" s="131"/>
      <c r="BTI36" s="131"/>
      <c r="BTJ36" s="131"/>
      <c r="BTK36" s="131"/>
      <c r="BTL36" s="131"/>
      <c r="BTM36" s="131"/>
      <c r="BTN36" s="131"/>
      <c r="BTO36" s="131"/>
      <c r="BTP36" s="131"/>
      <c r="BTQ36" s="131"/>
      <c r="BTR36" s="131"/>
      <c r="BTS36" s="131"/>
      <c r="BTT36" s="131"/>
      <c r="BTU36" s="131"/>
      <c r="BTV36" s="131"/>
      <c r="BTW36" s="131"/>
      <c r="BTX36" s="131"/>
      <c r="BTY36" s="131"/>
      <c r="BTZ36" s="131"/>
      <c r="BUA36" s="131"/>
      <c r="BUB36" s="131"/>
      <c r="BUC36" s="131"/>
      <c r="BUD36" s="131"/>
      <c r="BUE36" s="131"/>
      <c r="BUF36" s="131"/>
      <c r="BUG36" s="131"/>
      <c r="BUH36" s="131"/>
      <c r="BUI36" s="131"/>
      <c r="BUJ36" s="131"/>
      <c r="BUK36" s="131"/>
      <c r="BUL36" s="131"/>
      <c r="BUM36" s="131"/>
      <c r="BUN36" s="131"/>
      <c r="BUO36" s="131"/>
      <c r="BUP36" s="131"/>
      <c r="BUQ36" s="131"/>
      <c r="BUR36" s="131"/>
      <c r="BUS36" s="131"/>
      <c r="BUT36" s="131"/>
      <c r="BUU36" s="131"/>
      <c r="BUV36" s="131"/>
      <c r="BUW36" s="131"/>
      <c r="BUX36" s="131"/>
      <c r="BUY36" s="131"/>
      <c r="BUZ36" s="131"/>
      <c r="BVA36" s="131"/>
      <c r="BVB36" s="131"/>
      <c r="BVC36" s="131"/>
      <c r="BVD36" s="131"/>
      <c r="BVE36" s="131"/>
      <c r="BVF36" s="131"/>
      <c r="BVG36" s="131"/>
      <c r="BVH36" s="131"/>
      <c r="BVI36" s="131"/>
      <c r="BVJ36" s="131"/>
      <c r="BVK36" s="131"/>
      <c r="BVL36" s="131"/>
      <c r="BVM36" s="131"/>
      <c r="BVN36" s="131"/>
      <c r="BVO36" s="131"/>
      <c r="BVP36" s="131"/>
      <c r="BVQ36" s="131"/>
      <c r="BVR36" s="131"/>
      <c r="BVS36" s="131"/>
      <c r="BVT36" s="131"/>
      <c r="BVU36" s="131"/>
      <c r="BVV36" s="131"/>
      <c r="BVW36" s="131"/>
      <c r="BVX36" s="131"/>
      <c r="BVY36" s="131"/>
      <c r="BVZ36" s="131"/>
      <c r="BWA36" s="131"/>
      <c r="BWB36" s="131"/>
      <c r="BWC36" s="131"/>
      <c r="BWD36" s="131"/>
      <c r="BWE36" s="131"/>
      <c r="BWF36" s="131"/>
      <c r="BWG36" s="131"/>
      <c r="BWH36" s="131"/>
      <c r="BWI36" s="131"/>
      <c r="BWJ36" s="131"/>
      <c r="BWK36" s="131"/>
      <c r="BWL36" s="131"/>
      <c r="BWM36" s="131"/>
      <c r="BWN36" s="131"/>
      <c r="BWO36" s="131"/>
      <c r="BWP36" s="131"/>
      <c r="BWQ36" s="131"/>
      <c r="BWR36" s="131"/>
      <c r="BWS36" s="131"/>
      <c r="BWT36" s="131"/>
      <c r="BWU36" s="131"/>
      <c r="BWV36" s="131"/>
      <c r="BWW36" s="131"/>
      <c r="BWX36" s="131"/>
      <c r="BWY36" s="131"/>
      <c r="BWZ36" s="131"/>
      <c r="BXA36" s="131"/>
      <c r="BXB36" s="131"/>
      <c r="BXC36" s="131"/>
      <c r="BXD36" s="131"/>
      <c r="BXE36" s="131"/>
      <c r="BXF36" s="131"/>
      <c r="BXG36" s="131"/>
      <c r="BXH36" s="131"/>
      <c r="BXI36" s="131"/>
      <c r="BXJ36" s="131"/>
      <c r="BXK36" s="131"/>
      <c r="BXL36" s="131"/>
      <c r="BXM36" s="131"/>
      <c r="BXN36" s="131"/>
      <c r="BXO36" s="131"/>
      <c r="BXP36" s="131"/>
      <c r="BXQ36" s="131"/>
      <c r="BXR36" s="131"/>
      <c r="BXS36" s="131"/>
      <c r="BXT36" s="131"/>
      <c r="BXU36" s="131"/>
      <c r="BXV36" s="131"/>
      <c r="BXW36" s="131"/>
      <c r="BXX36" s="131"/>
      <c r="BXY36" s="131"/>
      <c r="BXZ36" s="131"/>
      <c r="BYA36" s="131"/>
      <c r="BYB36" s="131"/>
      <c r="BYC36" s="131"/>
      <c r="BYD36" s="131"/>
      <c r="BYE36" s="131"/>
      <c r="BYF36" s="131"/>
      <c r="BYG36" s="131"/>
      <c r="BYH36" s="131"/>
      <c r="BYI36" s="131"/>
      <c r="BYJ36" s="131"/>
      <c r="BYK36" s="131"/>
      <c r="BYL36" s="131"/>
      <c r="BYM36" s="131"/>
      <c r="BYN36" s="131"/>
      <c r="BYO36" s="131"/>
      <c r="BYP36" s="131"/>
      <c r="BYQ36" s="131"/>
      <c r="BYR36" s="131"/>
      <c r="BYS36" s="131"/>
      <c r="BYT36" s="131"/>
      <c r="BYU36" s="131"/>
      <c r="BYV36" s="131"/>
      <c r="BYW36" s="131"/>
      <c r="BYX36" s="131"/>
      <c r="BYY36" s="131"/>
      <c r="BYZ36" s="131"/>
      <c r="BZA36" s="131"/>
      <c r="BZB36" s="131"/>
      <c r="BZC36" s="131"/>
      <c r="BZD36" s="131"/>
      <c r="BZE36" s="131"/>
      <c r="BZF36" s="131"/>
      <c r="BZG36" s="131"/>
      <c r="BZH36" s="131"/>
      <c r="BZI36" s="131"/>
      <c r="BZJ36" s="131"/>
      <c r="BZK36" s="131"/>
      <c r="BZL36" s="131"/>
      <c r="BZM36" s="131"/>
      <c r="BZN36" s="131"/>
      <c r="BZO36" s="131"/>
      <c r="BZP36" s="131"/>
      <c r="BZQ36" s="131"/>
      <c r="BZR36" s="131"/>
      <c r="BZS36" s="131"/>
      <c r="BZT36" s="131"/>
      <c r="BZU36" s="131"/>
      <c r="BZV36" s="131"/>
      <c r="BZW36" s="131"/>
      <c r="BZX36" s="131"/>
      <c r="BZY36" s="131"/>
      <c r="BZZ36" s="131"/>
      <c r="CAA36" s="131"/>
      <c r="CAB36" s="131"/>
      <c r="CAC36" s="131"/>
      <c r="CAD36" s="131"/>
      <c r="CAE36" s="131"/>
      <c r="CAF36" s="131"/>
      <c r="CAG36" s="131"/>
      <c r="CAH36" s="131"/>
      <c r="CAI36" s="131"/>
      <c r="CAJ36" s="131"/>
      <c r="CAK36" s="131"/>
      <c r="CAL36" s="131"/>
      <c r="CAM36" s="131"/>
      <c r="CAN36" s="131"/>
      <c r="CAO36" s="131"/>
      <c r="CAP36" s="131"/>
      <c r="CAQ36" s="131"/>
      <c r="CAR36" s="131"/>
      <c r="CAS36" s="131"/>
      <c r="CAT36" s="131"/>
      <c r="CAU36" s="131"/>
      <c r="CAV36" s="131"/>
      <c r="CAW36" s="131"/>
      <c r="CAX36" s="131"/>
      <c r="CAY36" s="131"/>
      <c r="CAZ36" s="131"/>
      <c r="CBA36" s="131"/>
      <c r="CBB36" s="131"/>
      <c r="CBC36" s="131"/>
      <c r="CBD36" s="131"/>
      <c r="CBE36" s="131"/>
      <c r="CBF36" s="131"/>
      <c r="CBG36" s="131"/>
      <c r="CBH36" s="131"/>
      <c r="CBI36" s="131"/>
      <c r="CBJ36" s="131"/>
      <c r="CBK36" s="131"/>
      <c r="CBL36" s="131"/>
      <c r="CBM36" s="131"/>
      <c r="CBN36" s="131"/>
      <c r="CBO36" s="131"/>
      <c r="CBP36" s="131"/>
      <c r="CBQ36" s="131"/>
      <c r="CBR36" s="131"/>
      <c r="CBS36" s="131"/>
      <c r="CBT36" s="131"/>
      <c r="CBU36" s="131"/>
      <c r="CBV36" s="131"/>
      <c r="CBW36" s="131"/>
      <c r="CBX36" s="131"/>
      <c r="CBY36" s="131"/>
      <c r="CBZ36" s="131"/>
      <c r="CCA36" s="131"/>
      <c r="CCB36" s="131"/>
      <c r="CCC36" s="131"/>
      <c r="CCD36" s="131"/>
      <c r="CCE36" s="131"/>
      <c r="CCF36" s="131"/>
      <c r="CCG36" s="131"/>
      <c r="CCH36" s="131"/>
      <c r="CCI36" s="131"/>
      <c r="CCJ36" s="131"/>
      <c r="CCK36" s="131"/>
      <c r="CCL36" s="131"/>
      <c r="CCM36" s="131"/>
      <c r="CCN36" s="131"/>
      <c r="CCO36" s="131"/>
      <c r="CCP36" s="131"/>
      <c r="CCQ36" s="131"/>
      <c r="CCR36" s="131"/>
      <c r="CCS36" s="131"/>
      <c r="CCT36" s="131"/>
      <c r="CCU36" s="131"/>
      <c r="CCV36" s="131"/>
      <c r="CCW36" s="131"/>
      <c r="CCX36" s="131"/>
      <c r="CCY36" s="131"/>
      <c r="CCZ36" s="131"/>
      <c r="CDA36" s="131"/>
      <c r="CDB36" s="131"/>
      <c r="CDC36" s="131"/>
      <c r="CDD36" s="131"/>
      <c r="CDE36" s="131"/>
      <c r="CDF36" s="131"/>
      <c r="CDG36" s="131"/>
      <c r="CDH36" s="131"/>
      <c r="CDI36" s="131"/>
      <c r="CDJ36" s="131"/>
      <c r="CDK36" s="131"/>
      <c r="CDL36" s="131"/>
      <c r="CDM36" s="131"/>
      <c r="CDN36" s="131"/>
      <c r="CDO36" s="131"/>
      <c r="CDP36" s="131"/>
      <c r="CDQ36" s="131"/>
      <c r="CDR36" s="131"/>
      <c r="CDS36" s="131"/>
      <c r="CDT36" s="131"/>
      <c r="CDU36" s="131"/>
      <c r="CDV36" s="131"/>
      <c r="CDW36" s="131"/>
      <c r="CDX36" s="131"/>
      <c r="CDY36" s="131"/>
      <c r="CDZ36" s="131"/>
      <c r="CEA36" s="131"/>
      <c r="CEB36" s="131"/>
      <c r="CEC36" s="131"/>
      <c r="CED36" s="131"/>
      <c r="CEE36" s="131"/>
      <c r="CEF36" s="131"/>
      <c r="CEG36" s="131"/>
      <c r="CEH36" s="131"/>
      <c r="CEI36" s="131"/>
      <c r="CEJ36" s="131"/>
      <c r="CEK36" s="131"/>
      <c r="CEL36" s="131"/>
      <c r="CEM36" s="131"/>
      <c r="CEN36" s="131"/>
      <c r="CEO36" s="131"/>
      <c r="CEP36" s="131"/>
      <c r="CEQ36" s="131"/>
      <c r="CER36" s="131"/>
      <c r="CES36" s="131"/>
      <c r="CET36" s="131"/>
      <c r="CEU36" s="131"/>
      <c r="CEV36" s="131"/>
      <c r="CEW36" s="131"/>
      <c r="CEX36" s="131"/>
      <c r="CEY36" s="131"/>
      <c r="CEZ36" s="131"/>
      <c r="CFA36" s="131"/>
      <c r="CFB36" s="131"/>
      <c r="CFC36" s="131"/>
      <c r="CFD36" s="131"/>
      <c r="CFE36" s="131"/>
      <c r="CFF36" s="131"/>
      <c r="CFG36" s="131"/>
      <c r="CFH36" s="131"/>
      <c r="CFI36" s="131"/>
      <c r="CFJ36" s="131"/>
      <c r="CFK36" s="131"/>
      <c r="CFL36" s="131"/>
      <c r="CFM36" s="131"/>
      <c r="CFN36" s="131"/>
      <c r="CFO36" s="131"/>
      <c r="CFP36" s="131"/>
      <c r="CFQ36" s="131"/>
      <c r="CFR36" s="131"/>
      <c r="CFS36" s="131"/>
      <c r="CFT36" s="131"/>
      <c r="CFU36" s="131"/>
      <c r="CFV36" s="131"/>
      <c r="CFW36" s="131"/>
      <c r="CFX36" s="131"/>
      <c r="CFY36" s="131"/>
      <c r="CFZ36" s="131"/>
      <c r="CGA36" s="131"/>
      <c r="CGB36" s="131"/>
      <c r="CGC36" s="131"/>
      <c r="CGD36" s="131"/>
      <c r="CGE36" s="131"/>
      <c r="CGF36" s="131"/>
      <c r="CGG36" s="131"/>
      <c r="CGH36" s="131"/>
      <c r="CGI36" s="131"/>
      <c r="CGJ36" s="131"/>
      <c r="CGK36" s="131"/>
      <c r="CGL36" s="131"/>
      <c r="CGM36" s="131"/>
      <c r="CGN36" s="131"/>
      <c r="CGO36" s="131"/>
      <c r="CGP36" s="131"/>
      <c r="CGQ36" s="131"/>
      <c r="CGR36" s="131"/>
      <c r="CGS36" s="131"/>
      <c r="CGT36" s="131"/>
      <c r="CGU36" s="131"/>
      <c r="CGV36" s="131"/>
      <c r="CGW36" s="131"/>
      <c r="CGX36" s="131"/>
      <c r="CGY36" s="131"/>
      <c r="CGZ36" s="131"/>
      <c r="CHA36" s="131"/>
      <c r="CHB36" s="131"/>
      <c r="CHC36" s="131"/>
      <c r="CHD36" s="131"/>
      <c r="CHE36" s="131"/>
      <c r="CHF36" s="131"/>
      <c r="CHG36" s="131"/>
      <c r="CHH36" s="131"/>
      <c r="CHI36" s="131"/>
      <c r="CHJ36" s="131"/>
      <c r="CHK36" s="131"/>
      <c r="CHL36" s="131"/>
      <c r="CHM36" s="131"/>
      <c r="CHN36" s="131"/>
      <c r="CHO36" s="131"/>
      <c r="CHP36" s="131"/>
      <c r="CHQ36" s="131"/>
      <c r="CHR36" s="131"/>
      <c r="CHS36" s="131"/>
      <c r="CHT36" s="131"/>
      <c r="CHU36" s="131"/>
      <c r="CHV36" s="131"/>
      <c r="CHW36" s="131"/>
      <c r="CHX36" s="131"/>
      <c r="CHY36" s="131"/>
      <c r="CHZ36" s="131"/>
      <c r="CIA36" s="131"/>
      <c r="CIB36" s="131"/>
      <c r="CIC36" s="131"/>
      <c r="CID36" s="131"/>
      <c r="CIE36" s="131"/>
      <c r="CIF36" s="131"/>
      <c r="CIG36" s="131"/>
      <c r="CIH36" s="131"/>
      <c r="CII36" s="131"/>
      <c r="CIJ36" s="131"/>
      <c r="CIK36" s="131"/>
      <c r="CIL36" s="131"/>
      <c r="CIM36" s="131"/>
      <c r="CIN36" s="131"/>
      <c r="CIO36" s="131"/>
      <c r="CIP36" s="131"/>
      <c r="CIQ36" s="131"/>
      <c r="CIR36" s="131"/>
      <c r="CIS36" s="131"/>
      <c r="CIT36" s="131"/>
      <c r="CIU36" s="131"/>
      <c r="CIV36" s="131"/>
      <c r="CIW36" s="131"/>
      <c r="CIX36" s="131"/>
      <c r="CIY36" s="131"/>
      <c r="CIZ36" s="131"/>
      <c r="CJA36" s="131"/>
      <c r="CJB36" s="131"/>
      <c r="CJC36" s="131"/>
      <c r="CJD36" s="131"/>
      <c r="CJE36" s="131"/>
      <c r="CJF36" s="131"/>
      <c r="CJG36" s="131"/>
      <c r="CJH36" s="131"/>
      <c r="CJI36" s="131"/>
      <c r="CJJ36" s="131"/>
      <c r="CJK36" s="131"/>
      <c r="CJL36" s="131"/>
      <c r="CJM36" s="131"/>
      <c r="CJN36" s="131"/>
      <c r="CJO36" s="131"/>
      <c r="CJP36" s="131"/>
      <c r="CJQ36" s="131"/>
      <c r="CJR36" s="131"/>
      <c r="CJS36" s="131"/>
      <c r="CJT36" s="131"/>
      <c r="CJU36" s="131"/>
      <c r="CJV36" s="131"/>
      <c r="CJW36" s="131"/>
      <c r="CJX36" s="131"/>
      <c r="CJY36" s="131"/>
      <c r="CJZ36" s="131"/>
      <c r="CKA36" s="131"/>
      <c r="CKB36" s="131"/>
      <c r="CKC36" s="131"/>
      <c r="CKD36" s="131"/>
      <c r="CKE36" s="131"/>
      <c r="CKF36" s="131"/>
      <c r="CKG36" s="131"/>
      <c r="CKH36" s="131"/>
      <c r="CKI36" s="131"/>
      <c r="CKJ36" s="131"/>
      <c r="CKK36" s="131"/>
      <c r="CKL36" s="131"/>
      <c r="CKM36" s="131"/>
      <c r="CKN36" s="131"/>
      <c r="CKO36" s="131"/>
      <c r="CKP36" s="131"/>
      <c r="CKQ36" s="131"/>
      <c r="CKR36" s="131"/>
      <c r="CKS36" s="131"/>
      <c r="CKT36" s="131"/>
      <c r="CKU36" s="131"/>
      <c r="CKV36" s="131"/>
      <c r="CKW36" s="131"/>
      <c r="CKX36" s="131"/>
      <c r="CKY36" s="131"/>
      <c r="CKZ36" s="131"/>
      <c r="CLA36" s="131"/>
      <c r="CLB36" s="131"/>
      <c r="CLC36" s="131"/>
      <c r="CLD36" s="131"/>
      <c r="CLE36" s="131"/>
      <c r="CLF36" s="131"/>
      <c r="CLG36" s="131"/>
      <c r="CLH36" s="131"/>
      <c r="CLI36" s="131"/>
      <c r="CLJ36" s="131"/>
      <c r="CLK36" s="131"/>
      <c r="CLL36" s="131"/>
      <c r="CLM36" s="131"/>
      <c r="CLN36" s="131"/>
      <c r="CLO36" s="131"/>
      <c r="CLP36" s="131"/>
      <c r="CLQ36" s="131"/>
      <c r="CLR36" s="131"/>
      <c r="CLS36" s="131"/>
      <c r="CLT36" s="131"/>
      <c r="CLU36" s="131"/>
      <c r="CLV36" s="131"/>
      <c r="CLW36" s="131"/>
      <c r="CLX36" s="131"/>
      <c r="CLY36" s="131"/>
      <c r="CLZ36" s="131"/>
      <c r="CMA36" s="131"/>
      <c r="CMB36" s="131"/>
      <c r="CMC36" s="131"/>
      <c r="CMD36" s="131"/>
      <c r="CME36" s="131"/>
      <c r="CMF36" s="131"/>
      <c r="CMG36" s="131"/>
      <c r="CMH36" s="131"/>
      <c r="CMI36" s="131"/>
      <c r="CMJ36" s="131"/>
      <c r="CMK36" s="131"/>
      <c r="CML36" s="131"/>
      <c r="CMM36" s="131"/>
      <c r="CMN36" s="131"/>
      <c r="CMO36" s="131"/>
      <c r="CMP36" s="131"/>
      <c r="CMQ36" s="131"/>
      <c r="CMR36" s="131"/>
      <c r="CMS36" s="131"/>
      <c r="CMT36" s="131"/>
      <c r="CMU36" s="131"/>
      <c r="CMV36" s="131"/>
      <c r="CMW36" s="131"/>
      <c r="CMX36" s="131"/>
      <c r="CMY36" s="131"/>
      <c r="CMZ36" s="131"/>
      <c r="CNA36" s="131"/>
      <c r="CNB36" s="131"/>
      <c r="CNC36" s="131"/>
      <c r="CND36" s="131"/>
      <c r="CNE36" s="131"/>
      <c r="CNF36" s="131"/>
      <c r="CNG36" s="131"/>
      <c r="CNH36" s="131"/>
      <c r="CNI36" s="131"/>
      <c r="CNJ36" s="131"/>
      <c r="CNK36" s="131"/>
      <c r="CNL36" s="131"/>
      <c r="CNM36" s="131"/>
      <c r="CNN36" s="131"/>
      <c r="CNO36" s="131"/>
      <c r="CNP36" s="131"/>
      <c r="CNQ36" s="131"/>
      <c r="CNR36" s="131"/>
      <c r="CNS36" s="131"/>
      <c r="CNT36" s="131"/>
      <c r="CNU36" s="131"/>
      <c r="CNV36" s="131"/>
      <c r="CNW36" s="131"/>
      <c r="CNX36" s="131"/>
      <c r="CNY36" s="131"/>
      <c r="CNZ36" s="131"/>
      <c r="COA36" s="131"/>
      <c r="COB36" s="131"/>
      <c r="COC36" s="131"/>
      <c r="COD36" s="131"/>
      <c r="COE36" s="131"/>
      <c r="COF36" s="131"/>
      <c r="COG36" s="131"/>
      <c r="COH36" s="131"/>
      <c r="COI36" s="131"/>
      <c r="COJ36" s="131"/>
      <c r="COK36" s="131"/>
      <c r="COL36" s="131"/>
      <c r="COM36" s="131"/>
      <c r="CON36" s="131"/>
      <c r="COO36" s="131"/>
      <c r="COP36" s="131"/>
      <c r="COQ36" s="131"/>
      <c r="COR36" s="131"/>
      <c r="COS36" s="131"/>
      <c r="COT36" s="131"/>
      <c r="COU36" s="131"/>
      <c r="COV36" s="131"/>
      <c r="COW36" s="131"/>
      <c r="COX36" s="131"/>
      <c r="COY36" s="131"/>
      <c r="COZ36" s="131"/>
      <c r="CPA36" s="131"/>
      <c r="CPB36" s="131"/>
      <c r="CPC36" s="131"/>
      <c r="CPD36" s="131"/>
      <c r="CPE36" s="131"/>
      <c r="CPF36" s="131"/>
      <c r="CPG36" s="131"/>
      <c r="CPH36" s="131"/>
      <c r="CPI36" s="131"/>
      <c r="CPJ36" s="131"/>
      <c r="CPK36" s="131"/>
      <c r="CPL36" s="131"/>
      <c r="CPM36" s="131"/>
      <c r="CPN36" s="131"/>
      <c r="CPO36" s="131"/>
      <c r="CPP36" s="131"/>
      <c r="CPQ36" s="131"/>
      <c r="CPR36" s="131"/>
      <c r="CPS36" s="131"/>
      <c r="CPT36" s="131"/>
      <c r="CPU36" s="131"/>
      <c r="CPV36" s="131"/>
      <c r="CPW36" s="131"/>
      <c r="CPX36" s="131"/>
      <c r="CPY36" s="131"/>
      <c r="CPZ36" s="131"/>
      <c r="CQA36" s="131"/>
      <c r="CQB36" s="131"/>
      <c r="CQC36" s="131"/>
      <c r="CQD36" s="131"/>
      <c r="CQE36" s="131"/>
      <c r="CQF36" s="131"/>
      <c r="CQG36" s="131"/>
      <c r="CQH36" s="131"/>
      <c r="CQI36" s="131"/>
      <c r="CQJ36" s="131"/>
      <c r="CQK36" s="131"/>
      <c r="CQL36" s="131"/>
      <c r="CQM36" s="131"/>
      <c r="CQN36" s="131"/>
      <c r="CQO36" s="131"/>
      <c r="CQP36" s="131"/>
      <c r="CQQ36" s="131"/>
      <c r="CQR36" s="131"/>
      <c r="CQS36" s="131"/>
      <c r="CQT36" s="131"/>
      <c r="CQU36" s="131"/>
      <c r="CQV36" s="131"/>
      <c r="CQW36" s="131"/>
      <c r="CQX36" s="131"/>
      <c r="CQY36" s="131"/>
      <c r="CQZ36" s="131"/>
      <c r="CRA36" s="131"/>
      <c r="CRB36" s="131"/>
      <c r="CRC36" s="131"/>
      <c r="CRD36" s="131"/>
      <c r="CRE36" s="131"/>
      <c r="CRF36" s="131"/>
      <c r="CRG36" s="131"/>
      <c r="CRH36" s="131"/>
      <c r="CRI36" s="131"/>
      <c r="CRJ36" s="131"/>
      <c r="CRK36" s="131"/>
      <c r="CRL36" s="131"/>
      <c r="CRM36" s="131"/>
      <c r="CRN36" s="131"/>
      <c r="CRO36" s="131"/>
      <c r="CRP36" s="131"/>
      <c r="CRQ36" s="131"/>
      <c r="CRR36" s="131"/>
      <c r="CRS36" s="131"/>
      <c r="CRT36" s="131"/>
      <c r="CRU36" s="131"/>
      <c r="CRV36" s="131"/>
      <c r="CRW36" s="131"/>
      <c r="CRX36" s="131"/>
      <c r="CRY36" s="131"/>
      <c r="CRZ36" s="131"/>
      <c r="CSA36" s="131"/>
      <c r="CSB36" s="131"/>
      <c r="CSC36" s="131"/>
      <c r="CSD36" s="131"/>
      <c r="CSE36" s="131"/>
      <c r="CSF36" s="131"/>
      <c r="CSG36" s="131"/>
      <c r="CSH36" s="131"/>
      <c r="CSI36" s="131"/>
      <c r="CSJ36" s="131"/>
      <c r="CSK36" s="131"/>
      <c r="CSL36" s="131"/>
      <c r="CSM36" s="131"/>
      <c r="CSN36" s="131"/>
      <c r="CSO36" s="131"/>
      <c r="CSP36" s="131"/>
      <c r="CSQ36" s="131"/>
      <c r="CSR36" s="131"/>
      <c r="CSS36" s="131"/>
      <c r="CST36" s="131"/>
      <c r="CSU36" s="131"/>
      <c r="CSV36" s="131"/>
      <c r="CSW36" s="131"/>
      <c r="CSX36" s="131"/>
      <c r="CSY36" s="131"/>
      <c r="CSZ36" s="131"/>
      <c r="CTA36" s="131"/>
      <c r="CTB36" s="131"/>
      <c r="CTC36" s="131"/>
      <c r="CTD36" s="131"/>
      <c r="CTE36" s="131"/>
      <c r="CTF36" s="131"/>
      <c r="CTG36" s="131"/>
      <c r="CTH36" s="131"/>
      <c r="CTI36" s="131"/>
      <c r="CTJ36" s="131"/>
      <c r="CTK36" s="131"/>
      <c r="CTL36" s="131"/>
      <c r="CTM36" s="131"/>
      <c r="CTN36" s="131"/>
      <c r="CTO36" s="131"/>
      <c r="CTP36" s="131"/>
      <c r="CTQ36" s="131"/>
      <c r="CTR36" s="131"/>
      <c r="CTS36" s="131"/>
      <c r="CTT36" s="131"/>
      <c r="CTU36" s="131"/>
      <c r="CTV36" s="131"/>
      <c r="CTW36" s="131"/>
      <c r="CTX36" s="131"/>
      <c r="CTY36" s="131"/>
      <c r="CTZ36" s="131"/>
      <c r="CUA36" s="131"/>
      <c r="CUB36" s="131"/>
      <c r="CUC36" s="131"/>
      <c r="CUD36" s="131"/>
      <c r="CUE36" s="131"/>
      <c r="CUF36" s="131"/>
      <c r="CUG36" s="131"/>
      <c r="CUH36" s="131"/>
      <c r="CUI36" s="131"/>
      <c r="CUJ36" s="131"/>
      <c r="CUK36" s="131"/>
      <c r="CUL36" s="131"/>
      <c r="CUM36" s="131"/>
      <c r="CUN36" s="131"/>
      <c r="CUO36" s="131"/>
      <c r="CUP36" s="131"/>
      <c r="CUQ36" s="131"/>
      <c r="CUR36" s="131"/>
      <c r="CUS36" s="131"/>
      <c r="CUT36" s="131"/>
      <c r="CUU36" s="131"/>
      <c r="CUV36" s="131"/>
      <c r="CUW36" s="131"/>
      <c r="CUX36" s="131"/>
      <c r="CUY36" s="131"/>
      <c r="CUZ36" s="131"/>
      <c r="CVA36" s="131"/>
      <c r="CVB36" s="131"/>
      <c r="CVC36" s="131"/>
      <c r="CVD36" s="131"/>
      <c r="CVE36" s="131"/>
      <c r="CVF36" s="131"/>
      <c r="CVG36" s="131"/>
      <c r="CVH36" s="131"/>
      <c r="CVI36" s="131"/>
      <c r="CVJ36" s="131"/>
      <c r="CVK36" s="131"/>
      <c r="CVL36" s="131"/>
      <c r="CVM36" s="131"/>
      <c r="CVN36" s="131"/>
      <c r="CVO36" s="131"/>
      <c r="CVP36" s="131"/>
      <c r="CVQ36" s="131"/>
      <c r="CVR36" s="131"/>
      <c r="CVS36" s="131"/>
      <c r="CVT36" s="131"/>
      <c r="CVU36" s="131"/>
      <c r="CVV36" s="131"/>
      <c r="CVW36" s="131"/>
      <c r="CVX36" s="131"/>
      <c r="CVY36" s="131"/>
      <c r="CVZ36" s="131"/>
      <c r="CWA36" s="131"/>
      <c r="CWB36" s="131"/>
      <c r="CWC36" s="131"/>
      <c r="CWD36" s="131"/>
      <c r="CWE36" s="131"/>
      <c r="CWF36" s="131"/>
      <c r="CWG36" s="131"/>
      <c r="CWH36" s="131"/>
      <c r="CWI36" s="131"/>
      <c r="CWJ36" s="131"/>
      <c r="CWK36" s="131"/>
      <c r="CWL36" s="131"/>
      <c r="CWM36" s="131"/>
      <c r="CWN36" s="131"/>
      <c r="CWO36" s="131"/>
      <c r="CWP36" s="131"/>
      <c r="CWQ36" s="131"/>
      <c r="CWR36" s="131"/>
      <c r="CWS36" s="131"/>
      <c r="CWT36" s="131"/>
      <c r="CWU36" s="131"/>
      <c r="CWV36" s="131"/>
      <c r="CWW36" s="131"/>
      <c r="CWX36" s="131"/>
      <c r="CWY36" s="131"/>
      <c r="CWZ36" s="131"/>
      <c r="CXA36" s="131"/>
      <c r="CXB36" s="131"/>
      <c r="CXC36" s="131"/>
      <c r="CXD36" s="131"/>
      <c r="CXE36" s="131"/>
      <c r="CXF36" s="131"/>
      <c r="CXG36" s="131"/>
      <c r="CXH36" s="131"/>
      <c r="CXI36" s="131"/>
      <c r="CXJ36" s="131"/>
      <c r="CXK36" s="131"/>
      <c r="CXL36" s="131"/>
      <c r="CXM36" s="131"/>
      <c r="CXN36" s="131"/>
      <c r="CXO36" s="131"/>
      <c r="CXP36" s="131"/>
      <c r="CXQ36" s="131"/>
      <c r="CXR36" s="131"/>
      <c r="CXS36" s="131"/>
      <c r="CXT36" s="131"/>
      <c r="CXU36" s="131"/>
      <c r="CXV36" s="131"/>
      <c r="CXW36" s="131"/>
      <c r="CXX36" s="131"/>
      <c r="CXY36" s="131"/>
      <c r="CXZ36" s="131"/>
      <c r="CYA36" s="131"/>
      <c r="CYB36" s="131"/>
      <c r="CYC36" s="131"/>
      <c r="CYD36" s="131"/>
      <c r="CYE36" s="131"/>
      <c r="CYF36" s="131"/>
      <c r="CYG36" s="131"/>
      <c r="CYH36" s="131"/>
      <c r="CYI36" s="131"/>
      <c r="CYJ36" s="131"/>
      <c r="CYK36" s="131"/>
      <c r="CYL36" s="131"/>
      <c r="CYM36" s="131"/>
      <c r="CYN36" s="131"/>
      <c r="CYO36" s="131"/>
      <c r="CYP36" s="131"/>
      <c r="CYQ36" s="131"/>
      <c r="CYR36" s="131"/>
      <c r="CYS36" s="131"/>
      <c r="CYT36" s="131"/>
      <c r="CYU36" s="131"/>
      <c r="CYV36" s="131"/>
      <c r="CYW36" s="131"/>
      <c r="CYX36" s="131"/>
      <c r="CYY36" s="131"/>
      <c r="CYZ36" s="131"/>
      <c r="CZA36" s="131"/>
      <c r="CZB36" s="131"/>
      <c r="CZC36" s="131"/>
      <c r="CZD36" s="131"/>
      <c r="CZE36" s="131"/>
      <c r="CZF36" s="131"/>
      <c r="CZG36" s="131"/>
      <c r="CZH36" s="131"/>
      <c r="CZI36" s="131"/>
      <c r="CZJ36" s="131"/>
      <c r="CZK36" s="131"/>
      <c r="CZL36" s="131"/>
      <c r="CZM36" s="131"/>
      <c r="CZN36" s="131"/>
      <c r="CZO36" s="131"/>
      <c r="CZP36" s="131"/>
      <c r="CZQ36" s="131"/>
      <c r="CZR36" s="131"/>
      <c r="CZS36" s="131"/>
      <c r="CZT36" s="131"/>
      <c r="CZU36" s="131"/>
      <c r="CZV36" s="131"/>
      <c r="CZW36" s="131"/>
      <c r="CZX36" s="131"/>
      <c r="CZY36" s="131"/>
      <c r="CZZ36" s="131"/>
      <c r="DAA36" s="131"/>
      <c r="DAB36" s="131"/>
      <c r="DAC36" s="131"/>
      <c r="DAD36" s="131"/>
      <c r="DAE36" s="131"/>
      <c r="DAF36" s="131"/>
      <c r="DAG36" s="131"/>
      <c r="DAH36" s="131"/>
      <c r="DAI36" s="131"/>
      <c r="DAJ36" s="131"/>
      <c r="DAK36" s="131"/>
      <c r="DAL36" s="131"/>
      <c r="DAM36" s="131"/>
      <c r="DAN36" s="131"/>
      <c r="DAO36" s="131"/>
      <c r="DAP36" s="131"/>
      <c r="DAQ36" s="131"/>
      <c r="DAR36" s="131"/>
      <c r="DAS36" s="131"/>
      <c r="DAT36" s="131"/>
      <c r="DAU36" s="131"/>
      <c r="DAV36" s="131"/>
      <c r="DAW36" s="131"/>
      <c r="DAX36" s="131"/>
      <c r="DAY36" s="131"/>
      <c r="DAZ36" s="131"/>
      <c r="DBA36" s="131"/>
      <c r="DBB36" s="131"/>
      <c r="DBC36" s="131"/>
      <c r="DBD36" s="131"/>
      <c r="DBE36" s="131"/>
      <c r="DBF36" s="131"/>
      <c r="DBG36" s="131"/>
      <c r="DBH36" s="131"/>
      <c r="DBI36" s="131"/>
      <c r="DBJ36" s="131"/>
      <c r="DBK36" s="131"/>
      <c r="DBL36" s="131"/>
      <c r="DBM36" s="131"/>
      <c r="DBN36" s="131"/>
      <c r="DBO36" s="131"/>
      <c r="DBP36" s="131"/>
      <c r="DBQ36" s="131"/>
      <c r="DBR36" s="131"/>
      <c r="DBS36" s="131"/>
      <c r="DBT36" s="131"/>
      <c r="DBU36" s="131"/>
      <c r="DBV36" s="131"/>
      <c r="DBW36" s="131"/>
      <c r="DBX36" s="131"/>
      <c r="DBY36" s="131"/>
      <c r="DBZ36" s="131"/>
      <c r="DCA36" s="131"/>
      <c r="DCB36" s="131"/>
      <c r="DCC36" s="131"/>
      <c r="DCD36" s="131"/>
      <c r="DCE36" s="131"/>
      <c r="DCF36" s="131"/>
      <c r="DCG36" s="131"/>
      <c r="DCH36" s="131"/>
      <c r="DCI36" s="131"/>
      <c r="DCJ36" s="131"/>
      <c r="DCK36" s="131"/>
      <c r="DCL36" s="131"/>
      <c r="DCM36" s="131"/>
      <c r="DCN36" s="131"/>
      <c r="DCO36" s="131"/>
      <c r="DCP36" s="131"/>
      <c r="DCQ36" s="131"/>
      <c r="DCR36" s="131"/>
      <c r="DCS36" s="131"/>
      <c r="DCT36" s="131"/>
      <c r="DCU36" s="131"/>
      <c r="DCV36" s="131"/>
      <c r="DCW36" s="131"/>
      <c r="DCX36" s="131"/>
      <c r="DCY36" s="131"/>
      <c r="DCZ36" s="131"/>
      <c r="DDA36" s="131"/>
      <c r="DDB36" s="131"/>
      <c r="DDC36" s="131"/>
      <c r="DDD36" s="131"/>
      <c r="DDE36" s="131"/>
      <c r="DDF36" s="131"/>
      <c r="DDG36" s="131"/>
      <c r="DDH36" s="131"/>
      <c r="DDI36" s="131"/>
      <c r="DDJ36" s="131"/>
      <c r="DDK36" s="131"/>
      <c r="DDL36" s="131"/>
      <c r="DDM36" s="131"/>
      <c r="DDN36" s="131"/>
      <c r="DDO36" s="131"/>
      <c r="DDP36" s="131"/>
      <c r="DDQ36" s="131"/>
      <c r="DDR36" s="131"/>
      <c r="DDS36" s="131"/>
      <c r="DDT36" s="131"/>
      <c r="DDU36" s="131"/>
      <c r="DDV36" s="131"/>
      <c r="DDW36" s="131"/>
      <c r="DDX36" s="131"/>
      <c r="DDY36" s="131"/>
      <c r="DDZ36" s="131"/>
      <c r="DEA36" s="131"/>
      <c r="DEB36" s="131"/>
      <c r="DEC36" s="131"/>
      <c r="DED36" s="131"/>
      <c r="DEE36" s="131"/>
      <c r="DEF36" s="131"/>
      <c r="DEG36" s="131"/>
      <c r="DEH36" s="131"/>
      <c r="DEI36" s="131"/>
      <c r="DEJ36" s="131"/>
      <c r="DEK36" s="131"/>
      <c r="DEL36" s="131"/>
      <c r="DEM36" s="131"/>
      <c r="DEN36" s="131"/>
      <c r="DEO36" s="131"/>
      <c r="DEP36" s="131"/>
      <c r="DEQ36" s="131"/>
      <c r="DER36" s="131"/>
      <c r="DES36" s="131"/>
      <c r="DET36" s="131"/>
      <c r="DEU36" s="131"/>
      <c r="DEV36" s="131"/>
      <c r="DEW36" s="131"/>
      <c r="DEX36" s="131"/>
      <c r="DEY36" s="131"/>
      <c r="DEZ36" s="131"/>
      <c r="DFA36" s="131"/>
      <c r="DFB36" s="131"/>
      <c r="DFC36" s="131"/>
      <c r="DFD36" s="131"/>
      <c r="DFE36" s="131"/>
      <c r="DFF36" s="131"/>
      <c r="DFG36" s="131"/>
      <c r="DFH36" s="131"/>
      <c r="DFI36" s="131"/>
      <c r="DFJ36" s="131"/>
      <c r="DFK36" s="131"/>
      <c r="DFL36" s="131"/>
      <c r="DFM36" s="131"/>
      <c r="DFN36" s="131"/>
      <c r="DFO36" s="131"/>
      <c r="DFP36" s="131"/>
      <c r="DFQ36" s="131"/>
      <c r="DFR36" s="131"/>
      <c r="DFS36" s="131"/>
      <c r="DFT36" s="131"/>
      <c r="DFU36" s="131"/>
      <c r="DFV36" s="131"/>
      <c r="DFW36" s="131"/>
      <c r="DFX36" s="131"/>
      <c r="DFY36" s="131"/>
      <c r="DFZ36" s="131"/>
      <c r="DGA36" s="131"/>
      <c r="DGB36" s="131"/>
      <c r="DGC36" s="131"/>
      <c r="DGD36" s="131"/>
      <c r="DGE36" s="131"/>
      <c r="DGF36" s="131"/>
      <c r="DGG36" s="131"/>
      <c r="DGH36" s="131"/>
      <c r="DGI36" s="131"/>
      <c r="DGJ36" s="131"/>
      <c r="DGK36" s="131"/>
      <c r="DGL36" s="131"/>
      <c r="DGM36" s="131"/>
      <c r="DGN36" s="131"/>
      <c r="DGO36" s="131"/>
      <c r="DGP36" s="131"/>
      <c r="DGQ36" s="131"/>
      <c r="DGR36" s="131"/>
      <c r="DGS36" s="131"/>
      <c r="DGT36" s="131"/>
      <c r="DGU36" s="131"/>
      <c r="DGV36" s="131"/>
      <c r="DGW36" s="131"/>
      <c r="DGX36" s="131"/>
      <c r="DGY36" s="131"/>
      <c r="DGZ36" s="131"/>
      <c r="DHA36" s="131"/>
      <c r="DHB36" s="131"/>
      <c r="DHC36" s="131"/>
      <c r="DHD36" s="131"/>
      <c r="DHE36" s="131"/>
      <c r="DHF36" s="131"/>
      <c r="DHG36" s="131"/>
      <c r="DHH36" s="131"/>
      <c r="DHI36" s="131"/>
      <c r="DHJ36" s="131"/>
      <c r="DHK36" s="131"/>
      <c r="DHL36" s="131"/>
      <c r="DHM36" s="131"/>
      <c r="DHN36" s="131"/>
      <c r="DHO36" s="131"/>
      <c r="DHP36" s="131"/>
      <c r="DHQ36" s="131"/>
      <c r="DHR36" s="131"/>
      <c r="DHS36" s="131"/>
      <c r="DHT36" s="131"/>
      <c r="DHU36" s="131"/>
      <c r="DHV36" s="131"/>
      <c r="DHW36" s="131"/>
      <c r="DHX36" s="131"/>
      <c r="DHY36" s="131"/>
      <c r="DHZ36" s="131"/>
      <c r="DIA36" s="131"/>
      <c r="DIB36" s="131"/>
      <c r="DIC36" s="131"/>
      <c r="DID36" s="131"/>
      <c r="DIE36" s="131"/>
      <c r="DIF36" s="131"/>
      <c r="DIG36" s="131"/>
      <c r="DIH36" s="131"/>
      <c r="DII36" s="131"/>
      <c r="DIJ36" s="131"/>
      <c r="DIK36" s="131"/>
      <c r="DIL36" s="131"/>
      <c r="DIM36" s="131"/>
      <c r="DIN36" s="131"/>
      <c r="DIO36" s="131"/>
      <c r="DIP36" s="131"/>
      <c r="DIQ36" s="131"/>
      <c r="DIR36" s="131"/>
      <c r="DIS36" s="131"/>
      <c r="DIT36" s="131"/>
      <c r="DIU36" s="131"/>
      <c r="DIV36" s="131"/>
      <c r="DIW36" s="131"/>
      <c r="DIX36" s="131"/>
      <c r="DIY36" s="131"/>
      <c r="DIZ36" s="131"/>
      <c r="DJA36" s="131"/>
      <c r="DJB36" s="131"/>
      <c r="DJC36" s="131"/>
      <c r="DJD36" s="131"/>
      <c r="DJE36" s="131"/>
      <c r="DJF36" s="131"/>
      <c r="DJG36" s="131"/>
      <c r="DJH36" s="131"/>
      <c r="DJI36" s="131"/>
      <c r="DJJ36" s="131"/>
      <c r="DJK36" s="131"/>
      <c r="DJL36" s="131"/>
      <c r="DJM36" s="131"/>
      <c r="DJN36" s="131"/>
      <c r="DJO36" s="131"/>
      <c r="DJP36" s="131"/>
      <c r="DJQ36" s="131"/>
      <c r="DJR36" s="131"/>
      <c r="DJS36" s="131"/>
      <c r="DJT36" s="131"/>
      <c r="DJU36" s="131"/>
      <c r="DJV36" s="131"/>
      <c r="DJW36" s="131"/>
      <c r="DJX36" s="131"/>
      <c r="DJY36" s="131"/>
      <c r="DJZ36" s="131"/>
      <c r="DKA36" s="131"/>
      <c r="DKB36" s="131"/>
      <c r="DKC36" s="131"/>
      <c r="DKD36" s="131"/>
      <c r="DKE36" s="131"/>
      <c r="DKF36" s="131"/>
      <c r="DKG36" s="131"/>
      <c r="DKH36" s="131"/>
      <c r="DKI36" s="131"/>
      <c r="DKJ36" s="131"/>
      <c r="DKK36" s="131"/>
      <c r="DKL36" s="131"/>
      <c r="DKM36" s="131"/>
      <c r="DKN36" s="131"/>
      <c r="DKO36" s="131"/>
      <c r="DKP36" s="131"/>
      <c r="DKQ36" s="131"/>
      <c r="DKR36" s="131"/>
      <c r="DKS36" s="131"/>
      <c r="DKT36" s="131"/>
      <c r="DKU36" s="131"/>
      <c r="DKV36" s="131"/>
      <c r="DKW36" s="131"/>
      <c r="DKX36" s="131"/>
      <c r="DKY36" s="131"/>
      <c r="DKZ36" s="131"/>
      <c r="DLA36" s="131"/>
      <c r="DLB36" s="131"/>
      <c r="DLC36" s="131"/>
      <c r="DLD36" s="131"/>
      <c r="DLE36" s="131"/>
      <c r="DLF36" s="131"/>
      <c r="DLG36" s="131"/>
      <c r="DLH36" s="131"/>
      <c r="DLI36" s="131"/>
      <c r="DLJ36" s="131"/>
      <c r="DLK36" s="131"/>
      <c r="DLL36" s="131"/>
      <c r="DLM36" s="131"/>
      <c r="DLN36" s="131"/>
      <c r="DLO36" s="131"/>
      <c r="DLP36" s="131"/>
      <c r="DLQ36" s="131"/>
      <c r="DLR36" s="131"/>
      <c r="DLS36" s="131"/>
      <c r="DLT36" s="131"/>
      <c r="DLU36" s="131"/>
      <c r="DLV36" s="131"/>
      <c r="DLW36" s="131"/>
      <c r="DLX36" s="131"/>
      <c r="DLY36" s="131"/>
      <c r="DLZ36" s="131"/>
      <c r="DMA36" s="131"/>
      <c r="DMB36" s="131"/>
      <c r="DMC36" s="131"/>
      <c r="DMD36" s="131"/>
      <c r="DME36" s="131"/>
      <c r="DMF36" s="131"/>
      <c r="DMG36" s="131"/>
      <c r="DMH36" s="131"/>
      <c r="DMI36" s="131"/>
      <c r="DMJ36" s="131"/>
      <c r="DMK36" s="131"/>
      <c r="DML36" s="131"/>
      <c r="DMM36" s="131"/>
      <c r="DMN36" s="131"/>
      <c r="DMO36" s="131"/>
      <c r="DMP36" s="131"/>
      <c r="DMQ36" s="131"/>
      <c r="DMR36" s="131"/>
      <c r="DMS36" s="131"/>
      <c r="DMT36" s="131"/>
      <c r="DMU36" s="131"/>
      <c r="DMV36" s="131"/>
      <c r="DMW36" s="131"/>
      <c r="DMX36" s="131"/>
      <c r="DMY36" s="131"/>
      <c r="DMZ36" s="131"/>
      <c r="DNA36" s="131"/>
      <c r="DNB36" s="131"/>
      <c r="DNC36" s="131"/>
      <c r="DND36" s="131"/>
      <c r="DNE36" s="131"/>
      <c r="DNF36" s="131"/>
      <c r="DNG36" s="131"/>
      <c r="DNH36" s="131"/>
      <c r="DNI36" s="131"/>
      <c r="DNJ36" s="131"/>
      <c r="DNK36" s="131"/>
      <c r="DNL36" s="131"/>
      <c r="DNM36" s="131"/>
      <c r="DNN36" s="131"/>
      <c r="DNO36" s="131"/>
      <c r="DNP36" s="131"/>
      <c r="DNQ36" s="131"/>
      <c r="DNR36" s="131"/>
      <c r="DNS36" s="131"/>
      <c r="DNT36" s="131"/>
      <c r="DNU36" s="131"/>
      <c r="DNV36" s="131"/>
      <c r="DNW36" s="131"/>
      <c r="DNX36" s="131"/>
      <c r="DNY36" s="131"/>
      <c r="DNZ36" s="131"/>
      <c r="DOA36" s="131"/>
      <c r="DOB36" s="131"/>
      <c r="DOC36" s="131"/>
      <c r="DOD36" s="131"/>
      <c r="DOE36" s="131"/>
      <c r="DOF36" s="131"/>
      <c r="DOG36" s="131"/>
      <c r="DOH36" s="131"/>
      <c r="DOI36" s="131"/>
      <c r="DOJ36" s="131"/>
      <c r="DOK36" s="131"/>
      <c r="DOL36" s="131"/>
      <c r="DOM36" s="131"/>
      <c r="DON36" s="131"/>
      <c r="DOO36" s="131"/>
      <c r="DOP36" s="131"/>
      <c r="DOQ36" s="131"/>
      <c r="DOR36" s="131"/>
      <c r="DOS36" s="131"/>
      <c r="DOT36" s="131"/>
      <c r="DOU36" s="131"/>
      <c r="DOV36" s="131"/>
      <c r="DOW36" s="131"/>
      <c r="DOX36" s="131"/>
      <c r="DOY36" s="131"/>
      <c r="DOZ36" s="131"/>
      <c r="DPA36" s="131"/>
      <c r="DPB36" s="131"/>
      <c r="DPC36" s="131"/>
      <c r="DPD36" s="131"/>
      <c r="DPE36" s="131"/>
      <c r="DPF36" s="131"/>
      <c r="DPG36" s="131"/>
      <c r="DPH36" s="131"/>
      <c r="DPI36" s="131"/>
      <c r="DPJ36" s="131"/>
      <c r="DPK36" s="131"/>
      <c r="DPL36" s="131"/>
      <c r="DPM36" s="131"/>
      <c r="DPN36" s="131"/>
      <c r="DPO36" s="131"/>
      <c r="DPP36" s="131"/>
      <c r="DPQ36" s="131"/>
      <c r="DPR36" s="131"/>
      <c r="DPS36" s="131"/>
      <c r="DPT36" s="131"/>
      <c r="DPU36" s="131"/>
      <c r="DPV36" s="131"/>
      <c r="DPW36" s="131"/>
      <c r="DPX36" s="131"/>
      <c r="DPY36" s="131"/>
      <c r="DPZ36" s="131"/>
      <c r="DQA36" s="131"/>
      <c r="DQB36" s="131"/>
      <c r="DQC36" s="131"/>
      <c r="DQD36" s="131"/>
      <c r="DQE36" s="131"/>
      <c r="DQF36" s="131"/>
      <c r="DQG36" s="131"/>
      <c r="DQH36" s="131"/>
      <c r="DQI36" s="131"/>
      <c r="DQJ36" s="131"/>
      <c r="DQK36" s="131"/>
      <c r="DQL36" s="131"/>
      <c r="DQM36" s="131"/>
      <c r="DQN36" s="131"/>
      <c r="DQO36" s="131"/>
      <c r="DQP36" s="131"/>
      <c r="DQQ36" s="131"/>
      <c r="DQR36" s="131"/>
      <c r="DQS36" s="131"/>
      <c r="DQT36" s="131"/>
      <c r="DQU36" s="131"/>
      <c r="DQV36" s="131"/>
      <c r="DQW36" s="131"/>
      <c r="DQX36" s="131"/>
      <c r="DQY36" s="131"/>
      <c r="DQZ36" s="131"/>
      <c r="DRA36" s="131"/>
      <c r="DRB36" s="131"/>
      <c r="DRC36" s="131"/>
      <c r="DRD36" s="131"/>
      <c r="DRE36" s="131"/>
      <c r="DRF36" s="131"/>
      <c r="DRG36" s="131"/>
      <c r="DRH36" s="131"/>
      <c r="DRI36" s="131"/>
      <c r="DRJ36" s="131"/>
      <c r="DRK36" s="131"/>
      <c r="DRL36" s="131"/>
      <c r="DRM36" s="131"/>
      <c r="DRN36" s="131"/>
      <c r="DRO36" s="131"/>
      <c r="DRP36" s="131"/>
      <c r="DRQ36" s="131"/>
      <c r="DRR36" s="131"/>
      <c r="DRS36" s="131"/>
      <c r="DRT36" s="131"/>
      <c r="DRU36" s="131"/>
      <c r="DRV36" s="131"/>
      <c r="DRW36" s="131"/>
      <c r="DRX36" s="131"/>
      <c r="DRY36" s="131"/>
      <c r="DRZ36" s="131"/>
      <c r="DSA36" s="131"/>
      <c r="DSB36" s="131"/>
      <c r="DSC36" s="131"/>
      <c r="DSD36" s="131"/>
      <c r="DSE36" s="131"/>
      <c r="DSF36" s="131"/>
      <c r="DSG36" s="131"/>
      <c r="DSH36" s="131"/>
      <c r="DSI36" s="131"/>
      <c r="DSJ36" s="131"/>
      <c r="DSK36" s="131"/>
      <c r="DSL36" s="131"/>
      <c r="DSM36" s="131"/>
      <c r="DSN36" s="131"/>
      <c r="DSO36" s="131"/>
      <c r="DSP36" s="131"/>
      <c r="DSQ36" s="131"/>
      <c r="DSR36" s="131"/>
      <c r="DSS36" s="131"/>
      <c r="DST36" s="131"/>
      <c r="DSU36" s="131"/>
      <c r="DSV36" s="131"/>
      <c r="DSW36" s="131"/>
      <c r="DSX36" s="131"/>
      <c r="DSY36" s="131"/>
      <c r="DSZ36" s="131"/>
      <c r="DTA36" s="131"/>
      <c r="DTB36" s="131"/>
      <c r="DTC36" s="131"/>
      <c r="DTD36" s="131"/>
      <c r="DTE36" s="131"/>
      <c r="DTF36" s="131"/>
      <c r="DTG36" s="131"/>
      <c r="DTH36" s="131"/>
      <c r="DTI36" s="131"/>
      <c r="DTJ36" s="131"/>
      <c r="DTK36" s="131"/>
      <c r="DTL36" s="131"/>
      <c r="DTM36" s="131"/>
      <c r="DTN36" s="131"/>
      <c r="DTO36" s="131"/>
      <c r="DTP36" s="131"/>
      <c r="DTQ36" s="131"/>
      <c r="DTR36" s="131"/>
      <c r="DTS36" s="131"/>
      <c r="DTT36" s="131"/>
      <c r="DTU36" s="131"/>
      <c r="DTV36" s="131"/>
      <c r="DTW36" s="131"/>
      <c r="DTX36" s="131"/>
      <c r="DTY36" s="131"/>
      <c r="DTZ36" s="131"/>
      <c r="DUA36" s="131"/>
      <c r="DUB36" s="131"/>
      <c r="DUC36" s="131"/>
      <c r="DUD36" s="131"/>
      <c r="DUE36" s="131"/>
      <c r="DUF36" s="131"/>
      <c r="DUG36" s="131"/>
      <c r="DUH36" s="131"/>
      <c r="DUI36" s="131"/>
      <c r="DUJ36" s="131"/>
      <c r="DUK36" s="131"/>
      <c r="DUL36" s="131"/>
      <c r="DUM36" s="131"/>
      <c r="DUN36" s="131"/>
      <c r="DUO36" s="131"/>
      <c r="DUP36" s="131"/>
      <c r="DUQ36" s="131"/>
      <c r="DUR36" s="131"/>
      <c r="DUS36" s="131"/>
      <c r="DUT36" s="131"/>
      <c r="DUU36" s="131"/>
      <c r="DUV36" s="131"/>
      <c r="DUW36" s="131"/>
      <c r="DUX36" s="131"/>
      <c r="DUY36" s="131"/>
      <c r="DUZ36" s="131"/>
      <c r="DVA36" s="131"/>
      <c r="DVB36" s="131"/>
      <c r="DVC36" s="131"/>
      <c r="DVD36" s="131"/>
      <c r="DVE36" s="131"/>
      <c r="DVF36" s="131"/>
      <c r="DVG36" s="131"/>
      <c r="DVH36" s="131"/>
      <c r="DVI36" s="131"/>
      <c r="DVJ36" s="131"/>
      <c r="DVK36" s="131"/>
      <c r="DVL36" s="131"/>
      <c r="DVM36" s="131"/>
      <c r="DVN36" s="131"/>
      <c r="DVO36" s="131"/>
      <c r="DVP36" s="131"/>
      <c r="DVQ36" s="131"/>
      <c r="DVR36" s="131"/>
      <c r="DVS36" s="131"/>
      <c r="DVT36" s="131"/>
      <c r="DVU36" s="131"/>
      <c r="DVV36" s="131"/>
      <c r="DVW36" s="131"/>
      <c r="DVX36" s="131"/>
      <c r="DVY36" s="131"/>
      <c r="DVZ36" s="131"/>
      <c r="DWA36" s="131"/>
      <c r="DWB36" s="131"/>
      <c r="DWC36" s="131"/>
      <c r="DWD36" s="131"/>
      <c r="DWE36" s="131"/>
      <c r="DWF36" s="131"/>
      <c r="DWG36" s="131"/>
      <c r="DWH36" s="131"/>
      <c r="DWI36" s="131"/>
      <c r="DWJ36" s="131"/>
      <c r="DWK36" s="131"/>
      <c r="DWL36" s="131"/>
      <c r="DWM36" s="131"/>
      <c r="DWN36" s="131"/>
      <c r="DWO36" s="131"/>
      <c r="DWP36" s="131"/>
      <c r="DWQ36" s="131"/>
      <c r="DWR36" s="131"/>
      <c r="DWS36" s="131"/>
      <c r="DWT36" s="131"/>
      <c r="DWU36" s="131"/>
      <c r="DWV36" s="131"/>
      <c r="DWW36" s="131"/>
      <c r="DWX36" s="131"/>
      <c r="DWY36" s="131"/>
      <c r="DWZ36" s="131"/>
      <c r="DXA36" s="131"/>
      <c r="DXB36" s="131"/>
      <c r="DXC36" s="131"/>
      <c r="DXD36" s="131"/>
      <c r="DXE36" s="131"/>
      <c r="DXF36" s="131"/>
      <c r="DXG36" s="131"/>
      <c r="DXH36" s="131"/>
      <c r="DXI36" s="131"/>
      <c r="DXJ36" s="131"/>
      <c r="DXK36" s="131"/>
      <c r="DXL36" s="131"/>
      <c r="DXM36" s="131"/>
      <c r="DXN36" s="131"/>
      <c r="DXO36" s="131"/>
      <c r="DXP36" s="131"/>
      <c r="DXQ36" s="131"/>
      <c r="DXR36" s="131"/>
      <c r="DXS36" s="131"/>
      <c r="DXT36" s="131"/>
      <c r="DXU36" s="131"/>
      <c r="DXV36" s="131"/>
      <c r="DXW36" s="131"/>
      <c r="DXX36" s="131"/>
      <c r="DXY36" s="131"/>
      <c r="DXZ36" s="131"/>
      <c r="DYA36" s="131"/>
      <c r="DYB36" s="131"/>
      <c r="DYC36" s="131"/>
      <c r="DYD36" s="131"/>
      <c r="DYE36" s="131"/>
      <c r="DYF36" s="131"/>
      <c r="DYG36" s="131"/>
      <c r="DYH36" s="131"/>
      <c r="DYI36" s="131"/>
      <c r="DYJ36" s="131"/>
      <c r="DYK36" s="131"/>
      <c r="DYL36" s="131"/>
      <c r="DYM36" s="131"/>
      <c r="DYN36" s="131"/>
      <c r="DYO36" s="131"/>
      <c r="DYP36" s="131"/>
      <c r="DYQ36" s="131"/>
      <c r="DYR36" s="131"/>
      <c r="DYS36" s="131"/>
      <c r="DYT36" s="131"/>
      <c r="DYU36" s="131"/>
      <c r="DYV36" s="131"/>
      <c r="DYW36" s="131"/>
      <c r="DYX36" s="131"/>
      <c r="DYY36" s="131"/>
      <c r="DYZ36" s="131"/>
      <c r="DZA36" s="131"/>
      <c r="DZB36" s="131"/>
      <c r="DZC36" s="131"/>
      <c r="DZD36" s="131"/>
      <c r="DZE36" s="131"/>
      <c r="DZF36" s="131"/>
      <c r="DZG36" s="131"/>
      <c r="DZH36" s="131"/>
      <c r="DZI36" s="131"/>
      <c r="DZJ36" s="131"/>
      <c r="DZK36" s="131"/>
      <c r="DZL36" s="131"/>
      <c r="DZM36" s="131"/>
      <c r="DZN36" s="131"/>
      <c r="DZO36" s="131"/>
      <c r="DZP36" s="131"/>
      <c r="DZQ36" s="131"/>
      <c r="DZR36" s="131"/>
      <c r="DZS36" s="131"/>
      <c r="DZT36" s="131"/>
      <c r="DZU36" s="131"/>
      <c r="DZV36" s="131"/>
      <c r="DZW36" s="131"/>
      <c r="DZX36" s="131"/>
      <c r="DZY36" s="131"/>
      <c r="DZZ36" s="131"/>
      <c r="EAA36" s="131"/>
      <c r="EAB36" s="131"/>
      <c r="EAC36" s="131"/>
      <c r="EAD36" s="131"/>
      <c r="EAE36" s="131"/>
      <c r="EAF36" s="131"/>
      <c r="EAG36" s="131"/>
      <c r="EAH36" s="131"/>
      <c r="EAI36" s="131"/>
      <c r="EAJ36" s="131"/>
      <c r="EAK36" s="131"/>
      <c r="EAL36" s="131"/>
      <c r="EAM36" s="131"/>
      <c r="EAN36" s="131"/>
      <c r="EAO36" s="131"/>
      <c r="EAP36" s="131"/>
      <c r="EAQ36" s="131"/>
      <c r="EAR36" s="131"/>
      <c r="EAS36" s="131"/>
      <c r="EAT36" s="131"/>
      <c r="EAU36" s="131"/>
      <c r="EAV36" s="131"/>
      <c r="EAW36" s="131"/>
      <c r="EAX36" s="131"/>
      <c r="EAY36" s="131"/>
      <c r="EAZ36" s="131"/>
      <c r="EBA36" s="131"/>
      <c r="EBB36" s="131"/>
      <c r="EBC36" s="131"/>
      <c r="EBD36" s="131"/>
      <c r="EBE36" s="131"/>
      <c r="EBF36" s="131"/>
      <c r="EBG36" s="131"/>
      <c r="EBH36" s="131"/>
      <c r="EBI36" s="131"/>
      <c r="EBJ36" s="131"/>
      <c r="EBK36" s="131"/>
      <c r="EBL36" s="131"/>
      <c r="EBM36" s="131"/>
      <c r="EBN36" s="131"/>
      <c r="EBO36" s="131"/>
      <c r="EBP36" s="131"/>
      <c r="EBQ36" s="131"/>
      <c r="EBR36" s="131"/>
      <c r="EBS36" s="131"/>
      <c r="EBT36" s="131"/>
      <c r="EBU36" s="131"/>
      <c r="EBV36" s="131"/>
      <c r="EBW36" s="131"/>
      <c r="EBX36" s="131"/>
      <c r="EBY36" s="131"/>
      <c r="EBZ36" s="131"/>
      <c r="ECA36" s="131"/>
      <c r="ECB36" s="131"/>
      <c r="ECC36" s="131"/>
      <c r="ECD36" s="131"/>
      <c r="ECE36" s="131"/>
      <c r="ECF36" s="131"/>
      <c r="ECG36" s="131"/>
      <c r="ECH36" s="131"/>
      <c r="ECI36" s="131"/>
      <c r="ECJ36" s="131"/>
      <c r="ECK36" s="131"/>
      <c r="ECL36" s="131"/>
      <c r="ECM36" s="131"/>
      <c r="ECN36" s="131"/>
      <c r="ECO36" s="131"/>
      <c r="ECP36" s="131"/>
      <c r="ECQ36" s="131"/>
      <c r="ECR36" s="131"/>
      <c r="ECS36" s="131"/>
      <c r="ECT36" s="131"/>
      <c r="ECU36" s="131"/>
      <c r="ECV36" s="131"/>
      <c r="ECW36" s="131"/>
      <c r="ECX36" s="131"/>
      <c r="ECY36" s="131"/>
      <c r="ECZ36" s="131"/>
      <c r="EDA36" s="131"/>
      <c r="EDB36" s="131"/>
      <c r="EDC36" s="131"/>
      <c r="EDD36" s="131"/>
      <c r="EDE36" s="131"/>
      <c r="EDF36" s="131"/>
      <c r="EDG36" s="131"/>
      <c r="EDH36" s="131"/>
      <c r="EDI36" s="131"/>
      <c r="EDJ36" s="131"/>
      <c r="EDK36" s="131"/>
      <c r="EDL36" s="131"/>
      <c r="EDM36" s="131"/>
      <c r="EDN36" s="131"/>
      <c r="EDO36" s="131"/>
      <c r="EDP36" s="131"/>
      <c r="EDQ36" s="131"/>
      <c r="EDR36" s="131"/>
      <c r="EDS36" s="131"/>
      <c r="EDT36" s="131"/>
      <c r="EDU36" s="131"/>
      <c r="EDV36" s="131"/>
      <c r="EDW36" s="131"/>
      <c r="EDX36" s="131"/>
      <c r="EDY36" s="131"/>
      <c r="EDZ36" s="131"/>
      <c r="EEA36" s="131"/>
      <c r="EEB36" s="131"/>
      <c r="EEC36" s="131"/>
      <c r="EED36" s="131"/>
      <c r="EEE36" s="131"/>
      <c r="EEF36" s="131"/>
      <c r="EEG36" s="131"/>
      <c r="EEH36" s="131"/>
      <c r="EEI36" s="131"/>
      <c r="EEJ36" s="131"/>
      <c r="EEK36" s="131"/>
      <c r="EEL36" s="131"/>
      <c r="EEM36" s="131"/>
      <c r="EEN36" s="131"/>
      <c r="EEO36" s="131"/>
      <c r="EEP36" s="131"/>
      <c r="EEQ36" s="131"/>
      <c r="EER36" s="131"/>
      <c r="EES36" s="131"/>
      <c r="EET36" s="131"/>
      <c r="EEU36" s="131"/>
      <c r="EEV36" s="131"/>
      <c r="EEW36" s="131"/>
      <c r="EEX36" s="131"/>
      <c r="EEY36" s="131"/>
      <c r="EEZ36" s="131"/>
      <c r="EFA36" s="131"/>
      <c r="EFB36" s="131"/>
      <c r="EFC36" s="131"/>
      <c r="EFD36" s="131"/>
      <c r="EFE36" s="131"/>
      <c r="EFF36" s="131"/>
      <c r="EFG36" s="131"/>
      <c r="EFH36" s="131"/>
      <c r="EFI36" s="131"/>
      <c r="EFJ36" s="131"/>
      <c r="EFK36" s="131"/>
      <c r="EFL36" s="131"/>
      <c r="EFM36" s="131"/>
      <c r="EFN36" s="131"/>
      <c r="EFO36" s="131"/>
      <c r="EFP36" s="131"/>
      <c r="EFQ36" s="131"/>
      <c r="EFR36" s="131"/>
      <c r="EFS36" s="131"/>
      <c r="EFT36" s="131"/>
      <c r="EFU36" s="131"/>
      <c r="EFV36" s="131"/>
      <c r="EFW36" s="131"/>
      <c r="EFX36" s="131"/>
      <c r="EFY36" s="131"/>
      <c r="EFZ36" s="131"/>
      <c r="EGA36" s="131"/>
      <c r="EGB36" s="131"/>
      <c r="EGC36" s="131"/>
      <c r="EGD36" s="131"/>
      <c r="EGE36" s="131"/>
      <c r="EGF36" s="131"/>
      <c r="EGG36" s="131"/>
      <c r="EGH36" s="131"/>
      <c r="EGI36" s="131"/>
      <c r="EGJ36" s="131"/>
      <c r="EGK36" s="131"/>
      <c r="EGL36" s="131"/>
      <c r="EGM36" s="131"/>
      <c r="EGN36" s="131"/>
      <c r="EGO36" s="131"/>
      <c r="EGP36" s="131"/>
      <c r="EGQ36" s="131"/>
      <c r="EGR36" s="131"/>
      <c r="EGS36" s="131"/>
      <c r="EGT36" s="131"/>
      <c r="EGU36" s="131"/>
      <c r="EGV36" s="131"/>
      <c r="EGW36" s="131"/>
      <c r="EGX36" s="131"/>
      <c r="EGY36" s="131"/>
      <c r="EGZ36" s="131"/>
      <c r="EHA36" s="131"/>
      <c r="EHB36" s="131"/>
      <c r="EHC36" s="131"/>
      <c r="EHD36" s="131"/>
      <c r="EHE36" s="131"/>
      <c r="EHF36" s="131"/>
      <c r="EHG36" s="131"/>
      <c r="EHH36" s="131"/>
      <c r="EHI36" s="131"/>
      <c r="EHJ36" s="131"/>
      <c r="EHK36" s="131"/>
      <c r="EHL36" s="131"/>
      <c r="EHM36" s="131"/>
      <c r="EHN36" s="131"/>
      <c r="EHO36" s="131"/>
      <c r="EHP36" s="131"/>
      <c r="EHQ36" s="131"/>
      <c r="EHR36" s="131"/>
      <c r="EHS36" s="131"/>
      <c r="EHT36" s="131"/>
      <c r="EHU36" s="131"/>
      <c r="EHV36" s="131"/>
      <c r="EHW36" s="131"/>
      <c r="EHX36" s="131"/>
      <c r="EHY36" s="131"/>
      <c r="EHZ36" s="131"/>
      <c r="EIA36" s="131"/>
      <c r="EIB36" s="131"/>
      <c r="EIC36" s="131"/>
      <c r="EID36" s="131"/>
      <c r="EIE36" s="131"/>
      <c r="EIF36" s="131"/>
      <c r="EIG36" s="131"/>
      <c r="EIH36" s="131"/>
      <c r="EII36" s="131"/>
      <c r="EIJ36" s="131"/>
      <c r="EIK36" s="131"/>
      <c r="EIL36" s="131"/>
      <c r="EIM36" s="131"/>
      <c r="EIN36" s="131"/>
      <c r="EIO36" s="131"/>
      <c r="EIP36" s="131"/>
      <c r="EIQ36" s="131"/>
      <c r="EIR36" s="131"/>
      <c r="EIS36" s="131"/>
      <c r="EIT36" s="131"/>
      <c r="EIU36" s="131"/>
      <c r="EIV36" s="131"/>
      <c r="EIW36" s="131"/>
      <c r="EIX36" s="131"/>
      <c r="EIY36" s="131"/>
      <c r="EIZ36" s="131"/>
      <c r="EJA36" s="131"/>
      <c r="EJB36" s="131"/>
      <c r="EJC36" s="131"/>
      <c r="EJD36" s="131"/>
      <c r="EJE36" s="131"/>
      <c r="EJF36" s="131"/>
      <c r="EJG36" s="131"/>
      <c r="EJH36" s="131"/>
      <c r="EJI36" s="131"/>
      <c r="EJJ36" s="131"/>
      <c r="EJK36" s="131"/>
      <c r="EJL36" s="131"/>
      <c r="EJM36" s="131"/>
      <c r="EJN36" s="131"/>
      <c r="EJO36" s="131"/>
      <c r="EJP36" s="131"/>
      <c r="EJQ36" s="131"/>
      <c r="EJR36" s="131"/>
      <c r="EJS36" s="131"/>
      <c r="EJT36" s="131"/>
      <c r="EJU36" s="131"/>
      <c r="EJV36" s="131"/>
      <c r="EJW36" s="131"/>
      <c r="EJX36" s="131"/>
      <c r="EJY36" s="131"/>
      <c r="EJZ36" s="131"/>
      <c r="EKA36" s="131"/>
      <c r="EKB36" s="131"/>
      <c r="EKC36" s="131"/>
      <c r="EKD36" s="131"/>
      <c r="EKE36" s="131"/>
      <c r="EKF36" s="131"/>
      <c r="EKG36" s="131"/>
      <c r="EKH36" s="131"/>
      <c r="EKI36" s="131"/>
      <c r="EKJ36" s="131"/>
      <c r="EKK36" s="131"/>
      <c r="EKL36" s="131"/>
      <c r="EKM36" s="131"/>
      <c r="EKN36" s="131"/>
      <c r="EKO36" s="131"/>
      <c r="EKP36" s="131"/>
      <c r="EKQ36" s="131"/>
      <c r="EKR36" s="131"/>
      <c r="EKS36" s="131"/>
      <c r="EKT36" s="131"/>
      <c r="EKU36" s="131"/>
      <c r="EKV36" s="131"/>
      <c r="EKW36" s="131"/>
      <c r="EKX36" s="131"/>
      <c r="EKY36" s="131"/>
      <c r="EKZ36" s="131"/>
      <c r="ELA36" s="131"/>
      <c r="ELB36" s="131"/>
      <c r="ELC36" s="131"/>
      <c r="ELD36" s="131"/>
      <c r="ELE36" s="131"/>
      <c r="ELF36" s="131"/>
      <c r="ELG36" s="131"/>
      <c r="ELH36" s="131"/>
      <c r="ELI36" s="131"/>
      <c r="ELJ36" s="131"/>
      <c r="ELK36" s="131"/>
      <c r="ELL36" s="131"/>
      <c r="ELM36" s="131"/>
      <c r="ELN36" s="131"/>
      <c r="ELO36" s="131"/>
      <c r="ELP36" s="131"/>
      <c r="ELQ36" s="131"/>
      <c r="ELR36" s="131"/>
      <c r="ELS36" s="131"/>
      <c r="ELT36" s="131"/>
      <c r="ELU36" s="131"/>
      <c r="ELV36" s="131"/>
      <c r="ELW36" s="131"/>
      <c r="ELX36" s="131"/>
      <c r="ELY36" s="131"/>
      <c r="ELZ36" s="131"/>
      <c r="EMA36" s="131"/>
      <c r="EMB36" s="131"/>
      <c r="EMC36" s="131"/>
      <c r="EMD36" s="131"/>
      <c r="EME36" s="131"/>
      <c r="EMF36" s="131"/>
      <c r="EMG36" s="131"/>
      <c r="EMH36" s="131"/>
      <c r="EMI36" s="131"/>
      <c r="EMJ36" s="131"/>
      <c r="EMK36" s="131"/>
      <c r="EML36" s="131"/>
      <c r="EMM36" s="131"/>
      <c r="EMN36" s="131"/>
      <c r="EMO36" s="131"/>
      <c r="EMP36" s="131"/>
      <c r="EMQ36" s="131"/>
      <c r="EMR36" s="131"/>
      <c r="EMS36" s="131"/>
      <c r="EMT36" s="131"/>
      <c r="EMU36" s="131"/>
      <c r="EMV36" s="131"/>
      <c r="EMW36" s="131"/>
      <c r="EMX36" s="131"/>
      <c r="EMY36" s="131"/>
      <c r="EMZ36" s="131"/>
      <c r="ENA36" s="131"/>
      <c r="ENB36" s="131"/>
      <c r="ENC36" s="131"/>
      <c r="END36" s="131"/>
      <c r="ENE36" s="131"/>
      <c r="ENF36" s="131"/>
      <c r="ENG36" s="131"/>
      <c r="ENH36" s="131"/>
      <c r="ENI36" s="131"/>
      <c r="ENJ36" s="131"/>
      <c r="ENK36" s="131"/>
      <c r="ENL36" s="131"/>
      <c r="ENM36" s="131"/>
      <c r="ENN36" s="131"/>
      <c r="ENO36" s="131"/>
      <c r="ENP36" s="131"/>
      <c r="ENQ36" s="131"/>
      <c r="ENR36" s="131"/>
      <c r="ENS36" s="131"/>
      <c r="ENT36" s="131"/>
      <c r="ENU36" s="131"/>
      <c r="ENV36" s="131"/>
      <c r="ENW36" s="131"/>
      <c r="ENX36" s="131"/>
      <c r="ENY36" s="131"/>
      <c r="ENZ36" s="131"/>
      <c r="EOA36" s="131"/>
      <c r="EOB36" s="131"/>
      <c r="EOC36" s="131"/>
      <c r="EOD36" s="131"/>
      <c r="EOE36" s="131"/>
      <c r="EOF36" s="131"/>
      <c r="EOG36" s="131"/>
      <c r="EOH36" s="131"/>
      <c r="EOI36" s="131"/>
      <c r="EOJ36" s="131"/>
      <c r="EOK36" s="131"/>
      <c r="EOL36" s="131"/>
      <c r="EOM36" s="131"/>
      <c r="EON36" s="131"/>
      <c r="EOO36" s="131"/>
      <c r="EOP36" s="131"/>
      <c r="EOQ36" s="131"/>
      <c r="EOR36" s="131"/>
      <c r="EOS36" s="131"/>
      <c r="EOT36" s="131"/>
      <c r="EOU36" s="131"/>
      <c r="EOV36" s="131"/>
      <c r="EOW36" s="131"/>
      <c r="EOX36" s="131"/>
      <c r="EOY36" s="131"/>
      <c r="EOZ36" s="131"/>
      <c r="EPA36" s="131"/>
      <c r="EPB36" s="131"/>
      <c r="EPC36" s="131"/>
      <c r="EPD36" s="131"/>
      <c r="EPE36" s="131"/>
      <c r="EPF36" s="131"/>
      <c r="EPG36" s="131"/>
      <c r="EPH36" s="131"/>
      <c r="EPI36" s="131"/>
      <c r="EPJ36" s="131"/>
      <c r="EPK36" s="131"/>
      <c r="EPL36" s="131"/>
      <c r="EPM36" s="131"/>
      <c r="EPN36" s="131"/>
      <c r="EPO36" s="131"/>
      <c r="EPP36" s="131"/>
      <c r="EPQ36" s="131"/>
      <c r="EPR36" s="131"/>
      <c r="EPS36" s="131"/>
      <c r="EPT36" s="131"/>
      <c r="EPU36" s="131"/>
      <c r="EPV36" s="131"/>
      <c r="EPW36" s="131"/>
      <c r="EPX36" s="131"/>
      <c r="EPY36" s="131"/>
      <c r="EPZ36" s="131"/>
      <c r="EQA36" s="131"/>
      <c r="EQB36" s="131"/>
      <c r="EQC36" s="131"/>
      <c r="EQD36" s="131"/>
      <c r="EQE36" s="131"/>
      <c r="EQF36" s="131"/>
      <c r="EQG36" s="131"/>
      <c r="EQH36" s="131"/>
      <c r="EQI36" s="131"/>
      <c r="EQJ36" s="131"/>
      <c r="EQK36" s="131"/>
      <c r="EQL36" s="131"/>
      <c r="EQM36" s="131"/>
      <c r="EQN36" s="131"/>
      <c r="EQO36" s="131"/>
      <c r="EQP36" s="131"/>
      <c r="EQQ36" s="131"/>
      <c r="EQR36" s="131"/>
      <c r="EQS36" s="131"/>
      <c r="EQT36" s="131"/>
      <c r="EQU36" s="131"/>
      <c r="EQV36" s="131"/>
      <c r="EQW36" s="131"/>
      <c r="EQX36" s="131"/>
      <c r="EQY36" s="131"/>
      <c r="EQZ36" s="131"/>
      <c r="ERA36" s="131"/>
      <c r="ERB36" s="131"/>
      <c r="ERC36" s="131"/>
      <c r="ERD36" s="131"/>
      <c r="ERE36" s="131"/>
      <c r="ERF36" s="131"/>
      <c r="ERG36" s="131"/>
      <c r="ERH36" s="131"/>
      <c r="ERI36" s="131"/>
      <c r="ERJ36" s="131"/>
      <c r="ERK36" s="131"/>
      <c r="ERL36" s="131"/>
      <c r="ERM36" s="131"/>
      <c r="ERN36" s="131"/>
      <c r="ERO36" s="131"/>
      <c r="ERP36" s="131"/>
      <c r="ERQ36" s="131"/>
      <c r="ERR36" s="131"/>
      <c r="ERS36" s="131"/>
      <c r="ERT36" s="131"/>
      <c r="ERU36" s="131"/>
      <c r="ERV36" s="131"/>
      <c r="ERW36" s="131"/>
      <c r="ERX36" s="131"/>
      <c r="ERY36" s="131"/>
      <c r="ERZ36" s="131"/>
      <c r="ESA36" s="131"/>
      <c r="ESB36" s="131"/>
      <c r="ESC36" s="131"/>
      <c r="ESD36" s="131"/>
      <c r="ESE36" s="131"/>
      <c r="ESF36" s="131"/>
      <c r="ESG36" s="131"/>
      <c r="ESH36" s="131"/>
      <c r="ESI36" s="131"/>
      <c r="ESJ36" s="131"/>
      <c r="ESK36" s="131"/>
      <c r="ESL36" s="131"/>
      <c r="ESM36" s="131"/>
      <c r="ESN36" s="131"/>
      <c r="ESO36" s="131"/>
      <c r="ESP36" s="131"/>
      <c r="ESQ36" s="131"/>
      <c r="ESR36" s="131"/>
      <c r="ESS36" s="131"/>
      <c r="EST36" s="131"/>
      <c r="ESU36" s="131"/>
      <c r="ESV36" s="131"/>
      <c r="ESW36" s="131"/>
      <c r="ESX36" s="131"/>
      <c r="ESY36" s="131"/>
      <c r="ESZ36" s="131"/>
      <c r="ETA36" s="131"/>
      <c r="ETB36" s="131"/>
      <c r="ETC36" s="131"/>
      <c r="ETD36" s="131"/>
      <c r="ETE36" s="131"/>
      <c r="ETF36" s="131"/>
      <c r="ETG36" s="131"/>
      <c r="ETH36" s="131"/>
      <c r="ETI36" s="131"/>
      <c r="ETJ36" s="131"/>
      <c r="ETK36" s="131"/>
      <c r="ETL36" s="131"/>
      <c r="ETM36" s="131"/>
      <c r="ETN36" s="131"/>
      <c r="ETO36" s="131"/>
      <c r="ETP36" s="131"/>
      <c r="ETQ36" s="131"/>
      <c r="ETR36" s="131"/>
      <c r="ETS36" s="131"/>
      <c r="ETT36" s="131"/>
      <c r="ETU36" s="131"/>
      <c r="ETV36" s="131"/>
      <c r="ETW36" s="131"/>
      <c r="ETX36" s="131"/>
      <c r="ETY36" s="131"/>
      <c r="ETZ36" s="131"/>
      <c r="EUA36" s="131"/>
      <c r="EUB36" s="131"/>
      <c r="EUC36" s="131"/>
      <c r="EUD36" s="131"/>
      <c r="EUE36" s="131"/>
      <c r="EUF36" s="131"/>
      <c r="EUG36" s="131"/>
      <c r="EUH36" s="131"/>
      <c r="EUI36" s="131"/>
      <c r="EUJ36" s="131"/>
      <c r="EUK36" s="131"/>
      <c r="EUL36" s="131"/>
      <c r="EUM36" s="131"/>
      <c r="EUN36" s="131"/>
      <c r="EUO36" s="131"/>
      <c r="EUP36" s="131"/>
      <c r="EUQ36" s="131"/>
      <c r="EUR36" s="131"/>
      <c r="EUS36" s="131"/>
      <c r="EUT36" s="131"/>
      <c r="EUU36" s="131"/>
      <c r="EUV36" s="131"/>
      <c r="EUW36" s="131"/>
      <c r="EUX36" s="131"/>
      <c r="EUY36" s="131"/>
      <c r="EUZ36" s="131"/>
      <c r="EVA36" s="131"/>
      <c r="EVB36" s="131"/>
      <c r="EVC36" s="131"/>
      <c r="EVD36" s="131"/>
      <c r="EVE36" s="131"/>
      <c r="EVF36" s="131"/>
      <c r="EVG36" s="131"/>
      <c r="EVH36" s="131"/>
      <c r="EVI36" s="131"/>
      <c r="EVJ36" s="131"/>
      <c r="EVK36" s="131"/>
      <c r="EVL36" s="131"/>
      <c r="EVM36" s="131"/>
      <c r="EVN36" s="131"/>
      <c r="EVO36" s="131"/>
      <c r="EVP36" s="131"/>
      <c r="EVQ36" s="131"/>
      <c r="EVR36" s="131"/>
      <c r="EVS36" s="131"/>
      <c r="EVT36" s="131"/>
      <c r="EVU36" s="131"/>
      <c r="EVV36" s="131"/>
      <c r="EVW36" s="131"/>
      <c r="EVX36" s="131"/>
      <c r="EVY36" s="131"/>
      <c r="EVZ36" s="131"/>
      <c r="EWA36" s="131"/>
      <c r="EWB36" s="131"/>
      <c r="EWC36" s="131"/>
      <c r="EWD36" s="131"/>
      <c r="EWE36" s="131"/>
      <c r="EWF36" s="131"/>
      <c r="EWG36" s="131"/>
      <c r="EWH36" s="131"/>
      <c r="EWI36" s="131"/>
      <c r="EWJ36" s="131"/>
      <c r="EWK36" s="131"/>
      <c r="EWL36" s="131"/>
      <c r="EWM36" s="131"/>
      <c r="EWN36" s="131"/>
      <c r="EWO36" s="131"/>
      <c r="EWP36" s="131"/>
      <c r="EWQ36" s="131"/>
      <c r="EWR36" s="131"/>
      <c r="EWS36" s="131"/>
      <c r="EWT36" s="131"/>
      <c r="EWU36" s="131"/>
      <c r="EWV36" s="131"/>
      <c r="EWW36" s="131"/>
      <c r="EWX36" s="131"/>
      <c r="EWY36" s="131"/>
      <c r="EWZ36" s="131"/>
      <c r="EXA36" s="131"/>
      <c r="EXB36" s="131"/>
      <c r="EXC36" s="131"/>
      <c r="EXD36" s="131"/>
      <c r="EXE36" s="131"/>
      <c r="EXF36" s="131"/>
      <c r="EXG36" s="131"/>
      <c r="EXH36" s="131"/>
      <c r="EXI36" s="131"/>
      <c r="EXJ36" s="131"/>
      <c r="EXK36" s="131"/>
      <c r="EXL36" s="131"/>
      <c r="EXM36" s="131"/>
      <c r="EXN36" s="131"/>
      <c r="EXO36" s="131"/>
      <c r="EXP36" s="131"/>
      <c r="EXQ36" s="131"/>
      <c r="EXR36" s="131"/>
      <c r="EXS36" s="131"/>
      <c r="EXT36" s="131"/>
      <c r="EXU36" s="131"/>
      <c r="EXV36" s="131"/>
      <c r="EXW36" s="131"/>
      <c r="EXX36" s="131"/>
      <c r="EXY36" s="131"/>
      <c r="EXZ36" s="131"/>
      <c r="EYA36" s="131"/>
      <c r="EYB36" s="131"/>
      <c r="EYC36" s="131"/>
      <c r="EYD36" s="131"/>
      <c r="EYE36" s="131"/>
      <c r="EYF36" s="131"/>
      <c r="EYG36" s="131"/>
      <c r="EYH36" s="131"/>
      <c r="EYI36" s="131"/>
      <c r="EYJ36" s="131"/>
      <c r="EYK36" s="131"/>
      <c r="EYL36" s="131"/>
      <c r="EYM36" s="131"/>
      <c r="EYN36" s="131"/>
      <c r="EYO36" s="131"/>
      <c r="EYP36" s="131"/>
      <c r="EYQ36" s="131"/>
      <c r="EYR36" s="131"/>
      <c r="EYS36" s="131"/>
      <c r="EYT36" s="131"/>
      <c r="EYU36" s="131"/>
      <c r="EYV36" s="131"/>
      <c r="EYW36" s="131"/>
      <c r="EYX36" s="131"/>
      <c r="EYY36" s="131"/>
      <c r="EYZ36" s="131"/>
      <c r="EZA36" s="131"/>
      <c r="EZB36" s="131"/>
      <c r="EZC36" s="131"/>
      <c r="EZD36" s="131"/>
      <c r="EZE36" s="131"/>
      <c r="EZF36" s="131"/>
      <c r="EZG36" s="131"/>
      <c r="EZH36" s="131"/>
      <c r="EZI36" s="131"/>
      <c r="EZJ36" s="131"/>
      <c r="EZK36" s="131"/>
      <c r="EZL36" s="131"/>
      <c r="EZM36" s="131"/>
      <c r="EZN36" s="131"/>
      <c r="EZO36" s="131"/>
      <c r="EZP36" s="131"/>
      <c r="EZQ36" s="131"/>
      <c r="EZR36" s="131"/>
      <c r="EZS36" s="131"/>
      <c r="EZT36" s="131"/>
      <c r="EZU36" s="131"/>
      <c r="EZV36" s="131"/>
      <c r="EZW36" s="131"/>
      <c r="EZX36" s="131"/>
      <c r="EZY36" s="131"/>
      <c r="EZZ36" s="131"/>
      <c r="FAA36" s="131"/>
      <c r="FAB36" s="131"/>
      <c r="FAC36" s="131"/>
      <c r="FAD36" s="131"/>
      <c r="FAE36" s="131"/>
      <c r="FAF36" s="131"/>
      <c r="FAG36" s="131"/>
      <c r="FAH36" s="131"/>
      <c r="FAI36" s="131"/>
      <c r="FAJ36" s="131"/>
      <c r="FAK36" s="131"/>
      <c r="FAL36" s="131"/>
      <c r="FAM36" s="131"/>
      <c r="FAN36" s="131"/>
      <c r="FAO36" s="131"/>
      <c r="FAP36" s="131"/>
      <c r="FAQ36" s="131"/>
      <c r="FAR36" s="131"/>
      <c r="FAS36" s="131"/>
      <c r="FAT36" s="131"/>
      <c r="FAU36" s="131"/>
      <c r="FAV36" s="131"/>
      <c r="FAW36" s="131"/>
      <c r="FAX36" s="131"/>
      <c r="FAY36" s="131"/>
      <c r="FAZ36" s="131"/>
      <c r="FBA36" s="131"/>
      <c r="FBB36" s="131"/>
      <c r="FBC36" s="131"/>
      <c r="FBD36" s="131"/>
      <c r="FBE36" s="131"/>
      <c r="FBF36" s="131"/>
      <c r="FBG36" s="131"/>
      <c r="FBH36" s="131"/>
      <c r="FBI36" s="131"/>
      <c r="FBJ36" s="131"/>
      <c r="FBK36" s="131"/>
      <c r="FBL36" s="131"/>
      <c r="FBM36" s="131"/>
      <c r="FBN36" s="131"/>
      <c r="FBO36" s="131"/>
      <c r="FBP36" s="131"/>
      <c r="FBQ36" s="131"/>
      <c r="FBR36" s="131"/>
      <c r="FBS36" s="131"/>
      <c r="FBT36" s="131"/>
      <c r="FBU36" s="131"/>
      <c r="FBV36" s="131"/>
      <c r="FBW36" s="131"/>
      <c r="FBX36" s="131"/>
      <c r="FBY36" s="131"/>
      <c r="FBZ36" s="131"/>
      <c r="FCA36" s="131"/>
      <c r="FCB36" s="131"/>
      <c r="FCC36" s="131"/>
      <c r="FCD36" s="131"/>
      <c r="FCE36" s="131"/>
      <c r="FCF36" s="131"/>
      <c r="FCG36" s="131"/>
      <c r="FCH36" s="131"/>
      <c r="FCI36" s="131"/>
      <c r="FCJ36" s="131"/>
      <c r="FCK36" s="131"/>
      <c r="FCL36" s="131"/>
      <c r="FCM36" s="131"/>
      <c r="FCN36" s="131"/>
      <c r="FCO36" s="131"/>
      <c r="FCP36" s="131"/>
      <c r="FCQ36" s="131"/>
      <c r="FCR36" s="131"/>
      <c r="FCS36" s="131"/>
      <c r="FCT36" s="131"/>
      <c r="FCU36" s="131"/>
      <c r="FCV36" s="131"/>
      <c r="FCW36" s="131"/>
      <c r="FCX36" s="131"/>
      <c r="FCY36" s="131"/>
      <c r="FCZ36" s="131"/>
      <c r="FDA36" s="131"/>
      <c r="FDB36" s="131"/>
      <c r="FDC36" s="131"/>
      <c r="FDD36" s="131"/>
      <c r="FDE36" s="131"/>
      <c r="FDF36" s="131"/>
      <c r="FDG36" s="131"/>
      <c r="FDH36" s="131"/>
      <c r="FDI36" s="131"/>
      <c r="FDJ36" s="131"/>
      <c r="FDK36" s="131"/>
      <c r="FDL36" s="131"/>
      <c r="FDM36" s="131"/>
      <c r="FDN36" s="131"/>
      <c r="FDO36" s="131"/>
      <c r="FDP36" s="131"/>
      <c r="FDQ36" s="131"/>
      <c r="FDR36" s="131"/>
      <c r="FDS36" s="131"/>
      <c r="FDT36" s="131"/>
      <c r="FDU36" s="131"/>
      <c r="FDV36" s="131"/>
      <c r="FDW36" s="131"/>
      <c r="FDX36" s="131"/>
      <c r="FDY36" s="131"/>
      <c r="FDZ36" s="131"/>
      <c r="FEA36" s="131"/>
      <c r="FEB36" s="131"/>
      <c r="FEC36" s="131"/>
      <c r="FED36" s="131"/>
      <c r="FEE36" s="131"/>
      <c r="FEF36" s="131"/>
      <c r="FEG36" s="131"/>
      <c r="FEH36" s="131"/>
      <c r="FEI36" s="131"/>
      <c r="FEJ36" s="131"/>
      <c r="FEK36" s="131"/>
      <c r="FEL36" s="131"/>
      <c r="FEM36" s="131"/>
      <c r="FEN36" s="131"/>
      <c r="FEO36" s="131"/>
      <c r="FEP36" s="131"/>
      <c r="FEQ36" s="131"/>
      <c r="FER36" s="131"/>
      <c r="FES36" s="131"/>
      <c r="FET36" s="131"/>
      <c r="FEU36" s="131"/>
      <c r="FEV36" s="131"/>
      <c r="FEW36" s="131"/>
      <c r="FEX36" s="131"/>
      <c r="FEY36" s="131"/>
      <c r="FEZ36" s="131"/>
      <c r="FFA36" s="131"/>
      <c r="FFB36" s="131"/>
      <c r="FFC36" s="131"/>
      <c r="FFD36" s="131"/>
      <c r="FFE36" s="131"/>
      <c r="FFF36" s="131"/>
      <c r="FFG36" s="131"/>
      <c r="FFH36" s="131"/>
      <c r="FFI36" s="131"/>
      <c r="FFJ36" s="131"/>
      <c r="FFK36" s="131"/>
      <c r="FFL36" s="131"/>
      <c r="FFM36" s="131"/>
      <c r="FFN36" s="131"/>
      <c r="FFO36" s="131"/>
      <c r="FFP36" s="131"/>
      <c r="FFQ36" s="131"/>
      <c r="FFR36" s="131"/>
      <c r="FFS36" s="131"/>
      <c r="FFT36" s="131"/>
      <c r="FFU36" s="131"/>
      <c r="FFV36" s="131"/>
      <c r="FFW36" s="131"/>
      <c r="FFX36" s="131"/>
      <c r="FFY36" s="131"/>
      <c r="FFZ36" s="131"/>
      <c r="FGA36" s="131"/>
      <c r="FGB36" s="131"/>
      <c r="FGC36" s="131"/>
      <c r="FGD36" s="131"/>
      <c r="FGE36" s="131"/>
      <c r="FGF36" s="131"/>
      <c r="FGG36" s="131"/>
      <c r="FGH36" s="131"/>
      <c r="FGI36" s="131"/>
      <c r="FGJ36" s="131"/>
      <c r="FGK36" s="131"/>
      <c r="FGL36" s="131"/>
      <c r="FGM36" s="131"/>
      <c r="FGN36" s="131"/>
      <c r="FGO36" s="131"/>
      <c r="FGP36" s="131"/>
      <c r="FGQ36" s="131"/>
      <c r="FGR36" s="131"/>
      <c r="FGS36" s="131"/>
      <c r="FGT36" s="131"/>
      <c r="FGU36" s="131"/>
      <c r="FGV36" s="131"/>
      <c r="FGW36" s="131"/>
      <c r="FGX36" s="131"/>
      <c r="FGY36" s="131"/>
      <c r="FGZ36" s="131"/>
      <c r="FHA36" s="131"/>
      <c r="FHB36" s="131"/>
      <c r="FHC36" s="131"/>
      <c r="FHD36" s="131"/>
      <c r="FHE36" s="131"/>
      <c r="FHF36" s="131"/>
      <c r="FHG36" s="131"/>
      <c r="FHH36" s="131"/>
      <c r="FHI36" s="131"/>
      <c r="FHJ36" s="131"/>
      <c r="FHK36" s="131"/>
      <c r="FHL36" s="131"/>
      <c r="FHM36" s="131"/>
      <c r="FHN36" s="131"/>
      <c r="FHO36" s="131"/>
      <c r="FHP36" s="131"/>
      <c r="FHQ36" s="131"/>
      <c r="FHR36" s="131"/>
      <c r="FHS36" s="131"/>
      <c r="FHT36" s="131"/>
      <c r="FHU36" s="131"/>
      <c r="FHV36" s="131"/>
      <c r="FHW36" s="131"/>
      <c r="FHX36" s="131"/>
      <c r="FHY36" s="131"/>
      <c r="FHZ36" s="131"/>
      <c r="FIA36" s="131"/>
      <c r="FIB36" s="131"/>
      <c r="FIC36" s="131"/>
      <c r="FID36" s="131"/>
      <c r="FIE36" s="131"/>
      <c r="FIF36" s="131"/>
      <c r="FIG36" s="131"/>
      <c r="FIH36" s="131"/>
      <c r="FII36" s="131"/>
      <c r="FIJ36" s="131"/>
      <c r="FIK36" s="131"/>
      <c r="FIL36" s="131"/>
      <c r="FIM36" s="131"/>
      <c r="FIN36" s="131"/>
      <c r="FIO36" s="131"/>
      <c r="FIP36" s="131"/>
      <c r="FIQ36" s="131"/>
      <c r="FIR36" s="131"/>
      <c r="FIS36" s="131"/>
      <c r="FIT36" s="131"/>
      <c r="FIU36" s="131"/>
      <c r="FIV36" s="131"/>
      <c r="FIW36" s="131"/>
      <c r="FIX36" s="131"/>
      <c r="FIY36" s="131"/>
      <c r="FIZ36" s="131"/>
      <c r="FJA36" s="131"/>
      <c r="FJB36" s="131"/>
      <c r="FJC36" s="131"/>
      <c r="FJD36" s="131"/>
      <c r="FJE36" s="131"/>
      <c r="FJF36" s="131"/>
      <c r="FJG36" s="131"/>
      <c r="FJH36" s="131"/>
      <c r="FJI36" s="131"/>
      <c r="FJJ36" s="131"/>
      <c r="FJK36" s="131"/>
      <c r="FJL36" s="131"/>
      <c r="FJM36" s="131"/>
      <c r="FJN36" s="131"/>
      <c r="FJO36" s="131"/>
      <c r="FJP36" s="131"/>
      <c r="FJQ36" s="131"/>
      <c r="FJR36" s="131"/>
      <c r="FJS36" s="131"/>
      <c r="FJT36" s="131"/>
      <c r="FJU36" s="131"/>
      <c r="FJV36" s="131"/>
      <c r="FJW36" s="131"/>
      <c r="FJX36" s="131"/>
      <c r="FJY36" s="131"/>
      <c r="FJZ36" s="131"/>
      <c r="FKA36" s="131"/>
      <c r="FKB36" s="131"/>
      <c r="FKC36" s="131"/>
      <c r="FKD36" s="131"/>
      <c r="FKE36" s="131"/>
      <c r="FKF36" s="131"/>
      <c r="FKG36" s="131"/>
      <c r="FKH36" s="131"/>
      <c r="FKI36" s="131"/>
      <c r="FKJ36" s="131"/>
      <c r="FKK36" s="131"/>
      <c r="FKL36" s="131"/>
      <c r="FKM36" s="131"/>
      <c r="FKN36" s="131"/>
      <c r="FKO36" s="131"/>
      <c r="FKP36" s="131"/>
      <c r="FKQ36" s="131"/>
      <c r="FKR36" s="131"/>
      <c r="FKS36" s="131"/>
      <c r="FKT36" s="131"/>
      <c r="FKU36" s="131"/>
      <c r="FKV36" s="131"/>
      <c r="FKW36" s="131"/>
      <c r="FKX36" s="131"/>
      <c r="FKY36" s="131"/>
      <c r="FKZ36" s="131"/>
      <c r="FLA36" s="131"/>
      <c r="FLB36" s="131"/>
      <c r="FLC36" s="131"/>
      <c r="FLD36" s="131"/>
      <c r="FLE36" s="131"/>
      <c r="FLF36" s="131"/>
      <c r="FLG36" s="131"/>
      <c r="FLH36" s="131"/>
      <c r="FLI36" s="131"/>
      <c r="FLJ36" s="131"/>
      <c r="FLK36" s="131"/>
      <c r="FLL36" s="131"/>
      <c r="FLM36" s="131"/>
      <c r="FLN36" s="131"/>
      <c r="FLO36" s="131"/>
      <c r="FLP36" s="131"/>
      <c r="FLQ36" s="131"/>
      <c r="FLR36" s="131"/>
      <c r="FLS36" s="131"/>
      <c r="FLT36" s="131"/>
      <c r="FLU36" s="131"/>
      <c r="FLV36" s="131"/>
      <c r="FLW36" s="131"/>
      <c r="FLX36" s="131"/>
      <c r="FLY36" s="131"/>
      <c r="FLZ36" s="131"/>
      <c r="FMA36" s="131"/>
      <c r="FMB36" s="131"/>
      <c r="FMC36" s="131"/>
      <c r="FMD36" s="131"/>
      <c r="FME36" s="131"/>
      <c r="FMF36" s="131"/>
      <c r="FMG36" s="131"/>
      <c r="FMH36" s="131"/>
      <c r="FMI36" s="131"/>
      <c r="FMJ36" s="131"/>
      <c r="FMK36" s="131"/>
      <c r="FML36" s="131"/>
      <c r="FMM36" s="131"/>
      <c r="FMN36" s="131"/>
      <c r="FMO36" s="131"/>
      <c r="FMP36" s="131"/>
      <c r="FMQ36" s="131"/>
      <c r="FMR36" s="131"/>
      <c r="FMS36" s="131"/>
      <c r="FMT36" s="131"/>
      <c r="FMU36" s="131"/>
      <c r="FMV36" s="131"/>
      <c r="FMW36" s="131"/>
      <c r="FMX36" s="131"/>
      <c r="FMY36" s="131"/>
      <c r="FMZ36" s="131"/>
      <c r="FNA36" s="131"/>
      <c r="FNB36" s="131"/>
      <c r="FNC36" s="131"/>
      <c r="FND36" s="131"/>
      <c r="FNE36" s="131"/>
      <c r="FNF36" s="131"/>
      <c r="FNG36" s="131"/>
      <c r="FNH36" s="131"/>
      <c r="FNI36" s="131"/>
      <c r="FNJ36" s="131"/>
      <c r="FNK36" s="131"/>
      <c r="FNL36" s="131"/>
      <c r="FNM36" s="131"/>
      <c r="FNN36" s="131"/>
      <c r="FNO36" s="131"/>
      <c r="FNP36" s="131"/>
      <c r="FNQ36" s="131"/>
      <c r="FNR36" s="131"/>
      <c r="FNS36" s="131"/>
      <c r="FNT36" s="131"/>
      <c r="FNU36" s="131"/>
      <c r="FNV36" s="131"/>
      <c r="FNW36" s="131"/>
      <c r="FNX36" s="131"/>
      <c r="FNY36" s="131"/>
      <c r="FNZ36" s="131"/>
      <c r="FOA36" s="131"/>
      <c r="FOB36" s="131"/>
      <c r="FOC36" s="131"/>
      <c r="FOD36" s="131"/>
      <c r="FOE36" s="131"/>
      <c r="FOF36" s="131"/>
      <c r="FOG36" s="131"/>
      <c r="FOH36" s="131"/>
      <c r="FOI36" s="131"/>
      <c r="FOJ36" s="131"/>
      <c r="FOK36" s="131"/>
      <c r="FOL36" s="131"/>
      <c r="FOM36" s="131"/>
      <c r="FON36" s="131"/>
      <c r="FOO36" s="131"/>
      <c r="FOP36" s="131"/>
      <c r="FOQ36" s="131"/>
      <c r="FOR36" s="131"/>
      <c r="FOS36" s="131"/>
      <c r="FOT36" s="131"/>
      <c r="FOU36" s="131"/>
      <c r="FOV36" s="131"/>
      <c r="FOW36" s="131"/>
      <c r="FOX36" s="131"/>
      <c r="FOY36" s="131"/>
      <c r="FOZ36" s="131"/>
      <c r="FPA36" s="131"/>
      <c r="FPB36" s="131"/>
      <c r="FPC36" s="131"/>
      <c r="FPD36" s="131"/>
      <c r="FPE36" s="131"/>
      <c r="FPF36" s="131"/>
      <c r="FPG36" s="131"/>
      <c r="FPH36" s="131"/>
      <c r="FPI36" s="131"/>
      <c r="FPJ36" s="131"/>
      <c r="FPK36" s="131"/>
      <c r="FPL36" s="131"/>
      <c r="FPM36" s="131"/>
      <c r="FPN36" s="131"/>
      <c r="FPO36" s="131"/>
      <c r="FPP36" s="131"/>
      <c r="FPQ36" s="131"/>
      <c r="FPR36" s="131"/>
      <c r="FPS36" s="131"/>
      <c r="FPT36" s="131"/>
      <c r="FPU36" s="131"/>
      <c r="FPV36" s="131"/>
      <c r="FPW36" s="131"/>
      <c r="FPX36" s="131"/>
      <c r="FPY36" s="131"/>
      <c r="FPZ36" s="131"/>
      <c r="FQA36" s="131"/>
      <c r="FQB36" s="131"/>
      <c r="FQC36" s="131"/>
      <c r="FQD36" s="131"/>
      <c r="FQE36" s="131"/>
      <c r="FQF36" s="131"/>
      <c r="FQG36" s="131"/>
      <c r="FQH36" s="131"/>
      <c r="FQI36" s="131"/>
      <c r="FQJ36" s="131"/>
      <c r="FQK36" s="131"/>
      <c r="FQL36" s="131"/>
      <c r="FQM36" s="131"/>
      <c r="FQN36" s="131"/>
      <c r="FQO36" s="131"/>
      <c r="FQP36" s="131"/>
      <c r="FQQ36" s="131"/>
      <c r="FQR36" s="131"/>
      <c r="FQS36" s="131"/>
      <c r="FQT36" s="131"/>
      <c r="FQU36" s="131"/>
      <c r="FQV36" s="131"/>
      <c r="FQW36" s="131"/>
      <c r="FQX36" s="131"/>
      <c r="FQY36" s="131"/>
      <c r="FQZ36" s="131"/>
      <c r="FRA36" s="131"/>
      <c r="FRB36" s="131"/>
      <c r="FRC36" s="131"/>
      <c r="FRD36" s="131"/>
      <c r="FRE36" s="131"/>
      <c r="FRF36" s="131"/>
      <c r="FRG36" s="131"/>
      <c r="FRH36" s="131"/>
      <c r="FRI36" s="131"/>
      <c r="FRJ36" s="131"/>
      <c r="FRK36" s="131"/>
      <c r="FRL36" s="131"/>
      <c r="FRM36" s="131"/>
      <c r="FRN36" s="131"/>
      <c r="FRO36" s="131"/>
      <c r="FRP36" s="131"/>
      <c r="FRQ36" s="131"/>
      <c r="FRR36" s="131"/>
      <c r="FRS36" s="131"/>
      <c r="FRT36" s="131"/>
      <c r="FRU36" s="131"/>
      <c r="FRV36" s="131"/>
      <c r="FRW36" s="131"/>
      <c r="FRX36" s="131"/>
      <c r="FRY36" s="131"/>
      <c r="FRZ36" s="131"/>
      <c r="FSA36" s="131"/>
      <c r="FSB36" s="131"/>
      <c r="FSC36" s="131"/>
      <c r="FSD36" s="131"/>
      <c r="FSE36" s="131"/>
      <c r="FSF36" s="131"/>
      <c r="FSG36" s="131"/>
      <c r="FSH36" s="131"/>
      <c r="FSI36" s="131"/>
      <c r="FSJ36" s="131"/>
      <c r="FSK36" s="131"/>
      <c r="FSL36" s="131"/>
      <c r="FSM36" s="131"/>
      <c r="FSN36" s="131"/>
      <c r="FSO36" s="131"/>
      <c r="FSP36" s="131"/>
      <c r="FSQ36" s="131"/>
      <c r="FSR36" s="131"/>
      <c r="FSS36" s="131"/>
      <c r="FST36" s="131"/>
      <c r="FSU36" s="131"/>
      <c r="FSV36" s="131"/>
      <c r="FSW36" s="131"/>
      <c r="FSX36" s="131"/>
      <c r="FSY36" s="131"/>
      <c r="FSZ36" s="131"/>
      <c r="FTA36" s="131"/>
      <c r="FTB36" s="131"/>
      <c r="FTC36" s="131"/>
      <c r="FTD36" s="131"/>
      <c r="FTE36" s="131"/>
      <c r="FTF36" s="131"/>
      <c r="FTG36" s="131"/>
      <c r="FTH36" s="131"/>
      <c r="FTI36" s="131"/>
      <c r="FTJ36" s="131"/>
      <c r="FTK36" s="131"/>
      <c r="FTL36" s="131"/>
      <c r="FTM36" s="131"/>
      <c r="FTN36" s="131"/>
      <c r="FTO36" s="131"/>
      <c r="FTP36" s="131"/>
      <c r="FTQ36" s="131"/>
      <c r="FTR36" s="131"/>
      <c r="FTS36" s="131"/>
      <c r="FTT36" s="131"/>
      <c r="FTU36" s="131"/>
      <c r="FTV36" s="131"/>
      <c r="FTW36" s="131"/>
      <c r="FTX36" s="131"/>
      <c r="FTY36" s="131"/>
      <c r="FTZ36" s="131"/>
      <c r="FUA36" s="131"/>
      <c r="FUB36" s="131"/>
      <c r="FUC36" s="131"/>
      <c r="FUD36" s="131"/>
      <c r="FUE36" s="131"/>
      <c r="FUF36" s="131"/>
      <c r="FUG36" s="131"/>
      <c r="FUH36" s="131"/>
      <c r="FUI36" s="131"/>
      <c r="FUJ36" s="131"/>
      <c r="FUK36" s="131"/>
      <c r="FUL36" s="131"/>
      <c r="FUM36" s="131"/>
      <c r="FUN36" s="131"/>
      <c r="FUO36" s="131"/>
      <c r="FUP36" s="131"/>
      <c r="FUQ36" s="131"/>
      <c r="FUR36" s="131"/>
      <c r="FUS36" s="131"/>
      <c r="FUT36" s="131"/>
      <c r="FUU36" s="131"/>
      <c r="FUV36" s="131"/>
      <c r="FUW36" s="131"/>
      <c r="FUX36" s="131"/>
      <c r="FUY36" s="131"/>
      <c r="FUZ36" s="131"/>
      <c r="FVA36" s="131"/>
      <c r="FVB36" s="131"/>
      <c r="FVC36" s="131"/>
      <c r="FVD36" s="131"/>
      <c r="FVE36" s="131"/>
      <c r="FVF36" s="131"/>
      <c r="FVG36" s="131"/>
      <c r="FVH36" s="131"/>
      <c r="FVI36" s="131"/>
      <c r="FVJ36" s="131"/>
      <c r="FVK36" s="131"/>
      <c r="FVL36" s="131"/>
      <c r="FVM36" s="131"/>
      <c r="FVN36" s="131"/>
      <c r="FVO36" s="131"/>
      <c r="FVP36" s="131"/>
      <c r="FVQ36" s="131"/>
      <c r="FVR36" s="131"/>
      <c r="FVS36" s="131"/>
      <c r="FVT36" s="131"/>
      <c r="FVU36" s="131"/>
      <c r="FVV36" s="131"/>
      <c r="FVW36" s="131"/>
      <c r="FVX36" s="131"/>
      <c r="FVY36" s="131"/>
      <c r="FVZ36" s="131"/>
      <c r="FWA36" s="131"/>
      <c r="FWB36" s="131"/>
      <c r="FWC36" s="131"/>
      <c r="FWD36" s="131"/>
      <c r="FWE36" s="131"/>
      <c r="FWF36" s="131"/>
      <c r="FWG36" s="131"/>
      <c r="FWH36" s="131"/>
      <c r="FWI36" s="131"/>
      <c r="FWJ36" s="131"/>
      <c r="FWK36" s="131"/>
      <c r="FWL36" s="131"/>
      <c r="FWM36" s="131"/>
      <c r="FWN36" s="131"/>
      <c r="FWO36" s="131"/>
      <c r="FWP36" s="131"/>
      <c r="FWQ36" s="131"/>
      <c r="FWR36" s="131"/>
      <c r="FWS36" s="131"/>
      <c r="FWT36" s="131"/>
      <c r="FWU36" s="131"/>
      <c r="FWV36" s="131"/>
      <c r="FWW36" s="131"/>
      <c r="FWX36" s="131"/>
      <c r="FWY36" s="131"/>
      <c r="FWZ36" s="131"/>
      <c r="FXA36" s="131"/>
      <c r="FXB36" s="131"/>
      <c r="FXC36" s="131"/>
      <c r="FXD36" s="131"/>
      <c r="FXE36" s="131"/>
      <c r="FXF36" s="131"/>
      <c r="FXG36" s="131"/>
      <c r="FXH36" s="131"/>
      <c r="FXI36" s="131"/>
      <c r="FXJ36" s="131"/>
      <c r="FXK36" s="131"/>
      <c r="FXL36" s="131"/>
      <c r="FXM36" s="131"/>
      <c r="FXN36" s="131"/>
      <c r="FXO36" s="131"/>
      <c r="FXP36" s="131"/>
      <c r="FXQ36" s="131"/>
      <c r="FXR36" s="131"/>
      <c r="FXS36" s="131"/>
      <c r="FXT36" s="131"/>
      <c r="FXU36" s="131"/>
      <c r="FXV36" s="131"/>
      <c r="FXW36" s="131"/>
      <c r="FXX36" s="131"/>
      <c r="FXY36" s="131"/>
      <c r="FXZ36" s="131"/>
      <c r="FYA36" s="131"/>
      <c r="FYB36" s="131"/>
      <c r="FYC36" s="131"/>
      <c r="FYD36" s="131"/>
      <c r="FYE36" s="131"/>
      <c r="FYF36" s="131"/>
      <c r="FYG36" s="131"/>
      <c r="FYH36" s="131"/>
      <c r="FYI36" s="131"/>
      <c r="FYJ36" s="131"/>
      <c r="FYK36" s="131"/>
      <c r="FYL36" s="131"/>
      <c r="FYM36" s="131"/>
      <c r="FYN36" s="131"/>
      <c r="FYO36" s="131"/>
      <c r="FYP36" s="131"/>
      <c r="FYQ36" s="131"/>
      <c r="FYR36" s="131"/>
      <c r="FYS36" s="131"/>
      <c r="FYT36" s="131"/>
      <c r="FYU36" s="131"/>
      <c r="FYV36" s="131"/>
      <c r="FYW36" s="131"/>
      <c r="FYX36" s="131"/>
      <c r="FYY36" s="131"/>
      <c r="FYZ36" s="131"/>
      <c r="FZA36" s="131"/>
      <c r="FZB36" s="131"/>
      <c r="FZC36" s="131"/>
      <c r="FZD36" s="131"/>
      <c r="FZE36" s="131"/>
      <c r="FZF36" s="131"/>
      <c r="FZG36" s="131"/>
      <c r="FZH36" s="131"/>
      <c r="FZI36" s="131"/>
      <c r="FZJ36" s="131"/>
      <c r="FZK36" s="131"/>
      <c r="FZL36" s="131"/>
      <c r="FZM36" s="131"/>
      <c r="FZN36" s="131"/>
      <c r="FZO36" s="131"/>
      <c r="FZP36" s="131"/>
      <c r="FZQ36" s="131"/>
      <c r="FZR36" s="131"/>
      <c r="FZS36" s="131"/>
      <c r="FZT36" s="131"/>
      <c r="FZU36" s="131"/>
      <c r="FZV36" s="131"/>
      <c r="FZW36" s="131"/>
      <c r="FZX36" s="131"/>
      <c r="FZY36" s="131"/>
      <c r="FZZ36" s="131"/>
      <c r="GAA36" s="131"/>
      <c r="GAB36" s="131"/>
      <c r="GAC36" s="131"/>
      <c r="GAD36" s="131"/>
      <c r="GAE36" s="131"/>
      <c r="GAF36" s="131"/>
      <c r="GAG36" s="131"/>
      <c r="GAH36" s="131"/>
      <c r="GAI36" s="131"/>
      <c r="GAJ36" s="131"/>
      <c r="GAK36" s="131"/>
      <c r="GAL36" s="131"/>
      <c r="GAM36" s="131"/>
      <c r="GAN36" s="131"/>
      <c r="GAO36" s="131"/>
      <c r="GAP36" s="131"/>
      <c r="GAQ36" s="131"/>
      <c r="GAR36" s="131"/>
      <c r="GAS36" s="131"/>
      <c r="GAT36" s="131"/>
      <c r="GAU36" s="131"/>
      <c r="GAV36" s="131"/>
      <c r="GAW36" s="131"/>
      <c r="GAX36" s="131"/>
      <c r="GAY36" s="131"/>
      <c r="GAZ36" s="131"/>
      <c r="GBA36" s="131"/>
      <c r="GBB36" s="131"/>
      <c r="GBC36" s="131"/>
      <c r="GBD36" s="131"/>
      <c r="GBE36" s="131"/>
      <c r="GBF36" s="131"/>
      <c r="GBG36" s="131"/>
      <c r="GBH36" s="131"/>
      <c r="GBI36" s="131"/>
      <c r="GBJ36" s="131"/>
      <c r="GBK36" s="131"/>
      <c r="GBL36" s="131"/>
      <c r="GBM36" s="131"/>
      <c r="GBN36" s="131"/>
      <c r="GBO36" s="131"/>
      <c r="GBP36" s="131"/>
      <c r="GBQ36" s="131"/>
      <c r="GBR36" s="131"/>
      <c r="GBS36" s="131"/>
      <c r="GBT36" s="131"/>
      <c r="GBU36" s="131"/>
      <c r="GBV36" s="131"/>
      <c r="GBW36" s="131"/>
      <c r="GBX36" s="131"/>
      <c r="GBY36" s="131"/>
      <c r="GBZ36" s="131"/>
      <c r="GCA36" s="131"/>
      <c r="GCB36" s="131"/>
      <c r="GCC36" s="131"/>
      <c r="GCD36" s="131"/>
      <c r="GCE36" s="131"/>
      <c r="GCF36" s="131"/>
      <c r="GCG36" s="131"/>
      <c r="GCH36" s="131"/>
      <c r="GCI36" s="131"/>
      <c r="GCJ36" s="131"/>
      <c r="GCK36" s="131"/>
      <c r="GCL36" s="131"/>
      <c r="GCM36" s="131"/>
      <c r="GCN36" s="131"/>
      <c r="GCO36" s="131"/>
      <c r="GCP36" s="131"/>
      <c r="GCQ36" s="131"/>
      <c r="GCR36" s="131"/>
      <c r="GCS36" s="131"/>
      <c r="GCT36" s="131"/>
      <c r="GCU36" s="131"/>
      <c r="GCV36" s="131"/>
      <c r="GCW36" s="131"/>
      <c r="GCX36" s="131"/>
      <c r="GCY36" s="131"/>
      <c r="GCZ36" s="131"/>
      <c r="GDA36" s="131"/>
      <c r="GDB36" s="131"/>
      <c r="GDC36" s="131"/>
      <c r="GDD36" s="131"/>
      <c r="GDE36" s="131"/>
      <c r="GDF36" s="131"/>
      <c r="GDG36" s="131"/>
      <c r="GDH36" s="131"/>
      <c r="GDI36" s="131"/>
      <c r="GDJ36" s="131"/>
      <c r="GDK36" s="131"/>
      <c r="GDL36" s="131"/>
      <c r="GDM36" s="131"/>
      <c r="GDN36" s="131"/>
      <c r="GDO36" s="131"/>
      <c r="GDP36" s="131"/>
      <c r="GDQ36" s="131"/>
      <c r="GDR36" s="131"/>
      <c r="GDS36" s="131"/>
      <c r="GDT36" s="131"/>
      <c r="GDU36" s="131"/>
      <c r="GDV36" s="131"/>
      <c r="GDW36" s="131"/>
      <c r="GDX36" s="131"/>
      <c r="GDY36" s="131"/>
      <c r="GDZ36" s="131"/>
      <c r="GEA36" s="131"/>
      <c r="GEB36" s="131"/>
      <c r="GEC36" s="131"/>
      <c r="GED36" s="131"/>
      <c r="GEE36" s="131"/>
      <c r="GEF36" s="131"/>
      <c r="GEG36" s="131"/>
      <c r="GEH36" s="131"/>
      <c r="GEI36" s="131"/>
      <c r="GEJ36" s="131"/>
      <c r="GEK36" s="131"/>
      <c r="GEL36" s="131"/>
      <c r="GEM36" s="131"/>
      <c r="GEN36" s="131"/>
      <c r="GEO36" s="131"/>
      <c r="GEP36" s="131"/>
      <c r="GEQ36" s="131"/>
      <c r="GER36" s="131"/>
      <c r="GES36" s="131"/>
      <c r="GET36" s="131"/>
      <c r="GEU36" s="131"/>
      <c r="GEV36" s="131"/>
      <c r="GEW36" s="131"/>
      <c r="GEX36" s="131"/>
      <c r="GEY36" s="131"/>
      <c r="GEZ36" s="131"/>
      <c r="GFA36" s="131"/>
      <c r="GFB36" s="131"/>
      <c r="GFC36" s="131"/>
      <c r="GFD36" s="131"/>
      <c r="GFE36" s="131"/>
      <c r="GFF36" s="131"/>
      <c r="GFG36" s="131"/>
      <c r="GFH36" s="131"/>
      <c r="GFI36" s="131"/>
      <c r="GFJ36" s="131"/>
      <c r="GFK36" s="131"/>
      <c r="GFL36" s="131"/>
      <c r="GFM36" s="131"/>
      <c r="GFN36" s="131"/>
      <c r="GFO36" s="131"/>
      <c r="GFP36" s="131"/>
      <c r="GFQ36" s="131"/>
      <c r="GFR36" s="131"/>
      <c r="GFS36" s="131"/>
      <c r="GFT36" s="131"/>
      <c r="GFU36" s="131"/>
      <c r="GFV36" s="131"/>
      <c r="GFW36" s="131"/>
      <c r="GFX36" s="131"/>
      <c r="GFY36" s="131"/>
      <c r="GFZ36" s="131"/>
      <c r="GGA36" s="131"/>
      <c r="GGB36" s="131"/>
      <c r="GGC36" s="131"/>
      <c r="GGD36" s="131"/>
      <c r="GGE36" s="131"/>
      <c r="GGF36" s="131"/>
      <c r="GGG36" s="131"/>
      <c r="GGH36" s="131"/>
      <c r="GGI36" s="131"/>
      <c r="GGJ36" s="131"/>
      <c r="GGK36" s="131"/>
      <c r="GGL36" s="131"/>
      <c r="GGM36" s="131"/>
      <c r="GGN36" s="131"/>
      <c r="GGO36" s="131"/>
      <c r="GGP36" s="131"/>
      <c r="GGQ36" s="131"/>
      <c r="GGR36" s="131"/>
      <c r="GGS36" s="131"/>
      <c r="GGT36" s="131"/>
      <c r="GGU36" s="131"/>
      <c r="GGV36" s="131"/>
      <c r="GGW36" s="131"/>
      <c r="GGX36" s="131"/>
      <c r="GGY36" s="131"/>
      <c r="GGZ36" s="131"/>
      <c r="GHA36" s="131"/>
      <c r="GHB36" s="131"/>
      <c r="GHC36" s="131"/>
      <c r="GHD36" s="131"/>
      <c r="GHE36" s="131"/>
      <c r="GHF36" s="131"/>
      <c r="GHG36" s="131"/>
      <c r="GHH36" s="131"/>
      <c r="GHI36" s="131"/>
      <c r="GHJ36" s="131"/>
      <c r="GHK36" s="131"/>
      <c r="GHL36" s="131"/>
      <c r="GHM36" s="131"/>
      <c r="GHN36" s="131"/>
      <c r="GHO36" s="131"/>
      <c r="GHP36" s="131"/>
      <c r="GHQ36" s="131"/>
      <c r="GHR36" s="131"/>
      <c r="GHS36" s="131"/>
      <c r="GHT36" s="131"/>
      <c r="GHU36" s="131"/>
      <c r="GHV36" s="131"/>
      <c r="GHW36" s="131"/>
      <c r="GHX36" s="131"/>
      <c r="GHY36" s="131"/>
      <c r="GHZ36" s="131"/>
      <c r="GIA36" s="131"/>
      <c r="GIB36" s="131"/>
      <c r="GIC36" s="131"/>
      <c r="GID36" s="131"/>
      <c r="GIE36" s="131"/>
      <c r="GIF36" s="131"/>
      <c r="GIG36" s="131"/>
      <c r="GIH36" s="131"/>
      <c r="GII36" s="131"/>
      <c r="GIJ36" s="131"/>
      <c r="GIK36" s="131"/>
      <c r="GIL36" s="131"/>
      <c r="GIM36" s="131"/>
      <c r="GIN36" s="131"/>
      <c r="GIO36" s="131"/>
      <c r="GIP36" s="131"/>
      <c r="GIQ36" s="131"/>
      <c r="GIR36" s="131"/>
      <c r="GIS36" s="131"/>
      <c r="GIT36" s="131"/>
      <c r="GIU36" s="131"/>
      <c r="GIV36" s="131"/>
      <c r="GIW36" s="131"/>
      <c r="GIX36" s="131"/>
      <c r="GIY36" s="131"/>
      <c r="GIZ36" s="131"/>
      <c r="GJA36" s="131"/>
      <c r="GJB36" s="131"/>
      <c r="GJC36" s="131"/>
      <c r="GJD36" s="131"/>
      <c r="GJE36" s="131"/>
      <c r="GJF36" s="131"/>
      <c r="GJG36" s="131"/>
      <c r="GJH36" s="131"/>
      <c r="GJI36" s="131"/>
      <c r="GJJ36" s="131"/>
      <c r="GJK36" s="131"/>
      <c r="GJL36" s="131"/>
      <c r="GJM36" s="131"/>
      <c r="GJN36" s="131"/>
      <c r="GJO36" s="131"/>
      <c r="GJP36" s="131"/>
      <c r="GJQ36" s="131"/>
      <c r="GJR36" s="131"/>
      <c r="GJS36" s="131"/>
      <c r="GJT36" s="131"/>
      <c r="GJU36" s="131"/>
      <c r="GJV36" s="131"/>
      <c r="GJW36" s="131"/>
      <c r="GJX36" s="131"/>
      <c r="GJY36" s="131"/>
      <c r="GJZ36" s="131"/>
      <c r="GKA36" s="131"/>
      <c r="GKB36" s="131"/>
      <c r="GKC36" s="131"/>
      <c r="GKD36" s="131"/>
      <c r="GKE36" s="131"/>
      <c r="GKF36" s="131"/>
      <c r="GKG36" s="131"/>
      <c r="GKH36" s="131"/>
      <c r="GKI36" s="131"/>
      <c r="GKJ36" s="131"/>
      <c r="GKK36" s="131"/>
      <c r="GKL36" s="131"/>
      <c r="GKM36" s="131"/>
      <c r="GKN36" s="131"/>
      <c r="GKO36" s="131"/>
      <c r="GKP36" s="131"/>
      <c r="GKQ36" s="131"/>
      <c r="GKR36" s="131"/>
      <c r="GKS36" s="131"/>
      <c r="GKT36" s="131"/>
      <c r="GKU36" s="131"/>
      <c r="GKV36" s="131"/>
      <c r="GKW36" s="131"/>
      <c r="GKX36" s="131"/>
      <c r="GKY36" s="131"/>
      <c r="GKZ36" s="131"/>
      <c r="GLA36" s="131"/>
      <c r="GLB36" s="131"/>
      <c r="GLC36" s="131"/>
      <c r="GLD36" s="131"/>
      <c r="GLE36" s="131"/>
      <c r="GLF36" s="131"/>
      <c r="GLG36" s="131"/>
      <c r="GLH36" s="131"/>
      <c r="GLI36" s="131"/>
      <c r="GLJ36" s="131"/>
      <c r="GLK36" s="131"/>
      <c r="GLL36" s="131"/>
      <c r="GLM36" s="131"/>
      <c r="GLN36" s="131"/>
      <c r="GLO36" s="131"/>
      <c r="GLP36" s="131"/>
      <c r="GLQ36" s="131"/>
      <c r="GLR36" s="131"/>
      <c r="GLS36" s="131"/>
      <c r="GLT36" s="131"/>
      <c r="GLU36" s="131"/>
      <c r="GLV36" s="131"/>
      <c r="GLW36" s="131"/>
      <c r="GLX36" s="131"/>
      <c r="GLY36" s="131"/>
      <c r="GLZ36" s="131"/>
      <c r="GMA36" s="131"/>
      <c r="GMB36" s="131"/>
      <c r="GMC36" s="131"/>
      <c r="GMD36" s="131"/>
      <c r="GME36" s="131"/>
      <c r="GMF36" s="131"/>
      <c r="GMG36" s="131"/>
      <c r="GMH36" s="131"/>
      <c r="GMI36" s="131"/>
      <c r="GMJ36" s="131"/>
      <c r="GMK36" s="131"/>
      <c r="GML36" s="131"/>
      <c r="GMM36" s="131"/>
      <c r="GMN36" s="131"/>
      <c r="GMO36" s="131"/>
      <c r="GMP36" s="131"/>
      <c r="GMQ36" s="131"/>
      <c r="GMR36" s="131"/>
      <c r="GMS36" s="131"/>
      <c r="GMT36" s="131"/>
      <c r="GMU36" s="131"/>
      <c r="GMV36" s="131"/>
      <c r="GMW36" s="131"/>
      <c r="GMX36" s="131"/>
      <c r="GMY36" s="131"/>
      <c r="GMZ36" s="131"/>
      <c r="GNA36" s="131"/>
      <c r="GNB36" s="131"/>
      <c r="GNC36" s="131"/>
      <c r="GND36" s="131"/>
      <c r="GNE36" s="131"/>
      <c r="GNF36" s="131"/>
      <c r="GNG36" s="131"/>
      <c r="GNH36" s="131"/>
      <c r="GNI36" s="131"/>
      <c r="GNJ36" s="131"/>
      <c r="GNK36" s="131"/>
      <c r="GNL36" s="131"/>
      <c r="GNM36" s="131"/>
      <c r="GNN36" s="131"/>
      <c r="GNO36" s="131"/>
      <c r="GNP36" s="131"/>
      <c r="GNQ36" s="131"/>
      <c r="GNR36" s="131"/>
      <c r="GNS36" s="131"/>
      <c r="GNT36" s="131"/>
      <c r="GNU36" s="131"/>
      <c r="GNV36" s="131"/>
      <c r="GNW36" s="131"/>
      <c r="GNX36" s="131"/>
      <c r="GNY36" s="131"/>
      <c r="GNZ36" s="131"/>
      <c r="GOA36" s="131"/>
      <c r="GOB36" s="131"/>
      <c r="GOC36" s="131"/>
      <c r="GOD36" s="131"/>
      <c r="GOE36" s="131"/>
      <c r="GOF36" s="131"/>
      <c r="GOG36" s="131"/>
      <c r="GOH36" s="131"/>
      <c r="GOI36" s="131"/>
      <c r="GOJ36" s="131"/>
      <c r="GOK36" s="131"/>
      <c r="GOL36" s="131"/>
      <c r="GOM36" s="131"/>
      <c r="GON36" s="131"/>
      <c r="GOO36" s="131"/>
      <c r="GOP36" s="131"/>
      <c r="GOQ36" s="131"/>
      <c r="GOR36" s="131"/>
      <c r="GOS36" s="131"/>
      <c r="GOT36" s="131"/>
      <c r="GOU36" s="131"/>
      <c r="GOV36" s="131"/>
      <c r="GOW36" s="131"/>
      <c r="GOX36" s="131"/>
      <c r="GOY36" s="131"/>
      <c r="GOZ36" s="131"/>
      <c r="GPA36" s="131"/>
      <c r="GPB36" s="131"/>
      <c r="GPC36" s="131"/>
      <c r="GPD36" s="131"/>
      <c r="GPE36" s="131"/>
      <c r="GPF36" s="131"/>
      <c r="GPG36" s="131"/>
      <c r="GPH36" s="131"/>
      <c r="GPI36" s="131"/>
      <c r="GPJ36" s="131"/>
      <c r="GPK36" s="131"/>
      <c r="GPL36" s="131"/>
      <c r="GPM36" s="131"/>
      <c r="GPN36" s="131"/>
      <c r="GPO36" s="131"/>
      <c r="GPP36" s="131"/>
      <c r="GPQ36" s="131"/>
      <c r="GPR36" s="131"/>
      <c r="GPS36" s="131"/>
      <c r="GPT36" s="131"/>
      <c r="GPU36" s="131"/>
      <c r="GPV36" s="131"/>
      <c r="GPW36" s="131"/>
      <c r="GPX36" s="131"/>
      <c r="GPY36" s="131"/>
      <c r="GPZ36" s="131"/>
      <c r="GQA36" s="131"/>
      <c r="GQB36" s="131"/>
      <c r="GQC36" s="131"/>
      <c r="GQD36" s="131"/>
      <c r="GQE36" s="131"/>
      <c r="GQF36" s="131"/>
      <c r="GQG36" s="131"/>
      <c r="GQH36" s="131"/>
      <c r="GQI36" s="131"/>
      <c r="GQJ36" s="131"/>
      <c r="GQK36" s="131"/>
      <c r="GQL36" s="131"/>
      <c r="GQM36" s="131"/>
      <c r="GQN36" s="131"/>
      <c r="GQO36" s="131"/>
      <c r="GQP36" s="131"/>
      <c r="GQQ36" s="131"/>
      <c r="GQR36" s="131"/>
      <c r="GQS36" s="131"/>
      <c r="GQT36" s="131"/>
      <c r="GQU36" s="131"/>
      <c r="GQV36" s="131"/>
      <c r="GQW36" s="131"/>
      <c r="GQX36" s="131"/>
      <c r="GQY36" s="131"/>
      <c r="GQZ36" s="131"/>
      <c r="GRA36" s="131"/>
      <c r="GRB36" s="131"/>
      <c r="GRC36" s="131"/>
      <c r="GRD36" s="131"/>
      <c r="GRE36" s="131"/>
      <c r="GRF36" s="131"/>
      <c r="GRG36" s="131"/>
      <c r="GRH36" s="131"/>
      <c r="GRI36" s="131"/>
      <c r="GRJ36" s="131"/>
      <c r="GRK36" s="131"/>
      <c r="GRL36" s="131"/>
      <c r="GRM36" s="131"/>
      <c r="GRN36" s="131"/>
      <c r="GRO36" s="131"/>
      <c r="GRP36" s="131"/>
      <c r="GRQ36" s="131"/>
      <c r="GRR36" s="131"/>
      <c r="GRS36" s="131"/>
      <c r="GRT36" s="131"/>
      <c r="GRU36" s="131"/>
      <c r="GRV36" s="131"/>
      <c r="GRW36" s="131"/>
      <c r="GRX36" s="131"/>
      <c r="GRY36" s="131"/>
      <c r="GRZ36" s="131"/>
      <c r="GSA36" s="131"/>
      <c r="GSB36" s="131"/>
      <c r="GSC36" s="131"/>
      <c r="GSD36" s="131"/>
      <c r="GSE36" s="131"/>
      <c r="GSF36" s="131"/>
      <c r="GSG36" s="131"/>
      <c r="GSH36" s="131"/>
      <c r="GSI36" s="131"/>
      <c r="GSJ36" s="131"/>
      <c r="GSK36" s="131"/>
      <c r="GSL36" s="131"/>
      <c r="GSM36" s="131"/>
      <c r="GSN36" s="131"/>
      <c r="GSO36" s="131"/>
      <c r="GSP36" s="131"/>
      <c r="GSQ36" s="131"/>
      <c r="GSR36" s="131"/>
      <c r="GSS36" s="131"/>
      <c r="GST36" s="131"/>
      <c r="GSU36" s="131"/>
      <c r="GSV36" s="131"/>
      <c r="GSW36" s="131"/>
      <c r="GSX36" s="131"/>
      <c r="GSY36" s="131"/>
      <c r="GSZ36" s="131"/>
      <c r="GTA36" s="131"/>
      <c r="GTB36" s="131"/>
      <c r="GTC36" s="131"/>
      <c r="GTD36" s="131"/>
      <c r="GTE36" s="131"/>
      <c r="GTF36" s="131"/>
      <c r="GTG36" s="131"/>
      <c r="GTH36" s="131"/>
      <c r="GTI36" s="131"/>
      <c r="GTJ36" s="131"/>
      <c r="GTK36" s="131"/>
      <c r="GTL36" s="131"/>
      <c r="GTM36" s="131"/>
      <c r="GTN36" s="131"/>
      <c r="GTO36" s="131"/>
      <c r="GTP36" s="131"/>
      <c r="GTQ36" s="131"/>
      <c r="GTR36" s="131"/>
      <c r="GTS36" s="131"/>
      <c r="GTT36" s="131"/>
      <c r="GTU36" s="131"/>
      <c r="GTV36" s="131"/>
      <c r="GTW36" s="131"/>
      <c r="GTX36" s="131"/>
      <c r="GTY36" s="131"/>
      <c r="GTZ36" s="131"/>
      <c r="GUA36" s="131"/>
      <c r="GUB36" s="131"/>
      <c r="GUC36" s="131"/>
      <c r="GUD36" s="131"/>
      <c r="GUE36" s="131"/>
      <c r="GUF36" s="131"/>
      <c r="GUG36" s="131"/>
      <c r="GUH36" s="131"/>
      <c r="GUI36" s="131"/>
      <c r="GUJ36" s="131"/>
      <c r="GUK36" s="131"/>
      <c r="GUL36" s="131"/>
      <c r="GUM36" s="131"/>
      <c r="GUN36" s="131"/>
      <c r="GUO36" s="131"/>
      <c r="GUP36" s="131"/>
      <c r="GUQ36" s="131"/>
      <c r="GUR36" s="131"/>
      <c r="GUS36" s="131"/>
      <c r="GUT36" s="131"/>
      <c r="GUU36" s="131"/>
      <c r="GUV36" s="131"/>
      <c r="GUW36" s="131"/>
      <c r="GUX36" s="131"/>
      <c r="GUY36" s="131"/>
      <c r="GUZ36" s="131"/>
      <c r="GVA36" s="131"/>
      <c r="GVB36" s="131"/>
      <c r="GVC36" s="131"/>
      <c r="GVD36" s="131"/>
      <c r="GVE36" s="131"/>
      <c r="GVF36" s="131"/>
      <c r="GVG36" s="131"/>
      <c r="GVH36" s="131"/>
      <c r="GVI36" s="131"/>
      <c r="GVJ36" s="131"/>
      <c r="GVK36" s="131"/>
      <c r="GVL36" s="131"/>
      <c r="GVM36" s="131"/>
      <c r="GVN36" s="131"/>
      <c r="GVO36" s="131"/>
      <c r="GVP36" s="131"/>
      <c r="GVQ36" s="131"/>
      <c r="GVR36" s="131"/>
      <c r="GVS36" s="131"/>
      <c r="GVT36" s="131"/>
      <c r="GVU36" s="131"/>
      <c r="GVV36" s="131"/>
      <c r="GVW36" s="131"/>
      <c r="GVX36" s="131"/>
      <c r="GVY36" s="131"/>
      <c r="GVZ36" s="131"/>
      <c r="GWA36" s="131"/>
      <c r="GWB36" s="131"/>
      <c r="GWC36" s="131"/>
      <c r="GWD36" s="131"/>
      <c r="GWE36" s="131"/>
      <c r="GWF36" s="131"/>
      <c r="GWG36" s="131"/>
      <c r="GWH36" s="131"/>
      <c r="GWI36" s="131"/>
      <c r="GWJ36" s="131"/>
      <c r="GWK36" s="131"/>
      <c r="GWL36" s="131"/>
      <c r="GWM36" s="131"/>
      <c r="GWN36" s="131"/>
      <c r="GWO36" s="131"/>
      <c r="GWP36" s="131"/>
      <c r="GWQ36" s="131"/>
      <c r="GWR36" s="131"/>
      <c r="GWS36" s="131"/>
      <c r="GWT36" s="131"/>
      <c r="GWU36" s="131"/>
      <c r="GWV36" s="131"/>
      <c r="GWW36" s="131"/>
      <c r="GWX36" s="131"/>
      <c r="GWY36" s="131"/>
      <c r="GWZ36" s="131"/>
      <c r="GXA36" s="131"/>
      <c r="GXB36" s="131"/>
      <c r="GXC36" s="131"/>
      <c r="GXD36" s="131"/>
      <c r="GXE36" s="131"/>
      <c r="GXF36" s="131"/>
      <c r="GXG36" s="131"/>
      <c r="GXH36" s="131"/>
      <c r="GXI36" s="131"/>
      <c r="GXJ36" s="131"/>
      <c r="GXK36" s="131"/>
      <c r="GXL36" s="131"/>
      <c r="GXM36" s="131"/>
      <c r="GXN36" s="131"/>
      <c r="GXO36" s="131"/>
      <c r="GXP36" s="131"/>
      <c r="GXQ36" s="131"/>
      <c r="GXR36" s="131"/>
      <c r="GXS36" s="131"/>
      <c r="GXT36" s="131"/>
      <c r="GXU36" s="131"/>
      <c r="GXV36" s="131"/>
      <c r="GXW36" s="131"/>
      <c r="GXX36" s="131"/>
      <c r="GXY36" s="131"/>
      <c r="GXZ36" s="131"/>
      <c r="GYA36" s="131"/>
      <c r="GYB36" s="131"/>
      <c r="GYC36" s="131"/>
      <c r="GYD36" s="131"/>
      <c r="GYE36" s="131"/>
      <c r="GYF36" s="131"/>
      <c r="GYG36" s="131"/>
      <c r="GYH36" s="131"/>
      <c r="GYI36" s="131"/>
      <c r="GYJ36" s="131"/>
      <c r="GYK36" s="131"/>
      <c r="GYL36" s="131"/>
      <c r="GYM36" s="131"/>
      <c r="GYN36" s="131"/>
      <c r="GYO36" s="131"/>
      <c r="GYP36" s="131"/>
      <c r="GYQ36" s="131"/>
      <c r="GYR36" s="131"/>
      <c r="GYS36" s="131"/>
      <c r="GYT36" s="131"/>
      <c r="GYU36" s="131"/>
      <c r="GYV36" s="131"/>
      <c r="GYW36" s="131"/>
      <c r="GYX36" s="131"/>
      <c r="GYY36" s="131"/>
      <c r="GYZ36" s="131"/>
      <c r="GZA36" s="131"/>
      <c r="GZB36" s="131"/>
      <c r="GZC36" s="131"/>
      <c r="GZD36" s="131"/>
      <c r="GZE36" s="131"/>
      <c r="GZF36" s="131"/>
      <c r="GZG36" s="131"/>
      <c r="GZH36" s="131"/>
      <c r="GZI36" s="131"/>
      <c r="GZJ36" s="131"/>
      <c r="GZK36" s="131"/>
      <c r="GZL36" s="131"/>
      <c r="GZM36" s="131"/>
      <c r="GZN36" s="131"/>
      <c r="GZO36" s="131"/>
      <c r="GZP36" s="131"/>
      <c r="GZQ36" s="131"/>
      <c r="GZR36" s="131"/>
      <c r="GZS36" s="131"/>
      <c r="GZT36" s="131"/>
      <c r="GZU36" s="131"/>
      <c r="GZV36" s="131"/>
      <c r="GZW36" s="131"/>
      <c r="GZX36" s="131"/>
      <c r="GZY36" s="131"/>
      <c r="GZZ36" s="131"/>
      <c r="HAA36" s="131"/>
      <c r="HAB36" s="131"/>
      <c r="HAC36" s="131"/>
      <c r="HAD36" s="131"/>
      <c r="HAE36" s="131"/>
      <c r="HAF36" s="131"/>
      <c r="HAG36" s="131"/>
      <c r="HAH36" s="131"/>
      <c r="HAI36" s="131"/>
      <c r="HAJ36" s="131"/>
      <c r="HAK36" s="131"/>
      <c r="HAL36" s="131"/>
      <c r="HAM36" s="131"/>
      <c r="HAN36" s="131"/>
      <c r="HAO36" s="131"/>
      <c r="HAP36" s="131"/>
      <c r="HAQ36" s="131"/>
      <c r="HAR36" s="131"/>
      <c r="HAS36" s="131"/>
      <c r="HAT36" s="131"/>
      <c r="HAU36" s="131"/>
      <c r="HAV36" s="131"/>
      <c r="HAW36" s="131"/>
      <c r="HAX36" s="131"/>
      <c r="HAY36" s="131"/>
      <c r="HAZ36" s="131"/>
      <c r="HBA36" s="131"/>
      <c r="HBB36" s="131"/>
      <c r="HBC36" s="131"/>
      <c r="HBD36" s="131"/>
      <c r="HBE36" s="131"/>
      <c r="HBF36" s="131"/>
      <c r="HBG36" s="131"/>
      <c r="HBH36" s="131"/>
      <c r="HBI36" s="131"/>
      <c r="HBJ36" s="131"/>
      <c r="HBK36" s="131"/>
      <c r="HBL36" s="131"/>
      <c r="HBM36" s="131"/>
      <c r="HBN36" s="131"/>
      <c r="HBO36" s="131"/>
      <c r="HBP36" s="131"/>
      <c r="HBQ36" s="131"/>
      <c r="HBR36" s="131"/>
      <c r="HBS36" s="131"/>
      <c r="HBT36" s="131"/>
      <c r="HBU36" s="131"/>
      <c r="HBV36" s="131"/>
      <c r="HBW36" s="131"/>
      <c r="HBX36" s="131"/>
      <c r="HBY36" s="131"/>
      <c r="HBZ36" s="131"/>
      <c r="HCA36" s="131"/>
      <c r="HCB36" s="131"/>
      <c r="HCC36" s="131"/>
      <c r="HCD36" s="131"/>
      <c r="HCE36" s="131"/>
      <c r="HCF36" s="131"/>
      <c r="HCG36" s="131"/>
      <c r="HCH36" s="131"/>
      <c r="HCI36" s="131"/>
      <c r="HCJ36" s="131"/>
      <c r="HCK36" s="131"/>
      <c r="HCL36" s="131"/>
      <c r="HCM36" s="131"/>
      <c r="HCN36" s="131"/>
      <c r="HCO36" s="131"/>
      <c r="HCP36" s="131"/>
      <c r="HCQ36" s="131"/>
      <c r="HCR36" s="131"/>
      <c r="HCS36" s="131"/>
      <c r="HCT36" s="131"/>
      <c r="HCU36" s="131"/>
      <c r="HCV36" s="131"/>
      <c r="HCW36" s="131"/>
      <c r="HCX36" s="131"/>
      <c r="HCY36" s="131"/>
      <c r="HCZ36" s="131"/>
      <c r="HDA36" s="131"/>
      <c r="HDB36" s="131"/>
      <c r="HDC36" s="131"/>
      <c r="HDD36" s="131"/>
      <c r="HDE36" s="131"/>
      <c r="HDF36" s="131"/>
      <c r="HDG36" s="131"/>
      <c r="HDH36" s="131"/>
      <c r="HDI36" s="131"/>
      <c r="HDJ36" s="131"/>
      <c r="HDK36" s="131"/>
      <c r="HDL36" s="131"/>
      <c r="HDM36" s="131"/>
      <c r="HDN36" s="131"/>
      <c r="HDO36" s="131"/>
      <c r="HDP36" s="131"/>
      <c r="HDQ36" s="131"/>
      <c r="HDR36" s="131"/>
      <c r="HDS36" s="131"/>
      <c r="HDT36" s="131"/>
      <c r="HDU36" s="131"/>
      <c r="HDV36" s="131"/>
      <c r="HDW36" s="131"/>
      <c r="HDX36" s="131"/>
      <c r="HDY36" s="131"/>
      <c r="HDZ36" s="131"/>
      <c r="HEA36" s="131"/>
      <c r="HEB36" s="131"/>
      <c r="HEC36" s="131"/>
      <c r="HED36" s="131"/>
      <c r="HEE36" s="131"/>
      <c r="HEF36" s="131"/>
      <c r="HEG36" s="131"/>
      <c r="HEH36" s="131"/>
      <c r="HEI36" s="131"/>
      <c r="HEJ36" s="131"/>
      <c r="HEK36" s="131"/>
      <c r="HEL36" s="131"/>
      <c r="HEM36" s="131"/>
      <c r="HEN36" s="131"/>
      <c r="HEO36" s="131"/>
      <c r="HEP36" s="131"/>
      <c r="HEQ36" s="131"/>
      <c r="HER36" s="131"/>
      <c r="HES36" s="131"/>
      <c r="HET36" s="131"/>
      <c r="HEU36" s="131"/>
      <c r="HEV36" s="131"/>
      <c r="HEW36" s="131"/>
      <c r="HEX36" s="131"/>
      <c r="HEY36" s="131"/>
      <c r="HEZ36" s="131"/>
      <c r="HFA36" s="131"/>
      <c r="HFB36" s="131"/>
      <c r="HFC36" s="131"/>
      <c r="HFD36" s="131"/>
      <c r="HFE36" s="131"/>
      <c r="HFF36" s="131"/>
      <c r="HFG36" s="131"/>
      <c r="HFH36" s="131"/>
      <c r="HFI36" s="131"/>
      <c r="HFJ36" s="131"/>
      <c r="HFK36" s="131"/>
      <c r="HFL36" s="131"/>
      <c r="HFM36" s="131"/>
      <c r="HFN36" s="131"/>
      <c r="HFO36" s="131"/>
      <c r="HFP36" s="131"/>
      <c r="HFQ36" s="131"/>
      <c r="HFR36" s="131"/>
      <c r="HFS36" s="131"/>
      <c r="HFT36" s="131"/>
      <c r="HFU36" s="131"/>
      <c r="HFV36" s="131"/>
      <c r="HFW36" s="131"/>
      <c r="HFX36" s="131"/>
      <c r="HFY36" s="131"/>
      <c r="HFZ36" s="131"/>
      <c r="HGA36" s="131"/>
      <c r="HGB36" s="131"/>
      <c r="HGC36" s="131"/>
      <c r="HGD36" s="131"/>
      <c r="HGE36" s="131"/>
      <c r="HGF36" s="131"/>
      <c r="HGG36" s="131"/>
      <c r="HGH36" s="131"/>
      <c r="HGI36" s="131"/>
      <c r="HGJ36" s="131"/>
      <c r="HGK36" s="131"/>
      <c r="HGL36" s="131"/>
      <c r="HGM36" s="131"/>
      <c r="HGN36" s="131"/>
      <c r="HGO36" s="131"/>
      <c r="HGP36" s="131"/>
      <c r="HGQ36" s="131"/>
      <c r="HGR36" s="131"/>
      <c r="HGS36" s="131"/>
      <c r="HGT36" s="131"/>
      <c r="HGU36" s="131"/>
      <c r="HGV36" s="131"/>
      <c r="HGW36" s="131"/>
      <c r="HGX36" s="131"/>
      <c r="HGY36" s="131"/>
      <c r="HGZ36" s="131"/>
      <c r="HHA36" s="131"/>
      <c r="HHB36" s="131"/>
      <c r="HHC36" s="131"/>
      <c r="HHD36" s="131"/>
      <c r="HHE36" s="131"/>
      <c r="HHF36" s="131"/>
      <c r="HHG36" s="131"/>
      <c r="HHH36" s="131"/>
      <c r="HHI36" s="131"/>
      <c r="HHJ36" s="131"/>
      <c r="HHK36" s="131"/>
      <c r="HHL36" s="131"/>
      <c r="HHM36" s="131"/>
      <c r="HHN36" s="131"/>
      <c r="HHO36" s="131"/>
      <c r="HHP36" s="131"/>
      <c r="HHQ36" s="131"/>
      <c r="HHR36" s="131"/>
      <c r="HHS36" s="131"/>
      <c r="HHT36" s="131"/>
      <c r="HHU36" s="131"/>
      <c r="HHV36" s="131"/>
      <c r="HHW36" s="131"/>
      <c r="HHX36" s="131"/>
      <c r="HHY36" s="131"/>
      <c r="HHZ36" s="131"/>
      <c r="HIA36" s="131"/>
      <c r="HIB36" s="131"/>
      <c r="HIC36" s="131"/>
      <c r="HID36" s="131"/>
      <c r="HIE36" s="131"/>
      <c r="HIF36" s="131"/>
      <c r="HIG36" s="131"/>
      <c r="HIH36" s="131"/>
      <c r="HII36" s="131"/>
      <c r="HIJ36" s="131"/>
      <c r="HIK36" s="131"/>
      <c r="HIL36" s="131"/>
      <c r="HIM36" s="131"/>
      <c r="HIN36" s="131"/>
      <c r="HIO36" s="131"/>
      <c r="HIP36" s="131"/>
      <c r="HIQ36" s="131"/>
      <c r="HIR36" s="131"/>
      <c r="HIS36" s="131"/>
      <c r="HIT36" s="131"/>
      <c r="HIU36" s="131"/>
      <c r="HIV36" s="131"/>
      <c r="HIW36" s="131"/>
      <c r="HIX36" s="131"/>
      <c r="HIY36" s="131"/>
      <c r="HIZ36" s="131"/>
      <c r="HJA36" s="131"/>
      <c r="HJB36" s="131"/>
      <c r="HJC36" s="131"/>
      <c r="HJD36" s="131"/>
      <c r="HJE36" s="131"/>
      <c r="HJF36" s="131"/>
      <c r="HJG36" s="131"/>
      <c r="HJH36" s="131"/>
      <c r="HJI36" s="131"/>
      <c r="HJJ36" s="131"/>
      <c r="HJK36" s="131"/>
      <c r="HJL36" s="131"/>
      <c r="HJM36" s="131"/>
      <c r="HJN36" s="131"/>
      <c r="HJO36" s="131"/>
      <c r="HJP36" s="131"/>
      <c r="HJQ36" s="131"/>
      <c r="HJR36" s="131"/>
      <c r="HJS36" s="131"/>
      <c r="HJT36" s="131"/>
      <c r="HJU36" s="131"/>
      <c r="HJV36" s="131"/>
      <c r="HJW36" s="131"/>
      <c r="HJX36" s="131"/>
      <c r="HJY36" s="131"/>
      <c r="HJZ36" s="131"/>
      <c r="HKA36" s="131"/>
      <c r="HKB36" s="131"/>
      <c r="HKC36" s="131"/>
      <c r="HKD36" s="131"/>
      <c r="HKE36" s="131"/>
      <c r="HKF36" s="131"/>
      <c r="HKG36" s="131"/>
      <c r="HKH36" s="131"/>
      <c r="HKI36" s="131"/>
      <c r="HKJ36" s="131"/>
      <c r="HKK36" s="131"/>
      <c r="HKL36" s="131"/>
      <c r="HKM36" s="131"/>
      <c r="HKN36" s="131"/>
      <c r="HKO36" s="131"/>
      <c r="HKP36" s="131"/>
      <c r="HKQ36" s="131"/>
      <c r="HKR36" s="131"/>
      <c r="HKS36" s="131"/>
      <c r="HKT36" s="131"/>
      <c r="HKU36" s="131"/>
      <c r="HKV36" s="131"/>
      <c r="HKW36" s="131"/>
      <c r="HKX36" s="131"/>
      <c r="HKY36" s="131"/>
      <c r="HKZ36" s="131"/>
      <c r="HLA36" s="131"/>
      <c r="HLB36" s="131"/>
      <c r="HLC36" s="131"/>
      <c r="HLD36" s="131"/>
      <c r="HLE36" s="131"/>
      <c r="HLF36" s="131"/>
      <c r="HLG36" s="131"/>
      <c r="HLH36" s="131"/>
      <c r="HLI36" s="131"/>
      <c r="HLJ36" s="131"/>
      <c r="HLK36" s="131"/>
      <c r="HLL36" s="131"/>
      <c r="HLM36" s="131"/>
      <c r="HLN36" s="131"/>
      <c r="HLO36" s="131"/>
      <c r="HLP36" s="131"/>
      <c r="HLQ36" s="131"/>
      <c r="HLR36" s="131"/>
      <c r="HLS36" s="131"/>
      <c r="HLT36" s="131"/>
      <c r="HLU36" s="131"/>
      <c r="HLV36" s="131"/>
      <c r="HLW36" s="131"/>
      <c r="HLX36" s="131"/>
      <c r="HLY36" s="131"/>
      <c r="HLZ36" s="131"/>
      <c r="HMA36" s="131"/>
      <c r="HMB36" s="131"/>
      <c r="HMC36" s="131"/>
      <c r="HMD36" s="131"/>
      <c r="HME36" s="131"/>
      <c r="HMF36" s="131"/>
      <c r="HMG36" s="131"/>
      <c r="HMH36" s="131"/>
      <c r="HMI36" s="131"/>
      <c r="HMJ36" s="131"/>
      <c r="HMK36" s="131"/>
      <c r="HML36" s="131"/>
      <c r="HMM36" s="131"/>
      <c r="HMN36" s="131"/>
      <c r="HMO36" s="131"/>
      <c r="HMP36" s="131"/>
      <c r="HMQ36" s="131"/>
      <c r="HMR36" s="131"/>
      <c r="HMS36" s="131"/>
      <c r="HMT36" s="131"/>
      <c r="HMU36" s="131"/>
      <c r="HMV36" s="131"/>
      <c r="HMW36" s="131"/>
      <c r="HMX36" s="131"/>
      <c r="HMY36" s="131"/>
      <c r="HMZ36" s="131"/>
      <c r="HNA36" s="131"/>
      <c r="HNB36" s="131"/>
      <c r="HNC36" s="131"/>
      <c r="HND36" s="131"/>
      <c r="HNE36" s="131"/>
      <c r="HNF36" s="131"/>
      <c r="HNG36" s="131"/>
      <c r="HNH36" s="131"/>
      <c r="HNI36" s="131"/>
      <c r="HNJ36" s="131"/>
      <c r="HNK36" s="131"/>
      <c r="HNL36" s="131"/>
      <c r="HNM36" s="131"/>
      <c r="HNN36" s="131"/>
      <c r="HNO36" s="131"/>
      <c r="HNP36" s="131"/>
      <c r="HNQ36" s="131"/>
      <c r="HNR36" s="131"/>
      <c r="HNS36" s="131"/>
      <c r="HNT36" s="131"/>
      <c r="HNU36" s="131"/>
      <c r="HNV36" s="131"/>
      <c r="HNW36" s="131"/>
      <c r="HNX36" s="131"/>
      <c r="HNY36" s="131"/>
      <c r="HNZ36" s="131"/>
      <c r="HOA36" s="131"/>
      <c r="HOB36" s="131"/>
      <c r="HOC36" s="131"/>
      <c r="HOD36" s="131"/>
      <c r="HOE36" s="131"/>
      <c r="HOF36" s="131"/>
      <c r="HOG36" s="131"/>
      <c r="HOH36" s="131"/>
      <c r="HOI36" s="131"/>
      <c r="HOJ36" s="131"/>
      <c r="HOK36" s="131"/>
      <c r="HOL36" s="131"/>
      <c r="HOM36" s="131"/>
      <c r="HON36" s="131"/>
      <c r="HOO36" s="131"/>
      <c r="HOP36" s="131"/>
      <c r="HOQ36" s="131"/>
      <c r="HOR36" s="131"/>
      <c r="HOS36" s="131"/>
      <c r="HOT36" s="131"/>
      <c r="HOU36" s="131"/>
      <c r="HOV36" s="131"/>
      <c r="HOW36" s="131"/>
      <c r="HOX36" s="131"/>
      <c r="HOY36" s="131"/>
      <c r="HOZ36" s="131"/>
      <c r="HPA36" s="131"/>
      <c r="HPB36" s="131"/>
      <c r="HPC36" s="131"/>
      <c r="HPD36" s="131"/>
      <c r="HPE36" s="131"/>
      <c r="HPF36" s="131"/>
      <c r="HPG36" s="131"/>
      <c r="HPH36" s="131"/>
      <c r="HPI36" s="131"/>
      <c r="HPJ36" s="131"/>
      <c r="HPK36" s="131"/>
      <c r="HPL36" s="131"/>
      <c r="HPM36" s="131"/>
      <c r="HPN36" s="131"/>
      <c r="HPO36" s="131"/>
      <c r="HPP36" s="131"/>
      <c r="HPQ36" s="131"/>
      <c r="HPR36" s="131"/>
      <c r="HPS36" s="131"/>
      <c r="HPT36" s="131"/>
      <c r="HPU36" s="131"/>
      <c r="HPV36" s="131"/>
      <c r="HPW36" s="131"/>
      <c r="HPX36" s="131"/>
      <c r="HPY36" s="131"/>
      <c r="HPZ36" s="131"/>
      <c r="HQA36" s="131"/>
      <c r="HQB36" s="131"/>
      <c r="HQC36" s="131"/>
      <c r="HQD36" s="131"/>
      <c r="HQE36" s="131"/>
      <c r="HQF36" s="131"/>
      <c r="HQG36" s="131"/>
      <c r="HQH36" s="131"/>
      <c r="HQI36" s="131"/>
      <c r="HQJ36" s="131"/>
      <c r="HQK36" s="131"/>
      <c r="HQL36" s="131"/>
      <c r="HQM36" s="131"/>
      <c r="HQN36" s="131"/>
      <c r="HQO36" s="131"/>
      <c r="HQP36" s="131"/>
      <c r="HQQ36" s="131"/>
      <c r="HQR36" s="131"/>
      <c r="HQS36" s="131"/>
      <c r="HQT36" s="131"/>
      <c r="HQU36" s="131"/>
      <c r="HQV36" s="131"/>
      <c r="HQW36" s="131"/>
      <c r="HQX36" s="131"/>
      <c r="HQY36" s="131"/>
      <c r="HQZ36" s="131"/>
      <c r="HRA36" s="131"/>
      <c r="HRB36" s="131"/>
      <c r="HRC36" s="131"/>
      <c r="HRD36" s="131"/>
      <c r="HRE36" s="131"/>
      <c r="HRF36" s="131"/>
      <c r="HRG36" s="131"/>
      <c r="HRH36" s="131"/>
      <c r="HRI36" s="131"/>
      <c r="HRJ36" s="131"/>
      <c r="HRK36" s="131"/>
      <c r="HRL36" s="131"/>
      <c r="HRM36" s="131"/>
      <c r="HRN36" s="131"/>
      <c r="HRO36" s="131"/>
      <c r="HRP36" s="131"/>
      <c r="HRQ36" s="131"/>
      <c r="HRR36" s="131"/>
      <c r="HRS36" s="131"/>
      <c r="HRT36" s="131"/>
      <c r="HRU36" s="131"/>
      <c r="HRV36" s="131"/>
      <c r="HRW36" s="131"/>
      <c r="HRX36" s="131"/>
      <c r="HRY36" s="131"/>
      <c r="HRZ36" s="131"/>
      <c r="HSA36" s="131"/>
      <c r="HSB36" s="131"/>
      <c r="HSC36" s="131"/>
      <c r="HSD36" s="131"/>
      <c r="HSE36" s="131"/>
      <c r="HSF36" s="131"/>
      <c r="HSG36" s="131"/>
      <c r="HSH36" s="131"/>
      <c r="HSI36" s="131"/>
      <c r="HSJ36" s="131"/>
      <c r="HSK36" s="131"/>
      <c r="HSL36" s="131"/>
      <c r="HSM36" s="131"/>
      <c r="HSN36" s="131"/>
      <c r="HSO36" s="131"/>
      <c r="HSP36" s="131"/>
      <c r="HSQ36" s="131"/>
      <c r="HSR36" s="131"/>
      <c r="HSS36" s="131"/>
      <c r="HST36" s="131"/>
      <c r="HSU36" s="131"/>
      <c r="HSV36" s="131"/>
      <c r="HSW36" s="131"/>
      <c r="HSX36" s="131"/>
      <c r="HSY36" s="131"/>
      <c r="HSZ36" s="131"/>
      <c r="HTA36" s="131"/>
      <c r="HTB36" s="131"/>
      <c r="HTC36" s="131"/>
      <c r="HTD36" s="131"/>
      <c r="HTE36" s="131"/>
      <c r="HTF36" s="131"/>
      <c r="HTG36" s="131"/>
      <c r="HTH36" s="131"/>
      <c r="HTI36" s="131"/>
      <c r="HTJ36" s="131"/>
      <c r="HTK36" s="131"/>
      <c r="HTL36" s="131"/>
      <c r="HTM36" s="131"/>
      <c r="HTN36" s="131"/>
      <c r="HTO36" s="131"/>
      <c r="HTP36" s="131"/>
      <c r="HTQ36" s="131"/>
      <c r="HTR36" s="131"/>
      <c r="HTS36" s="131"/>
      <c r="HTT36" s="131"/>
      <c r="HTU36" s="131"/>
      <c r="HTV36" s="131"/>
      <c r="HTW36" s="131"/>
      <c r="HTX36" s="131"/>
      <c r="HTY36" s="131"/>
      <c r="HTZ36" s="131"/>
      <c r="HUA36" s="131"/>
      <c r="HUB36" s="131"/>
      <c r="HUC36" s="131"/>
      <c r="HUD36" s="131"/>
      <c r="HUE36" s="131"/>
      <c r="HUF36" s="131"/>
      <c r="HUG36" s="131"/>
      <c r="HUH36" s="131"/>
      <c r="HUI36" s="131"/>
      <c r="HUJ36" s="131"/>
      <c r="HUK36" s="131"/>
      <c r="HUL36" s="131"/>
      <c r="HUM36" s="131"/>
      <c r="HUN36" s="131"/>
      <c r="HUO36" s="131"/>
      <c r="HUP36" s="131"/>
      <c r="HUQ36" s="131"/>
      <c r="HUR36" s="131"/>
      <c r="HUS36" s="131"/>
      <c r="HUT36" s="131"/>
      <c r="HUU36" s="131"/>
      <c r="HUV36" s="131"/>
      <c r="HUW36" s="131"/>
      <c r="HUX36" s="131"/>
      <c r="HUY36" s="131"/>
      <c r="HUZ36" s="131"/>
      <c r="HVA36" s="131"/>
      <c r="HVB36" s="131"/>
      <c r="HVC36" s="131"/>
      <c r="HVD36" s="131"/>
      <c r="HVE36" s="131"/>
      <c r="HVF36" s="131"/>
      <c r="HVG36" s="131"/>
      <c r="HVH36" s="131"/>
      <c r="HVI36" s="131"/>
      <c r="HVJ36" s="131"/>
      <c r="HVK36" s="131"/>
      <c r="HVL36" s="131"/>
      <c r="HVM36" s="131"/>
      <c r="HVN36" s="131"/>
      <c r="HVO36" s="131"/>
      <c r="HVP36" s="131"/>
      <c r="HVQ36" s="131"/>
      <c r="HVR36" s="131"/>
      <c r="HVS36" s="131"/>
      <c r="HVT36" s="131"/>
      <c r="HVU36" s="131"/>
      <c r="HVV36" s="131"/>
      <c r="HVW36" s="131"/>
      <c r="HVX36" s="131"/>
      <c r="HVY36" s="131"/>
      <c r="HVZ36" s="131"/>
      <c r="HWA36" s="131"/>
      <c r="HWB36" s="131"/>
      <c r="HWC36" s="131"/>
      <c r="HWD36" s="131"/>
      <c r="HWE36" s="131"/>
      <c r="HWF36" s="131"/>
      <c r="HWG36" s="131"/>
      <c r="HWH36" s="131"/>
      <c r="HWI36" s="131"/>
      <c r="HWJ36" s="131"/>
      <c r="HWK36" s="131"/>
      <c r="HWL36" s="131"/>
      <c r="HWM36" s="131"/>
      <c r="HWN36" s="131"/>
      <c r="HWO36" s="131"/>
      <c r="HWP36" s="131"/>
      <c r="HWQ36" s="131"/>
      <c r="HWR36" s="131"/>
      <c r="HWS36" s="131"/>
      <c r="HWT36" s="131"/>
      <c r="HWU36" s="131"/>
      <c r="HWV36" s="131"/>
      <c r="HWW36" s="131"/>
      <c r="HWX36" s="131"/>
      <c r="HWY36" s="131"/>
      <c r="HWZ36" s="131"/>
      <c r="HXA36" s="131"/>
      <c r="HXB36" s="131"/>
      <c r="HXC36" s="131"/>
      <c r="HXD36" s="131"/>
      <c r="HXE36" s="131"/>
      <c r="HXF36" s="131"/>
      <c r="HXG36" s="131"/>
      <c r="HXH36" s="131"/>
      <c r="HXI36" s="131"/>
      <c r="HXJ36" s="131"/>
      <c r="HXK36" s="131"/>
      <c r="HXL36" s="131"/>
      <c r="HXM36" s="131"/>
      <c r="HXN36" s="131"/>
      <c r="HXO36" s="131"/>
      <c r="HXP36" s="131"/>
      <c r="HXQ36" s="131"/>
      <c r="HXR36" s="131"/>
      <c r="HXS36" s="131"/>
      <c r="HXT36" s="131"/>
      <c r="HXU36" s="131"/>
      <c r="HXV36" s="131"/>
      <c r="HXW36" s="131"/>
      <c r="HXX36" s="131"/>
      <c r="HXY36" s="131"/>
      <c r="HXZ36" s="131"/>
      <c r="HYA36" s="131"/>
      <c r="HYB36" s="131"/>
      <c r="HYC36" s="131"/>
      <c r="HYD36" s="131"/>
      <c r="HYE36" s="131"/>
      <c r="HYF36" s="131"/>
      <c r="HYG36" s="131"/>
      <c r="HYH36" s="131"/>
      <c r="HYI36" s="131"/>
      <c r="HYJ36" s="131"/>
      <c r="HYK36" s="131"/>
      <c r="HYL36" s="131"/>
      <c r="HYM36" s="131"/>
      <c r="HYN36" s="131"/>
      <c r="HYO36" s="131"/>
      <c r="HYP36" s="131"/>
      <c r="HYQ36" s="131"/>
      <c r="HYR36" s="131"/>
      <c r="HYS36" s="131"/>
      <c r="HYT36" s="131"/>
      <c r="HYU36" s="131"/>
      <c r="HYV36" s="131"/>
      <c r="HYW36" s="131"/>
      <c r="HYX36" s="131"/>
      <c r="HYY36" s="131"/>
      <c r="HYZ36" s="131"/>
      <c r="HZA36" s="131"/>
      <c r="HZB36" s="131"/>
      <c r="HZC36" s="131"/>
      <c r="HZD36" s="131"/>
      <c r="HZE36" s="131"/>
      <c r="HZF36" s="131"/>
      <c r="HZG36" s="131"/>
      <c r="HZH36" s="131"/>
      <c r="HZI36" s="131"/>
      <c r="HZJ36" s="131"/>
      <c r="HZK36" s="131"/>
      <c r="HZL36" s="131"/>
      <c r="HZM36" s="131"/>
      <c r="HZN36" s="131"/>
      <c r="HZO36" s="131"/>
      <c r="HZP36" s="131"/>
      <c r="HZQ36" s="131"/>
      <c r="HZR36" s="131"/>
      <c r="HZS36" s="131"/>
      <c r="HZT36" s="131"/>
      <c r="HZU36" s="131"/>
      <c r="HZV36" s="131"/>
      <c r="HZW36" s="131"/>
      <c r="HZX36" s="131"/>
      <c r="HZY36" s="131"/>
      <c r="HZZ36" s="131"/>
      <c r="IAA36" s="131"/>
      <c r="IAB36" s="131"/>
      <c r="IAC36" s="131"/>
      <c r="IAD36" s="131"/>
      <c r="IAE36" s="131"/>
      <c r="IAF36" s="131"/>
      <c r="IAG36" s="131"/>
      <c r="IAH36" s="131"/>
      <c r="IAI36" s="131"/>
      <c r="IAJ36" s="131"/>
      <c r="IAK36" s="131"/>
      <c r="IAL36" s="131"/>
      <c r="IAM36" s="131"/>
      <c r="IAN36" s="131"/>
      <c r="IAO36" s="131"/>
      <c r="IAP36" s="131"/>
      <c r="IAQ36" s="131"/>
      <c r="IAR36" s="131"/>
      <c r="IAS36" s="131"/>
      <c r="IAT36" s="131"/>
      <c r="IAU36" s="131"/>
      <c r="IAV36" s="131"/>
      <c r="IAW36" s="131"/>
      <c r="IAX36" s="131"/>
      <c r="IAY36" s="131"/>
      <c r="IAZ36" s="131"/>
      <c r="IBA36" s="131"/>
      <c r="IBB36" s="131"/>
      <c r="IBC36" s="131"/>
      <c r="IBD36" s="131"/>
      <c r="IBE36" s="131"/>
      <c r="IBF36" s="131"/>
      <c r="IBG36" s="131"/>
      <c r="IBH36" s="131"/>
      <c r="IBI36" s="131"/>
      <c r="IBJ36" s="131"/>
      <c r="IBK36" s="131"/>
      <c r="IBL36" s="131"/>
      <c r="IBM36" s="131"/>
      <c r="IBN36" s="131"/>
      <c r="IBO36" s="131"/>
      <c r="IBP36" s="131"/>
      <c r="IBQ36" s="131"/>
      <c r="IBR36" s="131"/>
      <c r="IBS36" s="131"/>
      <c r="IBT36" s="131"/>
      <c r="IBU36" s="131"/>
      <c r="IBV36" s="131"/>
      <c r="IBW36" s="131"/>
      <c r="IBX36" s="131"/>
      <c r="IBY36" s="131"/>
      <c r="IBZ36" s="131"/>
      <c r="ICA36" s="131"/>
      <c r="ICB36" s="131"/>
      <c r="ICC36" s="131"/>
      <c r="ICD36" s="131"/>
      <c r="ICE36" s="131"/>
      <c r="ICF36" s="131"/>
      <c r="ICG36" s="131"/>
      <c r="ICH36" s="131"/>
      <c r="ICI36" s="131"/>
      <c r="ICJ36" s="131"/>
      <c r="ICK36" s="131"/>
      <c r="ICL36" s="131"/>
      <c r="ICM36" s="131"/>
      <c r="ICN36" s="131"/>
      <c r="ICO36" s="131"/>
      <c r="ICP36" s="131"/>
      <c r="ICQ36" s="131"/>
      <c r="ICR36" s="131"/>
      <c r="ICS36" s="131"/>
      <c r="ICT36" s="131"/>
      <c r="ICU36" s="131"/>
      <c r="ICV36" s="131"/>
      <c r="ICW36" s="131"/>
      <c r="ICX36" s="131"/>
      <c r="ICY36" s="131"/>
      <c r="ICZ36" s="131"/>
      <c r="IDA36" s="131"/>
      <c r="IDB36" s="131"/>
      <c r="IDC36" s="131"/>
      <c r="IDD36" s="131"/>
      <c r="IDE36" s="131"/>
      <c r="IDF36" s="131"/>
      <c r="IDG36" s="131"/>
      <c r="IDH36" s="131"/>
      <c r="IDI36" s="131"/>
      <c r="IDJ36" s="131"/>
      <c r="IDK36" s="131"/>
      <c r="IDL36" s="131"/>
      <c r="IDM36" s="131"/>
      <c r="IDN36" s="131"/>
      <c r="IDO36" s="131"/>
      <c r="IDP36" s="131"/>
      <c r="IDQ36" s="131"/>
      <c r="IDR36" s="131"/>
      <c r="IDS36" s="131"/>
      <c r="IDT36" s="131"/>
      <c r="IDU36" s="131"/>
      <c r="IDV36" s="131"/>
      <c r="IDW36" s="131"/>
      <c r="IDX36" s="131"/>
      <c r="IDY36" s="131"/>
      <c r="IDZ36" s="131"/>
      <c r="IEA36" s="131"/>
      <c r="IEB36" s="131"/>
      <c r="IEC36" s="131"/>
      <c r="IED36" s="131"/>
      <c r="IEE36" s="131"/>
      <c r="IEF36" s="131"/>
      <c r="IEG36" s="131"/>
      <c r="IEH36" s="131"/>
      <c r="IEI36" s="131"/>
      <c r="IEJ36" s="131"/>
      <c r="IEK36" s="131"/>
      <c r="IEL36" s="131"/>
      <c r="IEM36" s="131"/>
      <c r="IEN36" s="131"/>
      <c r="IEO36" s="131"/>
      <c r="IEP36" s="131"/>
      <c r="IEQ36" s="131"/>
      <c r="IER36" s="131"/>
      <c r="IES36" s="131"/>
      <c r="IET36" s="131"/>
      <c r="IEU36" s="131"/>
      <c r="IEV36" s="131"/>
      <c r="IEW36" s="131"/>
      <c r="IEX36" s="131"/>
      <c r="IEY36" s="131"/>
      <c r="IEZ36" s="131"/>
      <c r="IFA36" s="131"/>
      <c r="IFB36" s="131"/>
      <c r="IFC36" s="131"/>
      <c r="IFD36" s="131"/>
      <c r="IFE36" s="131"/>
      <c r="IFF36" s="131"/>
      <c r="IFG36" s="131"/>
      <c r="IFH36" s="131"/>
      <c r="IFI36" s="131"/>
      <c r="IFJ36" s="131"/>
      <c r="IFK36" s="131"/>
      <c r="IFL36" s="131"/>
      <c r="IFM36" s="131"/>
      <c r="IFN36" s="131"/>
      <c r="IFO36" s="131"/>
      <c r="IFP36" s="131"/>
      <c r="IFQ36" s="131"/>
      <c r="IFR36" s="131"/>
      <c r="IFS36" s="131"/>
      <c r="IFT36" s="131"/>
      <c r="IFU36" s="131"/>
      <c r="IFV36" s="131"/>
      <c r="IFW36" s="131"/>
      <c r="IFX36" s="131"/>
      <c r="IFY36" s="131"/>
      <c r="IFZ36" s="131"/>
      <c r="IGA36" s="131"/>
      <c r="IGB36" s="131"/>
      <c r="IGC36" s="131"/>
      <c r="IGD36" s="131"/>
      <c r="IGE36" s="131"/>
      <c r="IGF36" s="131"/>
      <c r="IGG36" s="131"/>
      <c r="IGH36" s="131"/>
      <c r="IGI36" s="131"/>
      <c r="IGJ36" s="131"/>
      <c r="IGK36" s="131"/>
      <c r="IGL36" s="131"/>
      <c r="IGM36" s="131"/>
      <c r="IGN36" s="131"/>
      <c r="IGO36" s="131"/>
      <c r="IGP36" s="131"/>
      <c r="IGQ36" s="131"/>
      <c r="IGR36" s="131"/>
      <c r="IGS36" s="131"/>
      <c r="IGT36" s="131"/>
      <c r="IGU36" s="131"/>
      <c r="IGV36" s="131"/>
      <c r="IGW36" s="131"/>
      <c r="IGX36" s="131"/>
      <c r="IGY36" s="131"/>
      <c r="IGZ36" s="131"/>
      <c r="IHA36" s="131"/>
      <c r="IHB36" s="131"/>
      <c r="IHC36" s="131"/>
      <c r="IHD36" s="131"/>
      <c r="IHE36" s="131"/>
      <c r="IHF36" s="131"/>
      <c r="IHG36" s="131"/>
      <c r="IHH36" s="131"/>
      <c r="IHI36" s="131"/>
      <c r="IHJ36" s="131"/>
      <c r="IHK36" s="131"/>
      <c r="IHL36" s="131"/>
      <c r="IHM36" s="131"/>
      <c r="IHN36" s="131"/>
      <c r="IHO36" s="131"/>
      <c r="IHP36" s="131"/>
      <c r="IHQ36" s="131"/>
      <c r="IHR36" s="131"/>
      <c r="IHS36" s="131"/>
      <c r="IHT36" s="131"/>
      <c r="IHU36" s="131"/>
      <c r="IHV36" s="131"/>
      <c r="IHW36" s="131"/>
      <c r="IHX36" s="131"/>
      <c r="IHY36" s="131"/>
      <c r="IHZ36" s="131"/>
      <c r="IIA36" s="131"/>
      <c r="IIB36" s="131"/>
      <c r="IIC36" s="131"/>
      <c r="IID36" s="131"/>
      <c r="IIE36" s="131"/>
      <c r="IIF36" s="131"/>
      <c r="IIG36" s="131"/>
      <c r="IIH36" s="131"/>
      <c r="III36" s="131"/>
      <c r="IIJ36" s="131"/>
      <c r="IIK36" s="131"/>
      <c r="IIL36" s="131"/>
      <c r="IIM36" s="131"/>
      <c r="IIN36" s="131"/>
      <c r="IIO36" s="131"/>
      <c r="IIP36" s="131"/>
      <c r="IIQ36" s="131"/>
      <c r="IIR36" s="131"/>
      <c r="IIS36" s="131"/>
      <c r="IIT36" s="131"/>
      <c r="IIU36" s="131"/>
      <c r="IIV36" s="131"/>
      <c r="IIW36" s="131"/>
      <c r="IIX36" s="131"/>
      <c r="IIY36" s="131"/>
      <c r="IIZ36" s="131"/>
      <c r="IJA36" s="131"/>
      <c r="IJB36" s="131"/>
      <c r="IJC36" s="131"/>
      <c r="IJD36" s="131"/>
      <c r="IJE36" s="131"/>
      <c r="IJF36" s="131"/>
      <c r="IJG36" s="131"/>
      <c r="IJH36" s="131"/>
      <c r="IJI36" s="131"/>
      <c r="IJJ36" s="131"/>
      <c r="IJK36" s="131"/>
      <c r="IJL36" s="131"/>
      <c r="IJM36" s="131"/>
      <c r="IJN36" s="131"/>
      <c r="IJO36" s="131"/>
      <c r="IJP36" s="131"/>
      <c r="IJQ36" s="131"/>
      <c r="IJR36" s="131"/>
      <c r="IJS36" s="131"/>
      <c r="IJT36" s="131"/>
      <c r="IJU36" s="131"/>
      <c r="IJV36" s="131"/>
      <c r="IJW36" s="131"/>
      <c r="IJX36" s="131"/>
      <c r="IJY36" s="131"/>
      <c r="IJZ36" s="131"/>
      <c r="IKA36" s="131"/>
      <c r="IKB36" s="131"/>
      <c r="IKC36" s="131"/>
      <c r="IKD36" s="131"/>
      <c r="IKE36" s="131"/>
      <c r="IKF36" s="131"/>
      <c r="IKG36" s="131"/>
      <c r="IKH36" s="131"/>
      <c r="IKI36" s="131"/>
      <c r="IKJ36" s="131"/>
      <c r="IKK36" s="131"/>
      <c r="IKL36" s="131"/>
      <c r="IKM36" s="131"/>
      <c r="IKN36" s="131"/>
      <c r="IKO36" s="131"/>
      <c r="IKP36" s="131"/>
      <c r="IKQ36" s="131"/>
      <c r="IKR36" s="131"/>
      <c r="IKS36" s="131"/>
      <c r="IKT36" s="131"/>
      <c r="IKU36" s="131"/>
      <c r="IKV36" s="131"/>
      <c r="IKW36" s="131"/>
      <c r="IKX36" s="131"/>
      <c r="IKY36" s="131"/>
      <c r="IKZ36" s="131"/>
      <c r="ILA36" s="131"/>
      <c r="ILB36" s="131"/>
      <c r="ILC36" s="131"/>
      <c r="ILD36" s="131"/>
      <c r="ILE36" s="131"/>
      <c r="ILF36" s="131"/>
      <c r="ILG36" s="131"/>
      <c r="ILH36" s="131"/>
      <c r="ILI36" s="131"/>
      <c r="ILJ36" s="131"/>
      <c r="ILK36" s="131"/>
      <c r="ILL36" s="131"/>
      <c r="ILM36" s="131"/>
      <c r="ILN36" s="131"/>
      <c r="ILO36" s="131"/>
      <c r="ILP36" s="131"/>
      <c r="ILQ36" s="131"/>
      <c r="ILR36" s="131"/>
      <c r="ILS36" s="131"/>
      <c r="ILT36" s="131"/>
      <c r="ILU36" s="131"/>
      <c r="ILV36" s="131"/>
      <c r="ILW36" s="131"/>
      <c r="ILX36" s="131"/>
      <c r="ILY36" s="131"/>
      <c r="ILZ36" s="131"/>
      <c r="IMA36" s="131"/>
      <c r="IMB36" s="131"/>
      <c r="IMC36" s="131"/>
      <c r="IMD36" s="131"/>
      <c r="IME36" s="131"/>
      <c r="IMF36" s="131"/>
      <c r="IMG36" s="131"/>
      <c r="IMH36" s="131"/>
      <c r="IMI36" s="131"/>
      <c r="IMJ36" s="131"/>
      <c r="IMK36" s="131"/>
      <c r="IML36" s="131"/>
      <c r="IMM36" s="131"/>
      <c r="IMN36" s="131"/>
      <c r="IMO36" s="131"/>
      <c r="IMP36" s="131"/>
      <c r="IMQ36" s="131"/>
      <c r="IMR36" s="131"/>
      <c r="IMS36" s="131"/>
      <c r="IMT36" s="131"/>
      <c r="IMU36" s="131"/>
      <c r="IMV36" s="131"/>
      <c r="IMW36" s="131"/>
      <c r="IMX36" s="131"/>
      <c r="IMY36" s="131"/>
      <c r="IMZ36" s="131"/>
      <c r="INA36" s="131"/>
      <c r="INB36" s="131"/>
      <c r="INC36" s="131"/>
      <c r="IND36" s="131"/>
      <c r="INE36" s="131"/>
      <c r="INF36" s="131"/>
      <c r="ING36" s="131"/>
      <c r="INH36" s="131"/>
      <c r="INI36" s="131"/>
      <c r="INJ36" s="131"/>
      <c r="INK36" s="131"/>
      <c r="INL36" s="131"/>
      <c r="INM36" s="131"/>
      <c r="INN36" s="131"/>
      <c r="INO36" s="131"/>
      <c r="INP36" s="131"/>
      <c r="INQ36" s="131"/>
      <c r="INR36" s="131"/>
      <c r="INS36" s="131"/>
      <c r="INT36" s="131"/>
      <c r="INU36" s="131"/>
      <c r="INV36" s="131"/>
      <c r="INW36" s="131"/>
      <c r="INX36" s="131"/>
      <c r="INY36" s="131"/>
      <c r="INZ36" s="131"/>
      <c r="IOA36" s="131"/>
      <c r="IOB36" s="131"/>
      <c r="IOC36" s="131"/>
      <c r="IOD36" s="131"/>
      <c r="IOE36" s="131"/>
      <c r="IOF36" s="131"/>
      <c r="IOG36" s="131"/>
      <c r="IOH36" s="131"/>
      <c r="IOI36" s="131"/>
      <c r="IOJ36" s="131"/>
      <c r="IOK36" s="131"/>
      <c r="IOL36" s="131"/>
      <c r="IOM36" s="131"/>
      <c r="ION36" s="131"/>
      <c r="IOO36" s="131"/>
      <c r="IOP36" s="131"/>
      <c r="IOQ36" s="131"/>
      <c r="IOR36" s="131"/>
      <c r="IOS36" s="131"/>
      <c r="IOT36" s="131"/>
      <c r="IOU36" s="131"/>
      <c r="IOV36" s="131"/>
      <c r="IOW36" s="131"/>
      <c r="IOX36" s="131"/>
      <c r="IOY36" s="131"/>
      <c r="IOZ36" s="131"/>
      <c r="IPA36" s="131"/>
      <c r="IPB36" s="131"/>
      <c r="IPC36" s="131"/>
      <c r="IPD36" s="131"/>
      <c r="IPE36" s="131"/>
      <c r="IPF36" s="131"/>
      <c r="IPG36" s="131"/>
      <c r="IPH36" s="131"/>
      <c r="IPI36" s="131"/>
      <c r="IPJ36" s="131"/>
      <c r="IPK36" s="131"/>
      <c r="IPL36" s="131"/>
      <c r="IPM36" s="131"/>
      <c r="IPN36" s="131"/>
      <c r="IPO36" s="131"/>
      <c r="IPP36" s="131"/>
      <c r="IPQ36" s="131"/>
      <c r="IPR36" s="131"/>
      <c r="IPS36" s="131"/>
      <c r="IPT36" s="131"/>
      <c r="IPU36" s="131"/>
      <c r="IPV36" s="131"/>
      <c r="IPW36" s="131"/>
      <c r="IPX36" s="131"/>
      <c r="IPY36" s="131"/>
      <c r="IPZ36" s="131"/>
      <c r="IQA36" s="131"/>
      <c r="IQB36" s="131"/>
      <c r="IQC36" s="131"/>
      <c r="IQD36" s="131"/>
      <c r="IQE36" s="131"/>
      <c r="IQF36" s="131"/>
      <c r="IQG36" s="131"/>
      <c r="IQH36" s="131"/>
      <c r="IQI36" s="131"/>
      <c r="IQJ36" s="131"/>
      <c r="IQK36" s="131"/>
      <c r="IQL36" s="131"/>
      <c r="IQM36" s="131"/>
      <c r="IQN36" s="131"/>
      <c r="IQO36" s="131"/>
      <c r="IQP36" s="131"/>
      <c r="IQQ36" s="131"/>
      <c r="IQR36" s="131"/>
      <c r="IQS36" s="131"/>
      <c r="IQT36" s="131"/>
      <c r="IQU36" s="131"/>
      <c r="IQV36" s="131"/>
      <c r="IQW36" s="131"/>
      <c r="IQX36" s="131"/>
      <c r="IQY36" s="131"/>
      <c r="IQZ36" s="131"/>
      <c r="IRA36" s="131"/>
      <c r="IRB36" s="131"/>
      <c r="IRC36" s="131"/>
      <c r="IRD36" s="131"/>
      <c r="IRE36" s="131"/>
      <c r="IRF36" s="131"/>
      <c r="IRG36" s="131"/>
      <c r="IRH36" s="131"/>
      <c r="IRI36" s="131"/>
      <c r="IRJ36" s="131"/>
      <c r="IRK36" s="131"/>
      <c r="IRL36" s="131"/>
      <c r="IRM36" s="131"/>
      <c r="IRN36" s="131"/>
      <c r="IRO36" s="131"/>
      <c r="IRP36" s="131"/>
      <c r="IRQ36" s="131"/>
      <c r="IRR36" s="131"/>
      <c r="IRS36" s="131"/>
      <c r="IRT36" s="131"/>
      <c r="IRU36" s="131"/>
      <c r="IRV36" s="131"/>
      <c r="IRW36" s="131"/>
      <c r="IRX36" s="131"/>
      <c r="IRY36" s="131"/>
      <c r="IRZ36" s="131"/>
      <c r="ISA36" s="131"/>
      <c r="ISB36" s="131"/>
      <c r="ISC36" s="131"/>
      <c r="ISD36" s="131"/>
      <c r="ISE36" s="131"/>
      <c r="ISF36" s="131"/>
      <c r="ISG36" s="131"/>
      <c r="ISH36" s="131"/>
      <c r="ISI36" s="131"/>
      <c r="ISJ36" s="131"/>
      <c r="ISK36" s="131"/>
      <c r="ISL36" s="131"/>
      <c r="ISM36" s="131"/>
      <c r="ISN36" s="131"/>
      <c r="ISO36" s="131"/>
      <c r="ISP36" s="131"/>
      <c r="ISQ36" s="131"/>
      <c r="ISR36" s="131"/>
      <c r="ISS36" s="131"/>
      <c r="IST36" s="131"/>
      <c r="ISU36" s="131"/>
      <c r="ISV36" s="131"/>
      <c r="ISW36" s="131"/>
      <c r="ISX36" s="131"/>
      <c r="ISY36" s="131"/>
      <c r="ISZ36" s="131"/>
      <c r="ITA36" s="131"/>
      <c r="ITB36" s="131"/>
      <c r="ITC36" s="131"/>
      <c r="ITD36" s="131"/>
      <c r="ITE36" s="131"/>
      <c r="ITF36" s="131"/>
      <c r="ITG36" s="131"/>
      <c r="ITH36" s="131"/>
      <c r="ITI36" s="131"/>
      <c r="ITJ36" s="131"/>
      <c r="ITK36" s="131"/>
      <c r="ITL36" s="131"/>
      <c r="ITM36" s="131"/>
      <c r="ITN36" s="131"/>
      <c r="ITO36" s="131"/>
      <c r="ITP36" s="131"/>
      <c r="ITQ36" s="131"/>
      <c r="ITR36" s="131"/>
      <c r="ITS36" s="131"/>
      <c r="ITT36" s="131"/>
      <c r="ITU36" s="131"/>
      <c r="ITV36" s="131"/>
      <c r="ITW36" s="131"/>
      <c r="ITX36" s="131"/>
      <c r="ITY36" s="131"/>
      <c r="ITZ36" s="131"/>
      <c r="IUA36" s="131"/>
      <c r="IUB36" s="131"/>
      <c r="IUC36" s="131"/>
      <c r="IUD36" s="131"/>
      <c r="IUE36" s="131"/>
      <c r="IUF36" s="131"/>
      <c r="IUG36" s="131"/>
      <c r="IUH36" s="131"/>
      <c r="IUI36" s="131"/>
      <c r="IUJ36" s="131"/>
      <c r="IUK36" s="131"/>
      <c r="IUL36" s="131"/>
      <c r="IUM36" s="131"/>
      <c r="IUN36" s="131"/>
      <c r="IUO36" s="131"/>
      <c r="IUP36" s="131"/>
      <c r="IUQ36" s="131"/>
      <c r="IUR36" s="131"/>
      <c r="IUS36" s="131"/>
      <c r="IUT36" s="131"/>
      <c r="IUU36" s="131"/>
      <c r="IUV36" s="131"/>
      <c r="IUW36" s="131"/>
      <c r="IUX36" s="131"/>
      <c r="IUY36" s="131"/>
      <c r="IUZ36" s="131"/>
      <c r="IVA36" s="131"/>
      <c r="IVB36" s="131"/>
      <c r="IVC36" s="131"/>
      <c r="IVD36" s="131"/>
      <c r="IVE36" s="131"/>
      <c r="IVF36" s="131"/>
      <c r="IVG36" s="131"/>
      <c r="IVH36" s="131"/>
      <c r="IVI36" s="131"/>
      <c r="IVJ36" s="131"/>
      <c r="IVK36" s="131"/>
      <c r="IVL36" s="131"/>
      <c r="IVM36" s="131"/>
      <c r="IVN36" s="131"/>
      <c r="IVO36" s="131"/>
      <c r="IVP36" s="131"/>
      <c r="IVQ36" s="131"/>
      <c r="IVR36" s="131"/>
      <c r="IVS36" s="131"/>
      <c r="IVT36" s="131"/>
      <c r="IVU36" s="131"/>
      <c r="IVV36" s="131"/>
      <c r="IVW36" s="131"/>
      <c r="IVX36" s="131"/>
      <c r="IVY36" s="131"/>
      <c r="IVZ36" s="131"/>
      <c r="IWA36" s="131"/>
      <c r="IWB36" s="131"/>
      <c r="IWC36" s="131"/>
      <c r="IWD36" s="131"/>
      <c r="IWE36" s="131"/>
      <c r="IWF36" s="131"/>
      <c r="IWG36" s="131"/>
      <c r="IWH36" s="131"/>
      <c r="IWI36" s="131"/>
      <c r="IWJ36" s="131"/>
      <c r="IWK36" s="131"/>
      <c r="IWL36" s="131"/>
      <c r="IWM36" s="131"/>
      <c r="IWN36" s="131"/>
      <c r="IWO36" s="131"/>
      <c r="IWP36" s="131"/>
      <c r="IWQ36" s="131"/>
      <c r="IWR36" s="131"/>
      <c r="IWS36" s="131"/>
      <c r="IWT36" s="131"/>
      <c r="IWU36" s="131"/>
      <c r="IWV36" s="131"/>
      <c r="IWW36" s="131"/>
      <c r="IWX36" s="131"/>
      <c r="IWY36" s="131"/>
      <c r="IWZ36" s="131"/>
      <c r="IXA36" s="131"/>
      <c r="IXB36" s="131"/>
      <c r="IXC36" s="131"/>
      <c r="IXD36" s="131"/>
      <c r="IXE36" s="131"/>
      <c r="IXF36" s="131"/>
      <c r="IXG36" s="131"/>
      <c r="IXH36" s="131"/>
      <c r="IXI36" s="131"/>
      <c r="IXJ36" s="131"/>
      <c r="IXK36" s="131"/>
      <c r="IXL36" s="131"/>
      <c r="IXM36" s="131"/>
      <c r="IXN36" s="131"/>
      <c r="IXO36" s="131"/>
      <c r="IXP36" s="131"/>
      <c r="IXQ36" s="131"/>
      <c r="IXR36" s="131"/>
      <c r="IXS36" s="131"/>
      <c r="IXT36" s="131"/>
      <c r="IXU36" s="131"/>
      <c r="IXV36" s="131"/>
      <c r="IXW36" s="131"/>
      <c r="IXX36" s="131"/>
      <c r="IXY36" s="131"/>
      <c r="IXZ36" s="131"/>
      <c r="IYA36" s="131"/>
      <c r="IYB36" s="131"/>
      <c r="IYC36" s="131"/>
      <c r="IYD36" s="131"/>
      <c r="IYE36" s="131"/>
      <c r="IYF36" s="131"/>
      <c r="IYG36" s="131"/>
      <c r="IYH36" s="131"/>
      <c r="IYI36" s="131"/>
      <c r="IYJ36" s="131"/>
      <c r="IYK36" s="131"/>
      <c r="IYL36" s="131"/>
      <c r="IYM36" s="131"/>
      <c r="IYN36" s="131"/>
      <c r="IYO36" s="131"/>
      <c r="IYP36" s="131"/>
      <c r="IYQ36" s="131"/>
      <c r="IYR36" s="131"/>
      <c r="IYS36" s="131"/>
      <c r="IYT36" s="131"/>
      <c r="IYU36" s="131"/>
      <c r="IYV36" s="131"/>
      <c r="IYW36" s="131"/>
      <c r="IYX36" s="131"/>
      <c r="IYY36" s="131"/>
      <c r="IYZ36" s="131"/>
      <c r="IZA36" s="131"/>
      <c r="IZB36" s="131"/>
      <c r="IZC36" s="131"/>
      <c r="IZD36" s="131"/>
      <c r="IZE36" s="131"/>
      <c r="IZF36" s="131"/>
      <c r="IZG36" s="131"/>
      <c r="IZH36" s="131"/>
      <c r="IZI36" s="131"/>
      <c r="IZJ36" s="131"/>
      <c r="IZK36" s="131"/>
      <c r="IZL36" s="131"/>
      <c r="IZM36" s="131"/>
      <c r="IZN36" s="131"/>
      <c r="IZO36" s="131"/>
      <c r="IZP36" s="131"/>
      <c r="IZQ36" s="131"/>
      <c r="IZR36" s="131"/>
      <c r="IZS36" s="131"/>
      <c r="IZT36" s="131"/>
      <c r="IZU36" s="131"/>
      <c r="IZV36" s="131"/>
      <c r="IZW36" s="131"/>
      <c r="IZX36" s="131"/>
      <c r="IZY36" s="131"/>
      <c r="IZZ36" s="131"/>
      <c r="JAA36" s="131"/>
      <c r="JAB36" s="131"/>
      <c r="JAC36" s="131"/>
      <c r="JAD36" s="131"/>
      <c r="JAE36" s="131"/>
      <c r="JAF36" s="131"/>
      <c r="JAG36" s="131"/>
      <c r="JAH36" s="131"/>
      <c r="JAI36" s="131"/>
      <c r="JAJ36" s="131"/>
      <c r="JAK36" s="131"/>
      <c r="JAL36" s="131"/>
      <c r="JAM36" s="131"/>
      <c r="JAN36" s="131"/>
      <c r="JAO36" s="131"/>
      <c r="JAP36" s="131"/>
      <c r="JAQ36" s="131"/>
      <c r="JAR36" s="131"/>
      <c r="JAS36" s="131"/>
      <c r="JAT36" s="131"/>
      <c r="JAU36" s="131"/>
      <c r="JAV36" s="131"/>
      <c r="JAW36" s="131"/>
      <c r="JAX36" s="131"/>
      <c r="JAY36" s="131"/>
      <c r="JAZ36" s="131"/>
      <c r="JBA36" s="131"/>
      <c r="JBB36" s="131"/>
      <c r="JBC36" s="131"/>
      <c r="JBD36" s="131"/>
      <c r="JBE36" s="131"/>
      <c r="JBF36" s="131"/>
      <c r="JBG36" s="131"/>
      <c r="JBH36" s="131"/>
      <c r="JBI36" s="131"/>
      <c r="JBJ36" s="131"/>
      <c r="JBK36" s="131"/>
      <c r="JBL36" s="131"/>
      <c r="JBM36" s="131"/>
      <c r="JBN36" s="131"/>
      <c r="JBO36" s="131"/>
      <c r="JBP36" s="131"/>
      <c r="JBQ36" s="131"/>
      <c r="JBR36" s="131"/>
      <c r="JBS36" s="131"/>
      <c r="JBT36" s="131"/>
      <c r="JBU36" s="131"/>
      <c r="JBV36" s="131"/>
      <c r="JBW36" s="131"/>
      <c r="JBX36" s="131"/>
      <c r="JBY36" s="131"/>
      <c r="JBZ36" s="131"/>
      <c r="JCA36" s="131"/>
      <c r="JCB36" s="131"/>
      <c r="JCC36" s="131"/>
      <c r="JCD36" s="131"/>
      <c r="JCE36" s="131"/>
      <c r="JCF36" s="131"/>
      <c r="JCG36" s="131"/>
      <c r="JCH36" s="131"/>
      <c r="JCI36" s="131"/>
      <c r="JCJ36" s="131"/>
      <c r="JCK36" s="131"/>
      <c r="JCL36" s="131"/>
      <c r="JCM36" s="131"/>
      <c r="JCN36" s="131"/>
      <c r="JCO36" s="131"/>
      <c r="JCP36" s="131"/>
      <c r="JCQ36" s="131"/>
      <c r="JCR36" s="131"/>
      <c r="JCS36" s="131"/>
      <c r="JCT36" s="131"/>
      <c r="JCU36" s="131"/>
      <c r="JCV36" s="131"/>
      <c r="JCW36" s="131"/>
      <c r="JCX36" s="131"/>
      <c r="JCY36" s="131"/>
      <c r="JCZ36" s="131"/>
      <c r="JDA36" s="131"/>
      <c r="JDB36" s="131"/>
      <c r="JDC36" s="131"/>
      <c r="JDD36" s="131"/>
      <c r="JDE36" s="131"/>
      <c r="JDF36" s="131"/>
      <c r="JDG36" s="131"/>
      <c r="JDH36" s="131"/>
      <c r="JDI36" s="131"/>
      <c r="JDJ36" s="131"/>
      <c r="JDK36" s="131"/>
      <c r="JDL36" s="131"/>
      <c r="JDM36" s="131"/>
      <c r="JDN36" s="131"/>
      <c r="JDO36" s="131"/>
      <c r="JDP36" s="131"/>
      <c r="JDQ36" s="131"/>
      <c r="JDR36" s="131"/>
      <c r="JDS36" s="131"/>
      <c r="JDT36" s="131"/>
      <c r="JDU36" s="131"/>
      <c r="JDV36" s="131"/>
      <c r="JDW36" s="131"/>
      <c r="JDX36" s="131"/>
      <c r="JDY36" s="131"/>
      <c r="JDZ36" s="131"/>
      <c r="JEA36" s="131"/>
      <c r="JEB36" s="131"/>
      <c r="JEC36" s="131"/>
      <c r="JED36" s="131"/>
      <c r="JEE36" s="131"/>
      <c r="JEF36" s="131"/>
      <c r="JEG36" s="131"/>
      <c r="JEH36" s="131"/>
      <c r="JEI36" s="131"/>
      <c r="JEJ36" s="131"/>
      <c r="JEK36" s="131"/>
      <c r="JEL36" s="131"/>
      <c r="JEM36" s="131"/>
      <c r="JEN36" s="131"/>
      <c r="JEO36" s="131"/>
      <c r="JEP36" s="131"/>
      <c r="JEQ36" s="131"/>
      <c r="JER36" s="131"/>
      <c r="JES36" s="131"/>
      <c r="JET36" s="131"/>
      <c r="JEU36" s="131"/>
      <c r="JEV36" s="131"/>
      <c r="JEW36" s="131"/>
      <c r="JEX36" s="131"/>
      <c r="JEY36" s="131"/>
      <c r="JEZ36" s="131"/>
      <c r="JFA36" s="131"/>
      <c r="JFB36" s="131"/>
      <c r="JFC36" s="131"/>
      <c r="JFD36" s="131"/>
      <c r="JFE36" s="131"/>
      <c r="JFF36" s="131"/>
      <c r="JFG36" s="131"/>
      <c r="JFH36" s="131"/>
      <c r="JFI36" s="131"/>
      <c r="JFJ36" s="131"/>
      <c r="JFK36" s="131"/>
      <c r="JFL36" s="131"/>
      <c r="JFM36" s="131"/>
      <c r="JFN36" s="131"/>
      <c r="JFO36" s="131"/>
      <c r="JFP36" s="131"/>
      <c r="JFQ36" s="131"/>
      <c r="JFR36" s="131"/>
      <c r="JFS36" s="131"/>
      <c r="JFT36" s="131"/>
      <c r="JFU36" s="131"/>
      <c r="JFV36" s="131"/>
      <c r="JFW36" s="131"/>
      <c r="JFX36" s="131"/>
      <c r="JFY36" s="131"/>
      <c r="JFZ36" s="131"/>
      <c r="JGA36" s="131"/>
      <c r="JGB36" s="131"/>
      <c r="JGC36" s="131"/>
      <c r="JGD36" s="131"/>
      <c r="JGE36" s="131"/>
      <c r="JGF36" s="131"/>
      <c r="JGG36" s="131"/>
      <c r="JGH36" s="131"/>
      <c r="JGI36" s="131"/>
      <c r="JGJ36" s="131"/>
      <c r="JGK36" s="131"/>
      <c r="JGL36" s="131"/>
      <c r="JGM36" s="131"/>
      <c r="JGN36" s="131"/>
      <c r="JGO36" s="131"/>
      <c r="JGP36" s="131"/>
      <c r="JGQ36" s="131"/>
      <c r="JGR36" s="131"/>
      <c r="JGS36" s="131"/>
      <c r="JGT36" s="131"/>
      <c r="JGU36" s="131"/>
      <c r="JGV36" s="131"/>
      <c r="JGW36" s="131"/>
      <c r="JGX36" s="131"/>
      <c r="JGY36" s="131"/>
      <c r="JGZ36" s="131"/>
      <c r="JHA36" s="131"/>
      <c r="JHB36" s="131"/>
      <c r="JHC36" s="131"/>
      <c r="JHD36" s="131"/>
      <c r="JHE36" s="131"/>
      <c r="JHF36" s="131"/>
      <c r="JHG36" s="131"/>
      <c r="JHH36" s="131"/>
      <c r="JHI36" s="131"/>
      <c r="JHJ36" s="131"/>
      <c r="JHK36" s="131"/>
      <c r="JHL36" s="131"/>
      <c r="JHM36" s="131"/>
      <c r="JHN36" s="131"/>
      <c r="JHO36" s="131"/>
      <c r="JHP36" s="131"/>
      <c r="JHQ36" s="131"/>
      <c r="JHR36" s="131"/>
      <c r="JHS36" s="131"/>
      <c r="JHT36" s="131"/>
      <c r="JHU36" s="131"/>
      <c r="JHV36" s="131"/>
      <c r="JHW36" s="131"/>
      <c r="JHX36" s="131"/>
      <c r="JHY36" s="131"/>
      <c r="JHZ36" s="131"/>
      <c r="JIA36" s="131"/>
      <c r="JIB36" s="131"/>
      <c r="JIC36" s="131"/>
      <c r="JID36" s="131"/>
      <c r="JIE36" s="131"/>
      <c r="JIF36" s="131"/>
      <c r="JIG36" s="131"/>
      <c r="JIH36" s="131"/>
      <c r="JII36" s="131"/>
      <c r="JIJ36" s="131"/>
      <c r="JIK36" s="131"/>
      <c r="JIL36" s="131"/>
      <c r="JIM36" s="131"/>
      <c r="JIN36" s="131"/>
      <c r="JIO36" s="131"/>
      <c r="JIP36" s="131"/>
      <c r="JIQ36" s="131"/>
      <c r="JIR36" s="131"/>
      <c r="JIS36" s="131"/>
      <c r="JIT36" s="131"/>
      <c r="JIU36" s="131"/>
      <c r="JIV36" s="131"/>
      <c r="JIW36" s="131"/>
      <c r="JIX36" s="131"/>
      <c r="JIY36" s="131"/>
      <c r="JIZ36" s="131"/>
      <c r="JJA36" s="131"/>
      <c r="JJB36" s="131"/>
      <c r="JJC36" s="131"/>
      <c r="JJD36" s="131"/>
      <c r="JJE36" s="131"/>
      <c r="JJF36" s="131"/>
      <c r="JJG36" s="131"/>
      <c r="JJH36" s="131"/>
      <c r="JJI36" s="131"/>
      <c r="JJJ36" s="131"/>
      <c r="JJK36" s="131"/>
      <c r="JJL36" s="131"/>
      <c r="JJM36" s="131"/>
      <c r="JJN36" s="131"/>
      <c r="JJO36" s="131"/>
      <c r="JJP36" s="131"/>
      <c r="JJQ36" s="131"/>
      <c r="JJR36" s="131"/>
      <c r="JJS36" s="131"/>
      <c r="JJT36" s="131"/>
      <c r="JJU36" s="131"/>
      <c r="JJV36" s="131"/>
      <c r="JJW36" s="131"/>
      <c r="JJX36" s="131"/>
      <c r="JJY36" s="131"/>
      <c r="JJZ36" s="131"/>
      <c r="JKA36" s="131"/>
      <c r="JKB36" s="131"/>
      <c r="JKC36" s="131"/>
      <c r="JKD36" s="131"/>
      <c r="JKE36" s="131"/>
      <c r="JKF36" s="131"/>
      <c r="JKG36" s="131"/>
      <c r="JKH36" s="131"/>
      <c r="JKI36" s="131"/>
      <c r="JKJ36" s="131"/>
      <c r="JKK36" s="131"/>
      <c r="JKL36" s="131"/>
      <c r="JKM36" s="131"/>
      <c r="JKN36" s="131"/>
      <c r="JKO36" s="131"/>
      <c r="JKP36" s="131"/>
      <c r="JKQ36" s="131"/>
      <c r="JKR36" s="131"/>
      <c r="JKS36" s="131"/>
      <c r="JKT36" s="131"/>
      <c r="JKU36" s="131"/>
      <c r="JKV36" s="131"/>
      <c r="JKW36" s="131"/>
      <c r="JKX36" s="131"/>
      <c r="JKY36" s="131"/>
      <c r="JKZ36" s="131"/>
      <c r="JLA36" s="131"/>
      <c r="JLB36" s="131"/>
      <c r="JLC36" s="131"/>
      <c r="JLD36" s="131"/>
      <c r="JLE36" s="131"/>
      <c r="JLF36" s="131"/>
      <c r="JLG36" s="131"/>
      <c r="JLH36" s="131"/>
      <c r="JLI36" s="131"/>
      <c r="JLJ36" s="131"/>
      <c r="JLK36" s="131"/>
      <c r="JLL36" s="131"/>
      <c r="JLM36" s="131"/>
      <c r="JLN36" s="131"/>
      <c r="JLO36" s="131"/>
      <c r="JLP36" s="131"/>
      <c r="JLQ36" s="131"/>
      <c r="JLR36" s="131"/>
      <c r="JLS36" s="131"/>
      <c r="JLT36" s="131"/>
      <c r="JLU36" s="131"/>
      <c r="JLV36" s="131"/>
      <c r="JLW36" s="131"/>
      <c r="JLX36" s="131"/>
      <c r="JLY36" s="131"/>
      <c r="JLZ36" s="131"/>
      <c r="JMA36" s="131"/>
      <c r="JMB36" s="131"/>
      <c r="JMC36" s="131"/>
      <c r="JMD36" s="131"/>
      <c r="JME36" s="131"/>
      <c r="JMF36" s="131"/>
      <c r="JMG36" s="131"/>
      <c r="JMH36" s="131"/>
      <c r="JMI36" s="131"/>
      <c r="JMJ36" s="131"/>
      <c r="JMK36" s="131"/>
      <c r="JML36" s="131"/>
      <c r="JMM36" s="131"/>
      <c r="JMN36" s="131"/>
      <c r="JMO36" s="131"/>
      <c r="JMP36" s="131"/>
      <c r="JMQ36" s="131"/>
      <c r="JMR36" s="131"/>
      <c r="JMS36" s="131"/>
      <c r="JMT36" s="131"/>
      <c r="JMU36" s="131"/>
      <c r="JMV36" s="131"/>
      <c r="JMW36" s="131"/>
      <c r="JMX36" s="131"/>
      <c r="JMY36" s="131"/>
      <c r="JMZ36" s="131"/>
      <c r="JNA36" s="131"/>
      <c r="JNB36" s="131"/>
      <c r="JNC36" s="131"/>
      <c r="JND36" s="131"/>
      <c r="JNE36" s="131"/>
      <c r="JNF36" s="131"/>
      <c r="JNG36" s="131"/>
      <c r="JNH36" s="131"/>
      <c r="JNI36" s="131"/>
      <c r="JNJ36" s="131"/>
      <c r="JNK36" s="131"/>
      <c r="JNL36" s="131"/>
      <c r="JNM36" s="131"/>
      <c r="JNN36" s="131"/>
      <c r="JNO36" s="131"/>
      <c r="JNP36" s="131"/>
      <c r="JNQ36" s="131"/>
      <c r="JNR36" s="131"/>
      <c r="JNS36" s="131"/>
      <c r="JNT36" s="131"/>
      <c r="JNU36" s="131"/>
      <c r="JNV36" s="131"/>
      <c r="JNW36" s="131"/>
      <c r="JNX36" s="131"/>
      <c r="JNY36" s="131"/>
      <c r="JNZ36" s="131"/>
      <c r="JOA36" s="131"/>
      <c r="JOB36" s="131"/>
      <c r="JOC36" s="131"/>
      <c r="JOD36" s="131"/>
      <c r="JOE36" s="131"/>
      <c r="JOF36" s="131"/>
      <c r="JOG36" s="131"/>
      <c r="JOH36" s="131"/>
      <c r="JOI36" s="131"/>
      <c r="JOJ36" s="131"/>
      <c r="JOK36" s="131"/>
      <c r="JOL36" s="131"/>
      <c r="JOM36" s="131"/>
      <c r="JON36" s="131"/>
      <c r="JOO36" s="131"/>
      <c r="JOP36" s="131"/>
      <c r="JOQ36" s="131"/>
      <c r="JOR36" s="131"/>
      <c r="JOS36" s="131"/>
      <c r="JOT36" s="131"/>
      <c r="JOU36" s="131"/>
      <c r="JOV36" s="131"/>
      <c r="JOW36" s="131"/>
      <c r="JOX36" s="131"/>
      <c r="JOY36" s="131"/>
      <c r="JOZ36" s="131"/>
      <c r="JPA36" s="131"/>
      <c r="JPB36" s="131"/>
      <c r="JPC36" s="131"/>
      <c r="JPD36" s="131"/>
      <c r="JPE36" s="131"/>
      <c r="JPF36" s="131"/>
      <c r="JPG36" s="131"/>
      <c r="JPH36" s="131"/>
      <c r="JPI36" s="131"/>
      <c r="JPJ36" s="131"/>
      <c r="JPK36" s="131"/>
      <c r="JPL36" s="131"/>
      <c r="JPM36" s="131"/>
      <c r="JPN36" s="131"/>
      <c r="JPO36" s="131"/>
      <c r="JPP36" s="131"/>
      <c r="JPQ36" s="131"/>
      <c r="JPR36" s="131"/>
      <c r="JPS36" s="131"/>
      <c r="JPT36" s="131"/>
      <c r="JPU36" s="131"/>
      <c r="JPV36" s="131"/>
      <c r="JPW36" s="131"/>
      <c r="JPX36" s="131"/>
      <c r="JPY36" s="131"/>
      <c r="JPZ36" s="131"/>
      <c r="JQA36" s="131"/>
      <c r="JQB36" s="131"/>
      <c r="JQC36" s="131"/>
      <c r="JQD36" s="131"/>
      <c r="JQE36" s="131"/>
      <c r="JQF36" s="131"/>
      <c r="JQG36" s="131"/>
      <c r="JQH36" s="131"/>
      <c r="JQI36" s="131"/>
      <c r="JQJ36" s="131"/>
      <c r="JQK36" s="131"/>
      <c r="JQL36" s="131"/>
      <c r="JQM36" s="131"/>
      <c r="JQN36" s="131"/>
      <c r="JQO36" s="131"/>
      <c r="JQP36" s="131"/>
      <c r="JQQ36" s="131"/>
      <c r="JQR36" s="131"/>
      <c r="JQS36" s="131"/>
      <c r="JQT36" s="131"/>
      <c r="JQU36" s="131"/>
      <c r="JQV36" s="131"/>
      <c r="JQW36" s="131"/>
      <c r="JQX36" s="131"/>
      <c r="JQY36" s="131"/>
      <c r="JQZ36" s="131"/>
      <c r="JRA36" s="131"/>
      <c r="JRB36" s="131"/>
      <c r="JRC36" s="131"/>
      <c r="JRD36" s="131"/>
      <c r="JRE36" s="131"/>
      <c r="JRF36" s="131"/>
      <c r="JRG36" s="131"/>
      <c r="JRH36" s="131"/>
      <c r="JRI36" s="131"/>
      <c r="JRJ36" s="131"/>
      <c r="JRK36" s="131"/>
      <c r="JRL36" s="131"/>
      <c r="JRM36" s="131"/>
      <c r="JRN36" s="131"/>
      <c r="JRO36" s="131"/>
      <c r="JRP36" s="131"/>
      <c r="JRQ36" s="131"/>
      <c r="JRR36" s="131"/>
      <c r="JRS36" s="131"/>
      <c r="JRT36" s="131"/>
      <c r="JRU36" s="131"/>
      <c r="JRV36" s="131"/>
      <c r="JRW36" s="131"/>
      <c r="JRX36" s="131"/>
      <c r="JRY36" s="131"/>
      <c r="JRZ36" s="131"/>
      <c r="JSA36" s="131"/>
      <c r="JSB36" s="131"/>
      <c r="JSC36" s="131"/>
      <c r="JSD36" s="131"/>
      <c r="JSE36" s="131"/>
      <c r="JSF36" s="131"/>
      <c r="JSG36" s="131"/>
      <c r="JSH36" s="131"/>
      <c r="JSI36" s="131"/>
      <c r="JSJ36" s="131"/>
      <c r="JSK36" s="131"/>
      <c r="JSL36" s="131"/>
      <c r="JSM36" s="131"/>
      <c r="JSN36" s="131"/>
      <c r="JSO36" s="131"/>
      <c r="JSP36" s="131"/>
      <c r="JSQ36" s="131"/>
      <c r="JSR36" s="131"/>
      <c r="JSS36" s="131"/>
      <c r="JST36" s="131"/>
      <c r="JSU36" s="131"/>
      <c r="JSV36" s="131"/>
      <c r="JSW36" s="131"/>
      <c r="JSX36" s="131"/>
      <c r="JSY36" s="131"/>
      <c r="JSZ36" s="131"/>
      <c r="JTA36" s="131"/>
      <c r="JTB36" s="131"/>
      <c r="JTC36" s="131"/>
      <c r="JTD36" s="131"/>
      <c r="JTE36" s="131"/>
      <c r="JTF36" s="131"/>
      <c r="JTG36" s="131"/>
      <c r="JTH36" s="131"/>
      <c r="JTI36" s="131"/>
      <c r="JTJ36" s="131"/>
      <c r="JTK36" s="131"/>
      <c r="JTL36" s="131"/>
      <c r="JTM36" s="131"/>
      <c r="JTN36" s="131"/>
      <c r="JTO36" s="131"/>
      <c r="JTP36" s="131"/>
      <c r="JTQ36" s="131"/>
      <c r="JTR36" s="131"/>
      <c r="JTS36" s="131"/>
      <c r="JTT36" s="131"/>
      <c r="JTU36" s="131"/>
      <c r="JTV36" s="131"/>
      <c r="JTW36" s="131"/>
      <c r="JTX36" s="131"/>
      <c r="JTY36" s="131"/>
      <c r="JTZ36" s="131"/>
      <c r="JUA36" s="131"/>
      <c r="JUB36" s="131"/>
      <c r="JUC36" s="131"/>
      <c r="JUD36" s="131"/>
      <c r="JUE36" s="131"/>
      <c r="JUF36" s="131"/>
      <c r="JUG36" s="131"/>
      <c r="JUH36" s="131"/>
      <c r="JUI36" s="131"/>
      <c r="JUJ36" s="131"/>
      <c r="JUK36" s="131"/>
      <c r="JUL36" s="131"/>
      <c r="JUM36" s="131"/>
      <c r="JUN36" s="131"/>
      <c r="JUO36" s="131"/>
      <c r="JUP36" s="131"/>
      <c r="JUQ36" s="131"/>
      <c r="JUR36" s="131"/>
      <c r="JUS36" s="131"/>
      <c r="JUT36" s="131"/>
      <c r="JUU36" s="131"/>
      <c r="JUV36" s="131"/>
      <c r="JUW36" s="131"/>
      <c r="JUX36" s="131"/>
      <c r="JUY36" s="131"/>
      <c r="JUZ36" s="131"/>
      <c r="JVA36" s="131"/>
      <c r="JVB36" s="131"/>
      <c r="JVC36" s="131"/>
      <c r="JVD36" s="131"/>
      <c r="JVE36" s="131"/>
      <c r="JVF36" s="131"/>
      <c r="JVG36" s="131"/>
      <c r="JVH36" s="131"/>
      <c r="JVI36" s="131"/>
      <c r="JVJ36" s="131"/>
      <c r="JVK36" s="131"/>
      <c r="JVL36" s="131"/>
      <c r="JVM36" s="131"/>
      <c r="JVN36" s="131"/>
      <c r="JVO36" s="131"/>
      <c r="JVP36" s="131"/>
      <c r="JVQ36" s="131"/>
      <c r="JVR36" s="131"/>
      <c r="JVS36" s="131"/>
      <c r="JVT36" s="131"/>
      <c r="JVU36" s="131"/>
      <c r="JVV36" s="131"/>
      <c r="JVW36" s="131"/>
      <c r="JVX36" s="131"/>
      <c r="JVY36" s="131"/>
      <c r="JVZ36" s="131"/>
      <c r="JWA36" s="131"/>
      <c r="JWB36" s="131"/>
      <c r="JWC36" s="131"/>
      <c r="JWD36" s="131"/>
      <c r="JWE36" s="131"/>
      <c r="JWF36" s="131"/>
      <c r="JWG36" s="131"/>
      <c r="JWH36" s="131"/>
      <c r="JWI36" s="131"/>
      <c r="JWJ36" s="131"/>
      <c r="JWK36" s="131"/>
      <c r="JWL36" s="131"/>
      <c r="JWM36" s="131"/>
      <c r="JWN36" s="131"/>
      <c r="JWO36" s="131"/>
      <c r="JWP36" s="131"/>
      <c r="JWQ36" s="131"/>
      <c r="JWR36" s="131"/>
      <c r="JWS36" s="131"/>
      <c r="JWT36" s="131"/>
      <c r="JWU36" s="131"/>
      <c r="JWV36" s="131"/>
      <c r="JWW36" s="131"/>
      <c r="JWX36" s="131"/>
      <c r="JWY36" s="131"/>
      <c r="JWZ36" s="131"/>
      <c r="JXA36" s="131"/>
      <c r="JXB36" s="131"/>
      <c r="JXC36" s="131"/>
      <c r="JXD36" s="131"/>
      <c r="JXE36" s="131"/>
      <c r="JXF36" s="131"/>
      <c r="JXG36" s="131"/>
      <c r="JXH36" s="131"/>
      <c r="JXI36" s="131"/>
      <c r="JXJ36" s="131"/>
      <c r="JXK36" s="131"/>
      <c r="JXL36" s="131"/>
      <c r="JXM36" s="131"/>
      <c r="JXN36" s="131"/>
      <c r="JXO36" s="131"/>
      <c r="JXP36" s="131"/>
      <c r="JXQ36" s="131"/>
      <c r="JXR36" s="131"/>
      <c r="JXS36" s="131"/>
      <c r="JXT36" s="131"/>
      <c r="JXU36" s="131"/>
      <c r="JXV36" s="131"/>
      <c r="JXW36" s="131"/>
      <c r="JXX36" s="131"/>
      <c r="JXY36" s="131"/>
      <c r="JXZ36" s="131"/>
      <c r="JYA36" s="131"/>
      <c r="JYB36" s="131"/>
      <c r="JYC36" s="131"/>
      <c r="JYD36" s="131"/>
      <c r="JYE36" s="131"/>
      <c r="JYF36" s="131"/>
      <c r="JYG36" s="131"/>
      <c r="JYH36" s="131"/>
      <c r="JYI36" s="131"/>
      <c r="JYJ36" s="131"/>
      <c r="JYK36" s="131"/>
      <c r="JYL36" s="131"/>
      <c r="JYM36" s="131"/>
      <c r="JYN36" s="131"/>
      <c r="JYO36" s="131"/>
      <c r="JYP36" s="131"/>
      <c r="JYQ36" s="131"/>
      <c r="JYR36" s="131"/>
      <c r="JYS36" s="131"/>
      <c r="JYT36" s="131"/>
      <c r="JYU36" s="131"/>
      <c r="JYV36" s="131"/>
      <c r="JYW36" s="131"/>
      <c r="JYX36" s="131"/>
      <c r="JYY36" s="131"/>
      <c r="JYZ36" s="131"/>
      <c r="JZA36" s="131"/>
      <c r="JZB36" s="131"/>
      <c r="JZC36" s="131"/>
      <c r="JZD36" s="131"/>
      <c r="JZE36" s="131"/>
      <c r="JZF36" s="131"/>
      <c r="JZG36" s="131"/>
      <c r="JZH36" s="131"/>
      <c r="JZI36" s="131"/>
      <c r="JZJ36" s="131"/>
      <c r="JZK36" s="131"/>
      <c r="JZL36" s="131"/>
      <c r="JZM36" s="131"/>
      <c r="JZN36" s="131"/>
      <c r="JZO36" s="131"/>
      <c r="JZP36" s="131"/>
      <c r="JZQ36" s="131"/>
      <c r="JZR36" s="131"/>
      <c r="JZS36" s="131"/>
      <c r="JZT36" s="131"/>
      <c r="JZU36" s="131"/>
      <c r="JZV36" s="131"/>
      <c r="JZW36" s="131"/>
      <c r="JZX36" s="131"/>
      <c r="JZY36" s="131"/>
      <c r="JZZ36" s="131"/>
      <c r="KAA36" s="131"/>
      <c r="KAB36" s="131"/>
      <c r="KAC36" s="131"/>
      <c r="KAD36" s="131"/>
      <c r="KAE36" s="131"/>
      <c r="KAF36" s="131"/>
      <c r="KAG36" s="131"/>
      <c r="KAH36" s="131"/>
      <c r="KAI36" s="131"/>
      <c r="KAJ36" s="131"/>
      <c r="KAK36" s="131"/>
      <c r="KAL36" s="131"/>
      <c r="KAM36" s="131"/>
      <c r="KAN36" s="131"/>
      <c r="KAO36" s="131"/>
      <c r="KAP36" s="131"/>
      <c r="KAQ36" s="131"/>
      <c r="KAR36" s="131"/>
      <c r="KAS36" s="131"/>
      <c r="KAT36" s="131"/>
      <c r="KAU36" s="131"/>
      <c r="KAV36" s="131"/>
      <c r="KAW36" s="131"/>
      <c r="KAX36" s="131"/>
      <c r="KAY36" s="131"/>
      <c r="KAZ36" s="131"/>
      <c r="KBA36" s="131"/>
      <c r="KBB36" s="131"/>
      <c r="KBC36" s="131"/>
      <c r="KBD36" s="131"/>
      <c r="KBE36" s="131"/>
      <c r="KBF36" s="131"/>
      <c r="KBG36" s="131"/>
      <c r="KBH36" s="131"/>
      <c r="KBI36" s="131"/>
      <c r="KBJ36" s="131"/>
      <c r="KBK36" s="131"/>
      <c r="KBL36" s="131"/>
      <c r="KBM36" s="131"/>
      <c r="KBN36" s="131"/>
      <c r="KBO36" s="131"/>
      <c r="KBP36" s="131"/>
      <c r="KBQ36" s="131"/>
      <c r="KBR36" s="131"/>
      <c r="KBS36" s="131"/>
      <c r="KBT36" s="131"/>
      <c r="KBU36" s="131"/>
      <c r="KBV36" s="131"/>
      <c r="KBW36" s="131"/>
      <c r="KBX36" s="131"/>
      <c r="KBY36" s="131"/>
      <c r="KBZ36" s="131"/>
      <c r="KCA36" s="131"/>
      <c r="KCB36" s="131"/>
      <c r="KCC36" s="131"/>
      <c r="KCD36" s="131"/>
      <c r="KCE36" s="131"/>
      <c r="KCF36" s="131"/>
      <c r="KCG36" s="131"/>
      <c r="KCH36" s="131"/>
      <c r="KCI36" s="131"/>
      <c r="KCJ36" s="131"/>
      <c r="KCK36" s="131"/>
      <c r="KCL36" s="131"/>
      <c r="KCM36" s="131"/>
      <c r="KCN36" s="131"/>
      <c r="KCO36" s="131"/>
      <c r="KCP36" s="131"/>
      <c r="KCQ36" s="131"/>
      <c r="KCR36" s="131"/>
      <c r="KCS36" s="131"/>
      <c r="KCT36" s="131"/>
      <c r="KCU36" s="131"/>
      <c r="KCV36" s="131"/>
      <c r="KCW36" s="131"/>
      <c r="KCX36" s="131"/>
      <c r="KCY36" s="131"/>
      <c r="KCZ36" s="131"/>
      <c r="KDA36" s="131"/>
      <c r="KDB36" s="131"/>
      <c r="KDC36" s="131"/>
      <c r="KDD36" s="131"/>
      <c r="KDE36" s="131"/>
      <c r="KDF36" s="131"/>
      <c r="KDG36" s="131"/>
      <c r="KDH36" s="131"/>
      <c r="KDI36" s="131"/>
      <c r="KDJ36" s="131"/>
      <c r="KDK36" s="131"/>
      <c r="KDL36" s="131"/>
      <c r="KDM36" s="131"/>
      <c r="KDN36" s="131"/>
      <c r="KDO36" s="131"/>
      <c r="KDP36" s="131"/>
      <c r="KDQ36" s="131"/>
      <c r="KDR36" s="131"/>
      <c r="KDS36" s="131"/>
      <c r="KDT36" s="131"/>
      <c r="KDU36" s="131"/>
      <c r="KDV36" s="131"/>
      <c r="KDW36" s="131"/>
      <c r="KDX36" s="131"/>
      <c r="KDY36" s="131"/>
      <c r="KDZ36" s="131"/>
      <c r="KEA36" s="131"/>
      <c r="KEB36" s="131"/>
      <c r="KEC36" s="131"/>
      <c r="KED36" s="131"/>
      <c r="KEE36" s="131"/>
      <c r="KEF36" s="131"/>
      <c r="KEG36" s="131"/>
      <c r="KEH36" s="131"/>
      <c r="KEI36" s="131"/>
      <c r="KEJ36" s="131"/>
      <c r="KEK36" s="131"/>
      <c r="KEL36" s="131"/>
      <c r="KEM36" s="131"/>
      <c r="KEN36" s="131"/>
      <c r="KEO36" s="131"/>
      <c r="KEP36" s="131"/>
      <c r="KEQ36" s="131"/>
      <c r="KER36" s="131"/>
      <c r="KES36" s="131"/>
      <c r="KET36" s="131"/>
      <c r="KEU36" s="131"/>
      <c r="KEV36" s="131"/>
      <c r="KEW36" s="131"/>
      <c r="KEX36" s="131"/>
      <c r="KEY36" s="131"/>
      <c r="KEZ36" s="131"/>
      <c r="KFA36" s="131"/>
      <c r="KFB36" s="131"/>
      <c r="KFC36" s="131"/>
      <c r="KFD36" s="131"/>
      <c r="KFE36" s="131"/>
      <c r="KFF36" s="131"/>
      <c r="KFG36" s="131"/>
      <c r="KFH36" s="131"/>
      <c r="KFI36" s="131"/>
      <c r="KFJ36" s="131"/>
      <c r="KFK36" s="131"/>
      <c r="KFL36" s="131"/>
      <c r="KFM36" s="131"/>
      <c r="KFN36" s="131"/>
      <c r="KFO36" s="131"/>
      <c r="KFP36" s="131"/>
      <c r="KFQ36" s="131"/>
      <c r="KFR36" s="131"/>
      <c r="KFS36" s="131"/>
      <c r="KFT36" s="131"/>
      <c r="KFU36" s="131"/>
      <c r="KFV36" s="131"/>
      <c r="KFW36" s="131"/>
      <c r="KFX36" s="131"/>
      <c r="KFY36" s="131"/>
      <c r="KFZ36" s="131"/>
      <c r="KGA36" s="131"/>
      <c r="KGB36" s="131"/>
      <c r="KGC36" s="131"/>
      <c r="KGD36" s="131"/>
      <c r="KGE36" s="131"/>
      <c r="KGF36" s="131"/>
      <c r="KGG36" s="131"/>
      <c r="KGH36" s="131"/>
      <c r="KGI36" s="131"/>
      <c r="KGJ36" s="131"/>
      <c r="KGK36" s="131"/>
      <c r="KGL36" s="131"/>
      <c r="KGM36" s="131"/>
      <c r="KGN36" s="131"/>
      <c r="KGO36" s="131"/>
      <c r="KGP36" s="131"/>
      <c r="KGQ36" s="131"/>
      <c r="KGR36" s="131"/>
      <c r="KGS36" s="131"/>
      <c r="KGT36" s="131"/>
      <c r="KGU36" s="131"/>
      <c r="KGV36" s="131"/>
      <c r="KGW36" s="131"/>
      <c r="KGX36" s="131"/>
      <c r="KGY36" s="131"/>
      <c r="KGZ36" s="131"/>
      <c r="KHA36" s="131"/>
      <c r="KHB36" s="131"/>
      <c r="KHC36" s="131"/>
      <c r="KHD36" s="131"/>
      <c r="KHE36" s="131"/>
      <c r="KHF36" s="131"/>
      <c r="KHG36" s="131"/>
      <c r="KHH36" s="131"/>
      <c r="KHI36" s="131"/>
      <c r="KHJ36" s="131"/>
      <c r="KHK36" s="131"/>
      <c r="KHL36" s="131"/>
      <c r="KHM36" s="131"/>
      <c r="KHN36" s="131"/>
      <c r="KHO36" s="131"/>
      <c r="KHP36" s="131"/>
      <c r="KHQ36" s="131"/>
      <c r="KHR36" s="131"/>
      <c r="KHS36" s="131"/>
      <c r="KHT36" s="131"/>
      <c r="KHU36" s="131"/>
      <c r="KHV36" s="131"/>
      <c r="KHW36" s="131"/>
      <c r="KHX36" s="131"/>
      <c r="KHY36" s="131"/>
      <c r="KHZ36" s="131"/>
      <c r="KIA36" s="131"/>
      <c r="KIB36" s="131"/>
      <c r="KIC36" s="131"/>
      <c r="KID36" s="131"/>
      <c r="KIE36" s="131"/>
      <c r="KIF36" s="131"/>
      <c r="KIG36" s="131"/>
      <c r="KIH36" s="131"/>
      <c r="KII36" s="131"/>
      <c r="KIJ36" s="131"/>
      <c r="KIK36" s="131"/>
      <c r="KIL36" s="131"/>
      <c r="KIM36" s="131"/>
      <c r="KIN36" s="131"/>
      <c r="KIO36" s="131"/>
      <c r="KIP36" s="131"/>
      <c r="KIQ36" s="131"/>
      <c r="KIR36" s="131"/>
      <c r="KIS36" s="131"/>
      <c r="KIT36" s="131"/>
      <c r="KIU36" s="131"/>
      <c r="KIV36" s="131"/>
      <c r="KIW36" s="131"/>
      <c r="KIX36" s="131"/>
      <c r="KIY36" s="131"/>
      <c r="KIZ36" s="131"/>
      <c r="KJA36" s="131"/>
      <c r="KJB36" s="131"/>
      <c r="KJC36" s="131"/>
      <c r="KJD36" s="131"/>
      <c r="KJE36" s="131"/>
      <c r="KJF36" s="131"/>
      <c r="KJG36" s="131"/>
      <c r="KJH36" s="131"/>
      <c r="KJI36" s="131"/>
      <c r="KJJ36" s="131"/>
      <c r="KJK36" s="131"/>
      <c r="KJL36" s="131"/>
      <c r="KJM36" s="131"/>
      <c r="KJN36" s="131"/>
      <c r="KJO36" s="131"/>
      <c r="KJP36" s="131"/>
      <c r="KJQ36" s="131"/>
      <c r="KJR36" s="131"/>
      <c r="KJS36" s="131"/>
      <c r="KJT36" s="131"/>
      <c r="KJU36" s="131"/>
      <c r="KJV36" s="131"/>
      <c r="KJW36" s="131"/>
      <c r="KJX36" s="131"/>
      <c r="KJY36" s="131"/>
      <c r="KJZ36" s="131"/>
      <c r="KKA36" s="131"/>
      <c r="KKB36" s="131"/>
      <c r="KKC36" s="131"/>
      <c r="KKD36" s="131"/>
      <c r="KKE36" s="131"/>
      <c r="KKF36" s="131"/>
      <c r="KKG36" s="131"/>
      <c r="KKH36" s="131"/>
      <c r="KKI36" s="131"/>
      <c r="KKJ36" s="131"/>
      <c r="KKK36" s="131"/>
      <c r="KKL36" s="131"/>
      <c r="KKM36" s="131"/>
      <c r="KKN36" s="131"/>
      <c r="KKO36" s="131"/>
      <c r="KKP36" s="131"/>
      <c r="KKQ36" s="131"/>
      <c r="KKR36" s="131"/>
      <c r="KKS36" s="131"/>
      <c r="KKT36" s="131"/>
      <c r="KKU36" s="131"/>
      <c r="KKV36" s="131"/>
      <c r="KKW36" s="131"/>
      <c r="KKX36" s="131"/>
      <c r="KKY36" s="131"/>
      <c r="KKZ36" s="131"/>
      <c r="KLA36" s="131"/>
      <c r="KLB36" s="131"/>
      <c r="KLC36" s="131"/>
      <c r="KLD36" s="131"/>
      <c r="KLE36" s="131"/>
      <c r="KLF36" s="131"/>
      <c r="KLG36" s="131"/>
      <c r="KLH36" s="131"/>
      <c r="KLI36" s="131"/>
      <c r="KLJ36" s="131"/>
      <c r="KLK36" s="131"/>
      <c r="KLL36" s="131"/>
      <c r="KLM36" s="131"/>
      <c r="KLN36" s="131"/>
      <c r="KLO36" s="131"/>
      <c r="KLP36" s="131"/>
      <c r="KLQ36" s="131"/>
      <c r="KLR36" s="131"/>
      <c r="KLS36" s="131"/>
      <c r="KLT36" s="131"/>
      <c r="KLU36" s="131"/>
      <c r="KLV36" s="131"/>
      <c r="KLW36" s="131"/>
      <c r="KLX36" s="131"/>
      <c r="KLY36" s="131"/>
      <c r="KLZ36" s="131"/>
      <c r="KMA36" s="131"/>
      <c r="KMB36" s="131"/>
      <c r="KMC36" s="131"/>
      <c r="KMD36" s="131"/>
      <c r="KME36" s="131"/>
      <c r="KMF36" s="131"/>
      <c r="KMG36" s="131"/>
      <c r="KMH36" s="131"/>
      <c r="KMI36" s="131"/>
      <c r="KMJ36" s="131"/>
      <c r="KMK36" s="131"/>
      <c r="KML36" s="131"/>
      <c r="KMM36" s="131"/>
      <c r="KMN36" s="131"/>
      <c r="KMO36" s="131"/>
      <c r="KMP36" s="131"/>
      <c r="KMQ36" s="131"/>
      <c r="KMR36" s="131"/>
      <c r="KMS36" s="131"/>
      <c r="KMT36" s="131"/>
      <c r="KMU36" s="131"/>
      <c r="KMV36" s="131"/>
      <c r="KMW36" s="131"/>
      <c r="KMX36" s="131"/>
      <c r="KMY36" s="131"/>
      <c r="KMZ36" s="131"/>
      <c r="KNA36" s="131"/>
      <c r="KNB36" s="131"/>
      <c r="KNC36" s="131"/>
      <c r="KND36" s="131"/>
      <c r="KNE36" s="131"/>
      <c r="KNF36" s="131"/>
      <c r="KNG36" s="131"/>
      <c r="KNH36" s="131"/>
      <c r="KNI36" s="131"/>
      <c r="KNJ36" s="131"/>
      <c r="KNK36" s="131"/>
      <c r="KNL36" s="131"/>
      <c r="KNM36" s="131"/>
      <c r="KNN36" s="131"/>
      <c r="KNO36" s="131"/>
      <c r="KNP36" s="131"/>
      <c r="KNQ36" s="131"/>
      <c r="KNR36" s="131"/>
      <c r="KNS36" s="131"/>
      <c r="KNT36" s="131"/>
      <c r="KNU36" s="131"/>
      <c r="KNV36" s="131"/>
      <c r="KNW36" s="131"/>
      <c r="KNX36" s="131"/>
      <c r="KNY36" s="131"/>
      <c r="KNZ36" s="131"/>
      <c r="KOA36" s="131"/>
      <c r="KOB36" s="131"/>
      <c r="KOC36" s="131"/>
      <c r="KOD36" s="131"/>
      <c r="KOE36" s="131"/>
      <c r="KOF36" s="131"/>
      <c r="KOG36" s="131"/>
      <c r="KOH36" s="131"/>
      <c r="KOI36" s="131"/>
      <c r="KOJ36" s="131"/>
      <c r="KOK36" s="131"/>
      <c r="KOL36" s="131"/>
      <c r="KOM36" s="131"/>
      <c r="KON36" s="131"/>
      <c r="KOO36" s="131"/>
      <c r="KOP36" s="131"/>
      <c r="KOQ36" s="131"/>
      <c r="KOR36" s="131"/>
      <c r="KOS36" s="131"/>
      <c r="KOT36" s="131"/>
      <c r="KOU36" s="131"/>
      <c r="KOV36" s="131"/>
      <c r="KOW36" s="131"/>
      <c r="KOX36" s="131"/>
      <c r="KOY36" s="131"/>
      <c r="KOZ36" s="131"/>
      <c r="KPA36" s="131"/>
      <c r="KPB36" s="131"/>
      <c r="KPC36" s="131"/>
      <c r="KPD36" s="131"/>
      <c r="KPE36" s="131"/>
      <c r="KPF36" s="131"/>
      <c r="KPG36" s="131"/>
      <c r="KPH36" s="131"/>
      <c r="KPI36" s="131"/>
      <c r="KPJ36" s="131"/>
      <c r="KPK36" s="131"/>
      <c r="KPL36" s="131"/>
      <c r="KPM36" s="131"/>
      <c r="KPN36" s="131"/>
      <c r="KPO36" s="131"/>
      <c r="KPP36" s="131"/>
      <c r="KPQ36" s="131"/>
      <c r="KPR36" s="131"/>
      <c r="KPS36" s="131"/>
      <c r="KPT36" s="131"/>
      <c r="KPU36" s="131"/>
      <c r="KPV36" s="131"/>
      <c r="KPW36" s="131"/>
      <c r="KPX36" s="131"/>
      <c r="KPY36" s="131"/>
      <c r="KPZ36" s="131"/>
      <c r="KQA36" s="131"/>
      <c r="KQB36" s="131"/>
      <c r="KQC36" s="131"/>
      <c r="KQD36" s="131"/>
      <c r="KQE36" s="131"/>
      <c r="KQF36" s="131"/>
      <c r="KQG36" s="131"/>
      <c r="KQH36" s="131"/>
      <c r="KQI36" s="131"/>
      <c r="KQJ36" s="131"/>
      <c r="KQK36" s="131"/>
      <c r="KQL36" s="131"/>
      <c r="KQM36" s="131"/>
      <c r="KQN36" s="131"/>
      <c r="KQO36" s="131"/>
      <c r="KQP36" s="131"/>
      <c r="KQQ36" s="131"/>
      <c r="KQR36" s="131"/>
      <c r="KQS36" s="131"/>
      <c r="KQT36" s="131"/>
      <c r="KQU36" s="131"/>
      <c r="KQV36" s="131"/>
      <c r="KQW36" s="131"/>
      <c r="KQX36" s="131"/>
      <c r="KQY36" s="131"/>
      <c r="KQZ36" s="131"/>
      <c r="KRA36" s="131"/>
      <c r="KRB36" s="131"/>
      <c r="KRC36" s="131"/>
      <c r="KRD36" s="131"/>
      <c r="KRE36" s="131"/>
      <c r="KRF36" s="131"/>
      <c r="KRG36" s="131"/>
      <c r="KRH36" s="131"/>
      <c r="KRI36" s="131"/>
      <c r="KRJ36" s="131"/>
      <c r="KRK36" s="131"/>
      <c r="KRL36" s="131"/>
      <c r="KRM36" s="131"/>
      <c r="KRN36" s="131"/>
      <c r="KRO36" s="131"/>
      <c r="KRP36" s="131"/>
      <c r="KRQ36" s="131"/>
      <c r="KRR36" s="131"/>
      <c r="KRS36" s="131"/>
      <c r="KRT36" s="131"/>
      <c r="KRU36" s="131"/>
      <c r="KRV36" s="131"/>
      <c r="KRW36" s="131"/>
      <c r="KRX36" s="131"/>
      <c r="KRY36" s="131"/>
      <c r="KRZ36" s="131"/>
      <c r="KSA36" s="131"/>
      <c r="KSB36" s="131"/>
      <c r="KSC36" s="131"/>
      <c r="KSD36" s="131"/>
      <c r="KSE36" s="131"/>
      <c r="KSF36" s="131"/>
      <c r="KSG36" s="131"/>
      <c r="KSH36" s="131"/>
      <c r="KSI36" s="131"/>
      <c r="KSJ36" s="131"/>
      <c r="KSK36" s="131"/>
      <c r="KSL36" s="131"/>
      <c r="KSM36" s="131"/>
      <c r="KSN36" s="131"/>
      <c r="KSO36" s="131"/>
      <c r="KSP36" s="131"/>
      <c r="KSQ36" s="131"/>
      <c r="KSR36" s="131"/>
      <c r="KSS36" s="131"/>
      <c r="KST36" s="131"/>
      <c r="KSU36" s="131"/>
      <c r="KSV36" s="131"/>
      <c r="KSW36" s="131"/>
      <c r="KSX36" s="131"/>
      <c r="KSY36" s="131"/>
      <c r="KSZ36" s="131"/>
      <c r="KTA36" s="131"/>
      <c r="KTB36" s="131"/>
      <c r="KTC36" s="131"/>
      <c r="KTD36" s="131"/>
      <c r="KTE36" s="131"/>
      <c r="KTF36" s="131"/>
      <c r="KTG36" s="131"/>
      <c r="KTH36" s="131"/>
      <c r="KTI36" s="131"/>
      <c r="KTJ36" s="131"/>
      <c r="KTK36" s="131"/>
      <c r="KTL36" s="131"/>
      <c r="KTM36" s="131"/>
      <c r="KTN36" s="131"/>
      <c r="KTO36" s="131"/>
      <c r="KTP36" s="131"/>
      <c r="KTQ36" s="131"/>
      <c r="KTR36" s="131"/>
      <c r="KTS36" s="131"/>
      <c r="KTT36" s="131"/>
      <c r="KTU36" s="131"/>
      <c r="KTV36" s="131"/>
      <c r="KTW36" s="131"/>
      <c r="KTX36" s="131"/>
      <c r="KTY36" s="131"/>
      <c r="KTZ36" s="131"/>
      <c r="KUA36" s="131"/>
      <c r="KUB36" s="131"/>
      <c r="KUC36" s="131"/>
      <c r="KUD36" s="131"/>
      <c r="KUE36" s="131"/>
      <c r="KUF36" s="131"/>
      <c r="KUG36" s="131"/>
      <c r="KUH36" s="131"/>
      <c r="KUI36" s="131"/>
      <c r="KUJ36" s="131"/>
      <c r="KUK36" s="131"/>
      <c r="KUL36" s="131"/>
      <c r="KUM36" s="131"/>
      <c r="KUN36" s="131"/>
      <c r="KUO36" s="131"/>
      <c r="KUP36" s="131"/>
      <c r="KUQ36" s="131"/>
      <c r="KUR36" s="131"/>
      <c r="KUS36" s="131"/>
      <c r="KUT36" s="131"/>
      <c r="KUU36" s="131"/>
      <c r="KUV36" s="131"/>
      <c r="KUW36" s="131"/>
      <c r="KUX36" s="131"/>
      <c r="KUY36" s="131"/>
      <c r="KUZ36" s="131"/>
      <c r="KVA36" s="131"/>
      <c r="KVB36" s="131"/>
      <c r="KVC36" s="131"/>
      <c r="KVD36" s="131"/>
      <c r="KVE36" s="131"/>
      <c r="KVF36" s="131"/>
      <c r="KVG36" s="131"/>
      <c r="KVH36" s="131"/>
      <c r="KVI36" s="131"/>
      <c r="KVJ36" s="131"/>
      <c r="KVK36" s="131"/>
      <c r="KVL36" s="131"/>
      <c r="KVM36" s="131"/>
      <c r="KVN36" s="131"/>
      <c r="KVO36" s="131"/>
      <c r="KVP36" s="131"/>
      <c r="KVQ36" s="131"/>
      <c r="KVR36" s="131"/>
      <c r="KVS36" s="131"/>
      <c r="KVT36" s="131"/>
      <c r="KVU36" s="131"/>
      <c r="KVV36" s="131"/>
      <c r="KVW36" s="131"/>
      <c r="KVX36" s="131"/>
      <c r="KVY36" s="131"/>
      <c r="KVZ36" s="131"/>
      <c r="KWA36" s="131"/>
      <c r="KWB36" s="131"/>
      <c r="KWC36" s="131"/>
      <c r="KWD36" s="131"/>
      <c r="KWE36" s="131"/>
      <c r="KWF36" s="131"/>
      <c r="KWG36" s="131"/>
      <c r="KWH36" s="131"/>
      <c r="KWI36" s="131"/>
      <c r="KWJ36" s="131"/>
      <c r="KWK36" s="131"/>
      <c r="KWL36" s="131"/>
      <c r="KWM36" s="131"/>
      <c r="KWN36" s="131"/>
      <c r="KWO36" s="131"/>
      <c r="KWP36" s="131"/>
      <c r="KWQ36" s="131"/>
      <c r="KWR36" s="131"/>
      <c r="KWS36" s="131"/>
      <c r="KWT36" s="131"/>
      <c r="KWU36" s="131"/>
      <c r="KWV36" s="131"/>
      <c r="KWW36" s="131"/>
      <c r="KWX36" s="131"/>
      <c r="KWY36" s="131"/>
      <c r="KWZ36" s="131"/>
      <c r="KXA36" s="131"/>
      <c r="KXB36" s="131"/>
      <c r="KXC36" s="131"/>
      <c r="KXD36" s="131"/>
      <c r="KXE36" s="131"/>
      <c r="KXF36" s="131"/>
      <c r="KXG36" s="131"/>
      <c r="KXH36" s="131"/>
      <c r="KXI36" s="131"/>
      <c r="KXJ36" s="131"/>
      <c r="KXK36" s="131"/>
      <c r="KXL36" s="131"/>
      <c r="KXM36" s="131"/>
      <c r="KXN36" s="131"/>
      <c r="KXO36" s="131"/>
      <c r="KXP36" s="131"/>
      <c r="KXQ36" s="131"/>
      <c r="KXR36" s="131"/>
      <c r="KXS36" s="131"/>
      <c r="KXT36" s="131"/>
      <c r="KXU36" s="131"/>
      <c r="KXV36" s="131"/>
      <c r="KXW36" s="131"/>
      <c r="KXX36" s="131"/>
      <c r="KXY36" s="131"/>
      <c r="KXZ36" s="131"/>
      <c r="KYA36" s="131"/>
      <c r="KYB36" s="131"/>
      <c r="KYC36" s="131"/>
      <c r="KYD36" s="131"/>
      <c r="KYE36" s="131"/>
      <c r="KYF36" s="131"/>
      <c r="KYG36" s="131"/>
      <c r="KYH36" s="131"/>
      <c r="KYI36" s="131"/>
      <c r="KYJ36" s="131"/>
      <c r="KYK36" s="131"/>
      <c r="KYL36" s="131"/>
      <c r="KYM36" s="131"/>
      <c r="KYN36" s="131"/>
      <c r="KYO36" s="131"/>
      <c r="KYP36" s="131"/>
      <c r="KYQ36" s="131"/>
      <c r="KYR36" s="131"/>
      <c r="KYS36" s="131"/>
      <c r="KYT36" s="131"/>
      <c r="KYU36" s="131"/>
      <c r="KYV36" s="131"/>
      <c r="KYW36" s="131"/>
      <c r="KYX36" s="131"/>
      <c r="KYY36" s="131"/>
      <c r="KYZ36" s="131"/>
      <c r="KZA36" s="131"/>
      <c r="KZB36" s="131"/>
      <c r="KZC36" s="131"/>
      <c r="KZD36" s="131"/>
      <c r="KZE36" s="131"/>
      <c r="KZF36" s="131"/>
      <c r="KZG36" s="131"/>
      <c r="KZH36" s="131"/>
      <c r="KZI36" s="131"/>
      <c r="KZJ36" s="131"/>
      <c r="KZK36" s="131"/>
      <c r="KZL36" s="131"/>
      <c r="KZM36" s="131"/>
      <c r="KZN36" s="131"/>
      <c r="KZO36" s="131"/>
      <c r="KZP36" s="131"/>
      <c r="KZQ36" s="131"/>
      <c r="KZR36" s="131"/>
      <c r="KZS36" s="131"/>
      <c r="KZT36" s="131"/>
      <c r="KZU36" s="131"/>
      <c r="KZV36" s="131"/>
      <c r="KZW36" s="131"/>
      <c r="KZX36" s="131"/>
      <c r="KZY36" s="131"/>
      <c r="KZZ36" s="131"/>
      <c r="LAA36" s="131"/>
      <c r="LAB36" s="131"/>
      <c r="LAC36" s="131"/>
      <c r="LAD36" s="131"/>
      <c r="LAE36" s="131"/>
      <c r="LAF36" s="131"/>
      <c r="LAG36" s="131"/>
      <c r="LAH36" s="131"/>
      <c r="LAI36" s="131"/>
      <c r="LAJ36" s="131"/>
      <c r="LAK36" s="131"/>
      <c r="LAL36" s="131"/>
      <c r="LAM36" s="131"/>
      <c r="LAN36" s="131"/>
      <c r="LAO36" s="131"/>
      <c r="LAP36" s="131"/>
      <c r="LAQ36" s="131"/>
      <c r="LAR36" s="131"/>
      <c r="LAS36" s="131"/>
      <c r="LAT36" s="131"/>
      <c r="LAU36" s="131"/>
      <c r="LAV36" s="131"/>
      <c r="LAW36" s="131"/>
      <c r="LAX36" s="131"/>
      <c r="LAY36" s="131"/>
      <c r="LAZ36" s="131"/>
      <c r="LBA36" s="131"/>
      <c r="LBB36" s="131"/>
      <c r="LBC36" s="131"/>
      <c r="LBD36" s="131"/>
      <c r="LBE36" s="131"/>
      <c r="LBF36" s="131"/>
      <c r="LBG36" s="131"/>
      <c r="LBH36" s="131"/>
      <c r="LBI36" s="131"/>
      <c r="LBJ36" s="131"/>
      <c r="LBK36" s="131"/>
      <c r="LBL36" s="131"/>
      <c r="LBM36" s="131"/>
      <c r="LBN36" s="131"/>
      <c r="LBO36" s="131"/>
      <c r="LBP36" s="131"/>
      <c r="LBQ36" s="131"/>
      <c r="LBR36" s="131"/>
      <c r="LBS36" s="131"/>
      <c r="LBT36" s="131"/>
      <c r="LBU36" s="131"/>
      <c r="LBV36" s="131"/>
      <c r="LBW36" s="131"/>
      <c r="LBX36" s="131"/>
      <c r="LBY36" s="131"/>
      <c r="LBZ36" s="131"/>
      <c r="LCA36" s="131"/>
      <c r="LCB36" s="131"/>
      <c r="LCC36" s="131"/>
      <c r="LCD36" s="131"/>
      <c r="LCE36" s="131"/>
      <c r="LCF36" s="131"/>
      <c r="LCG36" s="131"/>
      <c r="LCH36" s="131"/>
      <c r="LCI36" s="131"/>
      <c r="LCJ36" s="131"/>
      <c r="LCK36" s="131"/>
      <c r="LCL36" s="131"/>
      <c r="LCM36" s="131"/>
      <c r="LCN36" s="131"/>
      <c r="LCO36" s="131"/>
      <c r="LCP36" s="131"/>
      <c r="LCQ36" s="131"/>
      <c r="LCR36" s="131"/>
      <c r="LCS36" s="131"/>
      <c r="LCT36" s="131"/>
      <c r="LCU36" s="131"/>
      <c r="LCV36" s="131"/>
      <c r="LCW36" s="131"/>
      <c r="LCX36" s="131"/>
      <c r="LCY36" s="131"/>
      <c r="LCZ36" s="131"/>
      <c r="LDA36" s="131"/>
      <c r="LDB36" s="131"/>
      <c r="LDC36" s="131"/>
      <c r="LDD36" s="131"/>
      <c r="LDE36" s="131"/>
      <c r="LDF36" s="131"/>
      <c r="LDG36" s="131"/>
      <c r="LDH36" s="131"/>
      <c r="LDI36" s="131"/>
      <c r="LDJ36" s="131"/>
      <c r="LDK36" s="131"/>
      <c r="LDL36" s="131"/>
      <c r="LDM36" s="131"/>
      <c r="LDN36" s="131"/>
      <c r="LDO36" s="131"/>
      <c r="LDP36" s="131"/>
      <c r="LDQ36" s="131"/>
      <c r="LDR36" s="131"/>
      <c r="LDS36" s="131"/>
      <c r="LDT36" s="131"/>
      <c r="LDU36" s="131"/>
      <c r="LDV36" s="131"/>
      <c r="LDW36" s="131"/>
      <c r="LDX36" s="131"/>
      <c r="LDY36" s="131"/>
      <c r="LDZ36" s="131"/>
      <c r="LEA36" s="131"/>
      <c r="LEB36" s="131"/>
      <c r="LEC36" s="131"/>
      <c r="LED36" s="131"/>
      <c r="LEE36" s="131"/>
      <c r="LEF36" s="131"/>
      <c r="LEG36" s="131"/>
      <c r="LEH36" s="131"/>
      <c r="LEI36" s="131"/>
      <c r="LEJ36" s="131"/>
      <c r="LEK36" s="131"/>
      <c r="LEL36" s="131"/>
      <c r="LEM36" s="131"/>
      <c r="LEN36" s="131"/>
      <c r="LEO36" s="131"/>
      <c r="LEP36" s="131"/>
      <c r="LEQ36" s="131"/>
      <c r="LER36" s="131"/>
      <c r="LES36" s="131"/>
      <c r="LET36" s="131"/>
      <c r="LEU36" s="131"/>
      <c r="LEV36" s="131"/>
      <c r="LEW36" s="131"/>
      <c r="LEX36" s="131"/>
      <c r="LEY36" s="131"/>
      <c r="LEZ36" s="131"/>
      <c r="LFA36" s="131"/>
      <c r="LFB36" s="131"/>
      <c r="LFC36" s="131"/>
      <c r="LFD36" s="131"/>
      <c r="LFE36" s="131"/>
      <c r="LFF36" s="131"/>
      <c r="LFG36" s="131"/>
      <c r="LFH36" s="131"/>
      <c r="LFI36" s="131"/>
      <c r="LFJ36" s="131"/>
      <c r="LFK36" s="131"/>
      <c r="LFL36" s="131"/>
      <c r="LFM36" s="131"/>
      <c r="LFN36" s="131"/>
      <c r="LFO36" s="131"/>
      <c r="LFP36" s="131"/>
      <c r="LFQ36" s="131"/>
      <c r="LFR36" s="131"/>
      <c r="LFS36" s="131"/>
      <c r="LFT36" s="131"/>
      <c r="LFU36" s="131"/>
      <c r="LFV36" s="131"/>
      <c r="LFW36" s="131"/>
      <c r="LFX36" s="131"/>
      <c r="LFY36" s="131"/>
      <c r="LFZ36" s="131"/>
      <c r="LGA36" s="131"/>
      <c r="LGB36" s="131"/>
      <c r="LGC36" s="131"/>
      <c r="LGD36" s="131"/>
      <c r="LGE36" s="131"/>
      <c r="LGF36" s="131"/>
      <c r="LGG36" s="131"/>
      <c r="LGH36" s="131"/>
      <c r="LGI36" s="131"/>
      <c r="LGJ36" s="131"/>
      <c r="LGK36" s="131"/>
      <c r="LGL36" s="131"/>
      <c r="LGM36" s="131"/>
      <c r="LGN36" s="131"/>
      <c r="LGO36" s="131"/>
      <c r="LGP36" s="131"/>
      <c r="LGQ36" s="131"/>
      <c r="LGR36" s="131"/>
      <c r="LGS36" s="131"/>
      <c r="LGT36" s="131"/>
      <c r="LGU36" s="131"/>
      <c r="LGV36" s="131"/>
      <c r="LGW36" s="131"/>
      <c r="LGX36" s="131"/>
      <c r="LGY36" s="131"/>
      <c r="LGZ36" s="131"/>
      <c r="LHA36" s="131"/>
      <c r="LHB36" s="131"/>
      <c r="LHC36" s="131"/>
      <c r="LHD36" s="131"/>
      <c r="LHE36" s="131"/>
      <c r="LHF36" s="131"/>
      <c r="LHG36" s="131"/>
      <c r="LHH36" s="131"/>
      <c r="LHI36" s="131"/>
      <c r="LHJ36" s="131"/>
      <c r="LHK36" s="131"/>
      <c r="LHL36" s="131"/>
      <c r="LHM36" s="131"/>
      <c r="LHN36" s="131"/>
      <c r="LHO36" s="131"/>
      <c r="LHP36" s="131"/>
      <c r="LHQ36" s="131"/>
      <c r="LHR36" s="131"/>
      <c r="LHS36" s="131"/>
      <c r="LHT36" s="131"/>
      <c r="LHU36" s="131"/>
      <c r="LHV36" s="131"/>
      <c r="LHW36" s="131"/>
      <c r="LHX36" s="131"/>
      <c r="LHY36" s="131"/>
      <c r="LHZ36" s="131"/>
      <c r="LIA36" s="131"/>
      <c r="LIB36" s="131"/>
      <c r="LIC36" s="131"/>
      <c r="LID36" s="131"/>
      <c r="LIE36" s="131"/>
      <c r="LIF36" s="131"/>
      <c r="LIG36" s="131"/>
      <c r="LIH36" s="131"/>
      <c r="LII36" s="131"/>
      <c r="LIJ36" s="131"/>
      <c r="LIK36" s="131"/>
      <c r="LIL36" s="131"/>
      <c r="LIM36" s="131"/>
      <c r="LIN36" s="131"/>
      <c r="LIO36" s="131"/>
      <c r="LIP36" s="131"/>
      <c r="LIQ36" s="131"/>
      <c r="LIR36" s="131"/>
      <c r="LIS36" s="131"/>
      <c r="LIT36" s="131"/>
      <c r="LIU36" s="131"/>
      <c r="LIV36" s="131"/>
      <c r="LIW36" s="131"/>
      <c r="LIX36" s="131"/>
      <c r="LIY36" s="131"/>
      <c r="LIZ36" s="131"/>
      <c r="LJA36" s="131"/>
      <c r="LJB36" s="131"/>
      <c r="LJC36" s="131"/>
      <c r="LJD36" s="131"/>
      <c r="LJE36" s="131"/>
      <c r="LJF36" s="131"/>
      <c r="LJG36" s="131"/>
      <c r="LJH36" s="131"/>
      <c r="LJI36" s="131"/>
      <c r="LJJ36" s="131"/>
      <c r="LJK36" s="131"/>
      <c r="LJL36" s="131"/>
      <c r="LJM36" s="131"/>
      <c r="LJN36" s="131"/>
      <c r="LJO36" s="131"/>
      <c r="LJP36" s="131"/>
      <c r="LJQ36" s="131"/>
      <c r="LJR36" s="131"/>
      <c r="LJS36" s="131"/>
      <c r="LJT36" s="131"/>
      <c r="LJU36" s="131"/>
      <c r="LJV36" s="131"/>
      <c r="LJW36" s="131"/>
      <c r="LJX36" s="131"/>
      <c r="LJY36" s="131"/>
      <c r="LJZ36" s="131"/>
      <c r="LKA36" s="131"/>
      <c r="LKB36" s="131"/>
      <c r="LKC36" s="131"/>
      <c r="LKD36" s="131"/>
      <c r="LKE36" s="131"/>
      <c r="LKF36" s="131"/>
      <c r="LKG36" s="131"/>
      <c r="LKH36" s="131"/>
      <c r="LKI36" s="131"/>
      <c r="LKJ36" s="131"/>
      <c r="LKK36" s="131"/>
      <c r="LKL36" s="131"/>
      <c r="LKM36" s="131"/>
      <c r="LKN36" s="131"/>
      <c r="LKO36" s="131"/>
      <c r="LKP36" s="131"/>
      <c r="LKQ36" s="131"/>
      <c r="LKR36" s="131"/>
      <c r="LKS36" s="131"/>
      <c r="LKT36" s="131"/>
      <c r="LKU36" s="131"/>
      <c r="LKV36" s="131"/>
      <c r="LKW36" s="131"/>
      <c r="LKX36" s="131"/>
      <c r="LKY36" s="131"/>
      <c r="LKZ36" s="131"/>
      <c r="LLA36" s="131"/>
      <c r="LLB36" s="131"/>
      <c r="LLC36" s="131"/>
      <c r="LLD36" s="131"/>
      <c r="LLE36" s="131"/>
      <c r="LLF36" s="131"/>
      <c r="LLG36" s="131"/>
      <c r="LLH36" s="131"/>
      <c r="LLI36" s="131"/>
      <c r="LLJ36" s="131"/>
      <c r="LLK36" s="131"/>
      <c r="LLL36" s="131"/>
      <c r="LLM36" s="131"/>
      <c r="LLN36" s="131"/>
      <c r="LLO36" s="131"/>
      <c r="LLP36" s="131"/>
      <c r="LLQ36" s="131"/>
      <c r="LLR36" s="131"/>
      <c r="LLS36" s="131"/>
      <c r="LLT36" s="131"/>
      <c r="LLU36" s="131"/>
      <c r="LLV36" s="131"/>
      <c r="LLW36" s="131"/>
      <c r="LLX36" s="131"/>
      <c r="LLY36" s="131"/>
      <c r="LLZ36" s="131"/>
      <c r="LMA36" s="131"/>
      <c r="LMB36" s="131"/>
      <c r="LMC36" s="131"/>
      <c r="LMD36" s="131"/>
      <c r="LME36" s="131"/>
      <c r="LMF36" s="131"/>
      <c r="LMG36" s="131"/>
      <c r="LMH36" s="131"/>
      <c r="LMI36" s="131"/>
      <c r="LMJ36" s="131"/>
      <c r="LMK36" s="131"/>
      <c r="LML36" s="131"/>
      <c r="LMM36" s="131"/>
      <c r="LMN36" s="131"/>
      <c r="LMO36" s="131"/>
      <c r="LMP36" s="131"/>
      <c r="LMQ36" s="131"/>
      <c r="LMR36" s="131"/>
      <c r="LMS36" s="131"/>
      <c r="LMT36" s="131"/>
      <c r="LMU36" s="131"/>
      <c r="LMV36" s="131"/>
      <c r="LMW36" s="131"/>
      <c r="LMX36" s="131"/>
      <c r="LMY36" s="131"/>
      <c r="LMZ36" s="131"/>
      <c r="LNA36" s="131"/>
      <c r="LNB36" s="131"/>
      <c r="LNC36" s="131"/>
      <c r="LND36" s="131"/>
      <c r="LNE36" s="131"/>
      <c r="LNF36" s="131"/>
      <c r="LNG36" s="131"/>
      <c r="LNH36" s="131"/>
      <c r="LNI36" s="131"/>
      <c r="LNJ36" s="131"/>
      <c r="LNK36" s="131"/>
      <c r="LNL36" s="131"/>
      <c r="LNM36" s="131"/>
      <c r="LNN36" s="131"/>
      <c r="LNO36" s="131"/>
      <c r="LNP36" s="131"/>
      <c r="LNQ36" s="131"/>
      <c r="LNR36" s="131"/>
      <c r="LNS36" s="131"/>
      <c r="LNT36" s="131"/>
      <c r="LNU36" s="131"/>
      <c r="LNV36" s="131"/>
      <c r="LNW36" s="131"/>
      <c r="LNX36" s="131"/>
      <c r="LNY36" s="131"/>
      <c r="LNZ36" s="131"/>
      <c r="LOA36" s="131"/>
      <c r="LOB36" s="131"/>
      <c r="LOC36" s="131"/>
      <c r="LOD36" s="131"/>
      <c r="LOE36" s="131"/>
      <c r="LOF36" s="131"/>
      <c r="LOG36" s="131"/>
      <c r="LOH36" s="131"/>
      <c r="LOI36" s="131"/>
      <c r="LOJ36" s="131"/>
      <c r="LOK36" s="131"/>
      <c r="LOL36" s="131"/>
      <c r="LOM36" s="131"/>
      <c r="LON36" s="131"/>
      <c r="LOO36" s="131"/>
      <c r="LOP36" s="131"/>
      <c r="LOQ36" s="131"/>
      <c r="LOR36" s="131"/>
      <c r="LOS36" s="131"/>
      <c r="LOT36" s="131"/>
      <c r="LOU36" s="131"/>
      <c r="LOV36" s="131"/>
      <c r="LOW36" s="131"/>
      <c r="LOX36" s="131"/>
      <c r="LOY36" s="131"/>
      <c r="LOZ36" s="131"/>
      <c r="LPA36" s="131"/>
      <c r="LPB36" s="131"/>
      <c r="LPC36" s="131"/>
      <c r="LPD36" s="131"/>
      <c r="LPE36" s="131"/>
      <c r="LPF36" s="131"/>
      <c r="LPG36" s="131"/>
      <c r="LPH36" s="131"/>
      <c r="LPI36" s="131"/>
      <c r="LPJ36" s="131"/>
      <c r="LPK36" s="131"/>
      <c r="LPL36" s="131"/>
      <c r="LPM36" s="131"/>
      <c r="LPN36" s="131"/>
      <c r="LPO36" s="131"/>
      <c r="LPP36" s="131"/>
      <c r="LPQ36" s="131"/>
      <c r="LPR36" s="131"/>
      <c r="LPS36" s="131"/>
      <c r="LPT36" s="131"/>
      <c r="LPU36" s="131"/>
      <c r="LPV36" s="131"/>
      <c r="LPW36" s="131"/>
      <c r="LPX36" s="131"/>
      <c r="LPY36" s="131"/>
      <c r="LPZ36" s="131"/>
      <c r="LQA36" s="131"/>
      <c r="LQB36" s="131"/>
      <c r="LQC36" s="131"/>
      <c r="LQD36" s="131"/>
      <c r="LQE36" s="131"/>
      <c r="LQF36" s="131"/>
      <c r="LQG36" s="131"/>
      <c r="LQH36" s="131"/>
      <c r="LQI36" s="131"/>
      <c r="LQJ36" s="131"/>
      <c r="LQK36" s="131"/>
      <c r="LQL36" s="131"/>
      <c r="LQM36" s="131"/>
      <c r="LQN36" s="131"/>
      <c r="LQO36" s="131"/>
      <c r="LQP36" s="131"/>
      <c r="LQQ36" s="131"/>
      <c r="LQR36" s="131"/>
      <c r="LQS36" s="131"/>
      <c r="LQT36" s="131"/>
      <c r="LQU36" s="131"/>
      <c r="LQV36" s="131"/>
      <c r="LQW36" s="131"/>
      <c r="LQX36" s="131"/>
      <c r="LQY36" s="131"/>
      <c r="LQZ36" s="131"/>
      <c r="LRA36" s="131"/>
      <c r="LRB36" s="131"/>
      <c r="LRC36" s="131"/>
      <c r="LRD36" s="131"/>
      <c r="LRE36" s="131"/>
      <c r="LRF36" s="131"/>
      <c r="LRG36" s="131"/>
      <c r="LRH36" s="131"/>
      <c r="LRI36" s="131"/>
      <c r="LRJ36" s="131"/>
      <c r="LRK36" s="131"/>
      <c r="LRL36" s="131"/>
      <c r="LRM36" s="131"/>
      <c r="LRN36" s="131"/>
      <c r="LRO36" s="131"/>
      <c r="LRP36" s="131"/>
      <c r="LRQ36" s="131"/>
      <c r="LRR36" s="131"/>
      <c r="LRS36" s="131"/>
      <c r="LRT36" s="131"/>
      <c r="LRU36" s="131"/>
      <c r="LRV36" s="131"/>
      <c r="LRW36" s="131"/>
      <c r="LRX36" s="131"/>
      <c r="LRY36" s="131"/>
      <c r="LRZ36" s="131"/>
      <c r="LSA36" s="131"/>
      <c r="LSB36" s="131"/>
      <c r="LSC36" s="131"/>
      <c r="LSD36" s="131"/>
      <c r="LSE36" s="131"/>
      <c r="LSF36" s="131"/>
      <c r="LSG36" s="131"/>
      <c r="LSH36" s="131"/>
      <c r="LSI36" s="131"/>
      <c r="LSJ36" s="131"/>
      <c r="LSK36" s="131"/>
      <c r="LSL36" s="131"/>
      <c r="LSM36" s="131"/>
      <c r="LSN36" s="131"/>
      <c r="LSO36" s="131"/>
      <c r="LSP36" s="131"/>
      <c r="LSQ36" s="131"/>
      <c r="LSR36" s="131"/>
      <c r="LSS36" s="131"/>
      <c r="LST36" s="131"/>
      <c r="LSU36" s="131"/>
      <c r="LSV36" s="131"/>
      <c r="LSW36" s="131"/>
      <c r="LSX36" s="131"/>
      <c r="LSY36" s="131"/>
      <c r="LSZ36" s="131"/>
      <c r="LTA36" s="131"/>
      <c r="LTB36" s="131"/>
      <c r="LTC36" s="131"/>
      <c r="LTD36" s="131"/>
      <c r="LTE36" s="131"/>
      <c r="LTF36" s="131"/>
      <c r="LTG36" s="131"/>
      <c r="LTH36" s="131"/>
      <c r="LTI36" s="131"/>
      <c r="LTJ36" s="131"/>
      <c r="LTK36" s="131"/>
      <c r="LTL36" s="131"/>
      <c r="LTM36" s="131"/>
      <c r="LTN36" s="131"/>
      <c r="LTO36" s="131"/>
      <c r="LTP36" s="131"/>
      <c r="LTQ36" s="131"/>
      <c r="LTR36" s="131"/>
      <c r="LTS36" s="131"/>
      <c r="LTT36" s="131"/>
      <c r="LTU36" s="131"/>
      <c r="LTV36" s="131"/>
      <c r="LTW36" s="131"/>
      <c r="LTX36" s="131"/>
      <c r="LTY36" s="131"/>
      <c r="LTZ36" s="131"/>
      <c r="LUA36" s="131"/>
      <c r="LUB36" s="131"/>
      <c r="LUC36" s="131"/>
      <c r="LUD36" s="131"/>
      <c r="LUE36" s="131"/>
      <c r="LUF36" s="131"/>
      <c r="LUG36" s="131"/>
      <c r="LUH36" s="131"/>
      <c r="LUI36" s="131"/>
      <c r="LUJ36" s="131"/>
      <c r="LUK36" s="131"/>
      <c r="LUL36" s="131"/>
      <c r="LUM36" s="131"/>
      <c r="LUN36" s="131"/>
      <c r="LUO36" s="131"/>
      <c r="LUP36" s="131"/>
      <c r="LUQ36" s="131"/>
      <c r="LUR36" s="131"/>
      <c r="LUS36" s="131"/>
      <c r="LUT36" s="131"/>
      <c r="LUU36" s="131"/>
      <c r="LUV36" s="131"/>
      <c r="LUW36" s="131"/>
      <c r="LUX36" s="131"/>
      <c r="LUY36" s="131"/>
      <c r="LUZ36" s="131"/>
      <c r="LVA36" s="131"/>
      <c r="LVB36" s="131"/>
      <c r="LVC36" s="131"/>
      <c r="LVD36" s="131"/>
      <c r="LVE36" s="131"/>
      <c r="LVF36" s="131"/>
      <c r="LVG36" s="131"/>
      <c r="LVH36" s="131"/>
      <c r="LVI36" s="131"/>
      <c r="LVJ36" s="131"/>
      <c r="LVK36" s="131"/>
      <c r="LVL36" s="131"/>
      <c r="LVM36" s="131"/>
      <c r="LVN36" s="131"/>
      <c r="LVO36" s="131"/>
      <c r="LVP36" s="131"/>
      <c r="LVQ36" s="131"/>
      <c r="LVR36" s="131"/>
      <c r="LVS36" s="131"/>
      <c r="LVT36" s="131"/>
      <c r="LVU36" s="131"/>
      <c r="LVV36" s="131"/>
      <c r="LVW36" s="131"/>
      <c r="LVX36" s="131"/>
      <c r="LVY36" s="131"/>
      <c r="LVZ36" s="131"/>
      <c r="LWA36" s="131"/>
      <c r="LWB36" s="131"/>
      <c r="LWC36" s="131"/>
      <c r="LWD36" s="131"/>
      <c r="LWE36" s="131"/>
      <c r="LWF36" s="131"/>
      <c r="LWG36" s="131"/>
      <c r="LWH36" s="131"/>
      <c r="LWI36" s="131"/>
      <c r="LWJ36" s="131"/>
      <c r="LWK36" s="131"/>
      <c r="LWL36" s="131"/>
      <c r="LWM36" s="131"/>
      <c r="LWN36" s="131"/>
      <c r="LWO36" s="131"/>
      <c r="LWP36" s="131"/>
      <c r="LWQ36" s="131"/>
      <c r="LWR36" s="131"/>
      <c r="LWS36" s="131"/>
      <c r="LWT36" s="131"/>
      <c r="LWU36" s="131"/>
      <c r="LWV36" s="131"/>
      <c r="LWW36" s="131"/>
      <c r="LWX36" s="131"/>
      <c r="LWY36" s="131"/>
      <c r="LWZ36" s="131"/>
      <c r="LXA36" s="131"/>
      <c r="LXB36" s="131"/>
      <c r="LXC36" s="131"/>
      <c r="LXD36" s="131"/>
      <c r="LXE36" s="131"/>
      <c r="LXF36" s="131"/>
      <c r="LXG36" s="131"/>
      <c r="LXH36" s="131"/>
      <c r="LXI36" s="131"/>
      <c r="LXJ36" s="131"/>
      <c r="LXK36" s="131"/>
      <c r="LXL36" s="131"/>
      <c r="LXM36" s="131"/>
      <c r="LXN36" s="131"/>
      <c r="LXO36" s="131"/>
      <c r="LXP36" s="131"/>
      <c r="LXQ36" s="131"/>
      <c r="LXR36" s="131"/>
      <c r="LXS36" s="131"/>
      <c r="LXT36" s="131"/>
      <c r="LXU36" s="131"/>
      <c r="LXV36" s="131"/>
      <c r="LXW36" s="131"/>
      <c r="LXX36" s="131"/>
      <c r="LXY36" s="131"/>
      <c r="LXZ36" s="131"/>
      <c r="LYA36" s="131"/>
      <c r="LYB36" s="131"/>
      <c r="LYC36" s="131"/>
      <c r="LYD36" s="131"/>
      <c r="LYE36" s="131"/>
      <c r="LYF36" s="131"/>
      <c r="LYG36" s="131"/>
      <c r="LYH36" s="131"/>
      <c r="LYI36" s="131"/>
      <c r="LYJ36" s="131"/>
      <c r="LYK36" s="131"/>
      <c r="LYL36" s="131"/>
      <c r="LYM36" s="131"/>
      <c r="LYN36" s="131"/>
      <c r="LYO36" s="131"/>
      <c r="LYP36" s="131"/>
      <c r="LYQ36" s="131"/>
      <c r="LYR36" s="131"/>
      <c r="LYS36" s="131"/>
      <c r="LYT36" s="131"/>
      <c r="LYU36" s="131"/>
      <c r="LYV36" s="131"/>
      <c r="LYW36" s="131"/>
      <c r="LYX36" s="131"/>
      <c r="LYY36" s="131"/>
      <c r="LYZ36" s="131"/>
      <c r="LZA36" s="131"/>
      <c r="LZB36" s="131"/>
      <c r="LZC36" s="131"/>
      <c r="LZD36" s="131"/>
      <c r="LZE36" s="131"/>
      <c r="LZF36" s="131"/>
      <c r="LZG36" s="131"/>
      <c r="LZH36" s="131"/>
      <c r="LZI36" s="131"/>
      <c r="LZJ36" s="131"/>
      <c r="LZK36" s="131"/>
      <c r="LZL36" s="131"/>
      <c r="LZM36" s="131"/>
      <c r="LZN36" s="131"/>
      <c r="LZO36" s="131"/>
      <c r="LZP36" s="131"/>
      <c r="LZQ36" s="131"/>
      <c r="LZR36" s="131"/>
      <c r="LZS36" s="131"/>
      <c r="LZT36" s="131"/>
      <c r="LZU36" s="131"/>
      <c r="LZV36" s="131"/>
      <c r="LZW36" s="131"/>
      <c r="LZX36" s="131"/>
      <c r="LZY36" s="131"/>
      <c r="LZZ36" s="131"/>
      <c r="MAA36" s="131"/>
      <c r="MAB36" s="131"/>
      <c r="MAC36" s="131"/>
      <c r="MAD36" s="131"/>
      <c r="MAE36" s="131"/>
      <c r="MAF36" s="131"/>
      <c r="MAG36" s="131"/>
      <c r="MAH36" s="131"/>
      <c r="MAI36" s="131"/>
      <c r="MAJ36" s="131"/>
      <c r="MAK36" s="131"/>
      <c r="MAL36" s="131"/>
      <c r="MAM36" s="131"/>
      <c r="MAN36" s="131"/>
      <c r="MAO36" s="131"/>
      <c r="MAP36" s="131"/>
      <c r="MAQ36" s="131"/>
      <c r="MAR36" s="131"/>
      <c r="MAS36" s="131"/>
      <c r="MAT36" s="131"/>
      <c r="MAU36" s="131"/>
      <c r="MAV36" s="131"/>
      <c r="MAW36" s="131"/>
      <c r="MAX36" s="131"/>
      <c r="MAY36" s="131"/>
      <c r="MAZ36" s="131"/>
      <c r="MBA36" s="131"/>
      <c r="MBB36" s="131"/>
      <c r="MBC36" s="131"/>
      <c r="MBD36" s="131"/>
      <c r="MBE36" s="131"/>
      <c r="MBF36" s="131"/>
      <c r="MBG36" s="131"/>
      <c r="MBH36" s="131"/>
      <c r="MBI36" s="131"/>
      <c r="MBJ36" s="131"/>
      <c r="MBK36" s="131"/>
      <c r="MBL36" s="131"/>
      <c r="MBM36" s="131"/>
      <c r="MBN36" s="131"/>
      <c r="MBO36" s="131"/>
      <c r="MBP36" s="131"/>
      <c r="MBQ36" s="131"/>
      <c r="MBR36" s="131"/>
      <c r="MBS36" s="131"/>
      <c r="MBT36" s="131"/>
      <c r="MBU36" s="131"/>
      <c r="MBV36" s="131"/>
      <c r="MBW36" s="131"/>
      <c r="MBX36" s="131"/>
      <c r="MBY36" s="131"/>
      <c r="MBZ36" s="131"/>
      <c r="MCA36" s="131"/>
      <c r="MCB36" s="131"/>
      <c r="MCC36" s="131"/>
      <c r="MCD36" s="131"/>
      <c r="MCE36" s="131"/>
      <c r="MCF36" s="131"/>
      <c r="MCG36" s="131"/>
      <c r="MCH36" s="131"/>
      <c r="MCI36" s="131"/>
      <c r="MCJ36" s="131"/>
      <c r="MCK36" s="131"/>
      <c r="MCL36" s="131"/>
      <c r="MCM36" s="131"/>
      <c r="MCN36" s="131"/>
      <c r="MCO36" s="131"/>
      <c r="MCP36" s="131"/>
      <c r="MCQ36" s="131"/>
      <c r="MCR36" s="131"/>
      <c r="MCS36" s="131"/>
      <c r="MCT36" s="131"/>
      <c r="MCU36" s="131"/>
      <c r="MCV36" s="131"/>
      <c r="MCW36" s="131"/>
      <c r="MCX36" s="131"/>
      <c r="MCY36" s="131"/>
      <c r="MCZ36" s="131"/>
      <c r="MDA36" s="131"/>
      <c r="MDB36" s="131"/>
      <c r="MDC36" s="131"/>
      <c r="MDD36" s="131"/>
      <c r="MDE36" s="131"/>
      <c r="MDF36" s="131"/>
      <c r="MDG36" s="131"/>
      <c r="MDH36" s="131"/>
      <c r="MDI36" s="131"/>
      <c r="MDJ36" s="131"/>
      <c r="MDK36" s="131"/>
      <c r="MDL36" s="131"/>
      <c r="MDM36" s="131"/>
      <c r="MDN36" s="131"/>
      <c r="MDO36" s="131"/>
      <c r="MDP36" s="131"/>
      <c r="MDQ36" s="131"/>
      <c r="MDR36" s="131"/>
      <c r="MDS36" s="131"/>
      <c r="MDT36" s="131"/>
      <c r="MDU36" s="131"/>
      <c r="MDV36" s="131"/>
      <c r="MDW36" s="131"/>
      <c r="MDX36" s="131"/>
      <c r="MDY36" s="131"/>
      <c r="MDZ36" s="131"/>
      <c r="MEA36" s="131"/>
      <c r="MEB36" s="131"/>
      <c r="MEC36" s="131"/>
      <c r="MED36" s="131"/>
      <c r="MEE36" s="131"/>
      <c r="MEF36" s="131"/>
      <c r="MEG36" s="131"/>
      <c r="MEH36" s="131"/>
      <c r="MEI36" s="131"/>
      <c r="MEJ36" s="131"/>
      <c r="MEK36" s="131"/>
      <c r="MEL36" s="131"/>
      <c r="MEM36" s="131"/>
      <c r="MEN36" s="131"/>
      <c r="MEO36" s="131"/>
      <c r="MEP36" s="131"/>
      <c r="MEQ36" s="131"/>
      <c r="MER36" s="131"/>
      <c r="MES36" s="131"/>
      <c r="MET36" s="131"/>
      <c r="MEU36" s="131"/>
      <c r="MEV36" s="131"/>
      <c r="MEW36" s="131"/>
      <c r="MEX36" s="131"/>
      <c r="MEY36" s="131"/>
      <c r="MEZ36" s="131"/>
      <c r="MFA36" s="131"/>
      <c r="MFB36" s="131"/>
      <c r="MFC36" s="131"/>
      <c r="MFD36" s="131"/>
      <c r="MFE36" s="131"/>
      <c r="MFF36" s="131"/>
      <c r="MFG36" s="131"/>
      <c r="MFH36" s="131"/>
      <c r="MFI36" s="131"/>
      <c r="MFJ36" s="131"/>
      <c r="MFK36" s="131"/>
      <c r="MFL36" s="131"/>
      <c r="MFM36" s="131"/>
      <c r="MFN36" s="131"/>
      <c r="MFO36" s="131"/>
      <c r="MFP36" s="131"/>
      <c r="MFQ36" s="131"/>
      <c r="MFR36" s="131"/>
      <c r="MFS36" s="131"/>
      <c r="MFT36" s="131"/>
      <c r="MFU36" s="131"/>
      <c r="MFV36" s="131"/>
      <c r="MFW36" s="131"/>
      <c r="MFX36" s="131"/>
      <c r="MFY36" s="131"/>
      <c r="MFZ36" s="131"/>
      <c r="MGA36" s="131"/>
      <c r="MGB36" s="131"/>
      <c r="MGC36" s="131"/>
      <c r="MGD36" s="131"/>
      <c r="MGE36" s="131"/>
      <c r="MGF36" s="131"/>
      <c r="MGG36" s="131"/>
      <c r="MGH36" s="131"/>
      <c r="MGI36" s="131"/>
      <c r="MGJ36" s="131"/>
      <c r="MGK36" s="131"/>
      <c r="MGL36" s="131"/>
      <c r="MGM36" s="131"/>
      <c r="MGN36" s="131"/>
      <c r="MGO36" s="131"/>
      <c r="MGP36" s="131"/>
      <c r="MGQ36" s="131"/>
      <c r="MGR36" s="131"/>
      <c r="MGS36" s="131"/>
      <c r="MGT36" s="131"/>
      <c r="MGU36" s="131"/>
      <c r="MGV36" s="131"/>
      <c r="MGW36" s="131"/>
      <c r="MGX36" s="131"/>
      <c r="MGY36" s="131"/>
      <c r="MGZ36" s="131"/>
      <c r="MHA36" s="131"/>
      <c r="MHB36" s="131"/>
      <c r="MHC36" s="131"/>
      <c r="MHD36" s="131"/>
      <c r="MHE36" s="131"/>
      <c r="MHF36" s="131"/>
      <c r="MHG36" s="131"/>
      <c r="MHH36" s="131"/>
      <c r="MHI36" s="131"/>
      <c r="MHJ36" s="131"/>
      <c r="MHK36" s="131"/>
      <c r="MHL36" s="131"/>
      <c r="MHM36" s="131"/>
      <c r="MHN36" s="131"/>
      <c r="MHO36" s="131"/>
      <c r="MHP36" s="131"/>
      <c r="MHQ36" s="131"/>
      <c r="MHR36" s="131"/>
      <c r="MHS36" s="131"/>
      <c r="MHT36" s="131"/>
      <c r="MHU36" s="131"/>
      <c r="MHV36" s="131"/>
      <c r="MHW36" s="131"/>
      <c r="MHX36" s="131"/>
      <c r="MHY36" s="131"/>
      <c r="MHZ36" s="131"/>
      <c r="MIA36" s="131"/>
      <c r="MIB36" s="131"/>
      <c r="MIC36" s="131"/>
      <c r="MID36" s="131"/>
      <c r="MIE36" s="131"/>
      <c r="MIF36" s="131"/>
      <c r="MIG36" s="131"/>
      <c r="MIH36" s="131"/>
      <c r="MII36" s="131"/>
      <c r="MIJ36" s="131"/>
      <c r="MIK36" s="131"/>
      <c r="MIL36" s="131"/>
      <c r="MIM36" s="131"/>
      <c r="MIN36" s="131"/>
      <c r="MIO36" s="131"/>
      <c r="MIP36" s="131"/>
      <c r="MIQ36" s="131"/>
      <c r="MIR36" s="131"/>
      <c r="MIS36" s="131"/>
      <c r="MIT36" s="131"/>
      <c r="MIU36" s="131"/>
      <c r="MIV36" s="131"/>
      <c r="MIW36" s="131"/>
      <c r="MIX36" s="131"/>
      <c r="MIY36" s="131"/>
      <c r="MIZ36" s="131"/>
      <c r="MJA36" s="131"/>
      <c r="MJB36" s="131"/>
      <c r="MJC36" s="131"/>
      <c r="MJD36" s="131"/>
      <c r="MJE36" s="131"/>
      <c r="MJF36" s="131"/>
      <c r="MJG36" s="131"/>
      <c r="MJH36" s="131"/>
      <c r="MJI36" s="131"/>
      <c r="MJJ36" s="131"/>
      <c r="MJK36" s="131"/>
      <c r="MJL36" s="131"/>
      <c r="MJM36" s="131"/>
      <c r="MJN36" s="131"/>
      <c r="MJO36" s="131"/>
      <c r="MJP36" s="131"/>
      <c r="MJQ36" s="131"/>
      <c r="MJR36" s="131"/>
      <c r="MJS36" s="131"/>
      <c r="MJT36" s="131"/>
      <c r="MJU36" s="131"/>
      <c r="MJV36" s="131"/>
      <c r="MJW36" s="131"/>
      <c r="MJX36" s="131"/>
      <c r="MJY36" s="131"/>
      <c r="MJZ36" s="131"/>
      <c r="MKA36" s="131"/>
      <c r="MKB36" s="131"/>
      <c r="MKC36" s="131"/>
      <c r="MKD36" s="131"/>
      <c r="MKE36" s="131"/>
      <c r="MKF36" s="131"/>
      <c r="MKG36" s="131"/>
      <c r="MKH36" s="131"/>
      <c r="MKI36" s="131"/>
      <c r="MKJ36" s="131"/>
      <c r="MKK36" s="131"/>
      <c r="MKL36" s="131"/>
      <c r="MKM36" s="131"/>
      <c r="MKN36" s="131"/>
      <c r="MKO36" s="131"/>
      <c r="MKP36" s="131"/>
      <c r="MKQ36" s="131"/>
      <c r="MKR36" s="131"/>
      <c r="MKS36" s="131"/>
      <c r="MKT36" s="131"/>
      <c r="MKU36" s="131"/>
      <c r="MKV36" s="131"/>
      <c r="MKW36" s="131"/>
      <c r="MKX36" s="131"/>
      <c r="MKY36" s="131"/>
      <c r="MKZ36" s="131"/>
      <c r="MLA36" s="131"/>
      <c r="MLB36" s="131"/>
      <c r="MLC36" s="131"/>
      <c r="MLD36" s="131"/>
      <c r="MLE36" s="131"/>
      <c r="MLF36" s="131"/>
      <c r="MLG36" s="131"/>
      <c r="MLH36" s="131"/>
      <c r="MLI36" s="131"/>
      <c r="MLJ36" s="131"/>
      <c r="MLK36" s="131"/>
      <c r="MLL36" s="131"/>
      <c r="MLM36" s="131"/>
      <c r="MLN36" s="131"/>
      <c r="MLO36" s="131"/>
      <c r="MLP36" s="131"/>
      <c r="MLQ36" s="131"/>
      <c r="MLR36" s="131"/>
      <c r="MLS36" s="131"/>
      <c r="MLT36" s="131"/>
      <c r="MLU36" s="131"/>
      <c r="MLV36" s="131"/>
      <c r="MLW36" s="131"/>
      <c r="MLX36" s="131"/>
      <c r="MLY36" s="131"/>
      <c r="MLZ36" s="131"/>
      <c r="MMA36" s="131"/>
      <c r="MMB36" s="131"/>
      <c r="MMC36" s="131"/>
      <c r="MMD36" s="131"/>
      <c r="MME36" s="131"/>
      <c r="MMF36" s="131"/>
      <c r="MMG36" s="131"/>
      <c r="MMH36" s="131"/>
      <c r="MMI36" s="131"/>
      <c r="MMJ36" s="131"/>
      <c r="MMK36" s="131"/>
      <c r="MML36" s="131"/>
      <c r="MMM36" s="131"/>
      <c r="MMN36" s="131"/>
      <c r="MMO36" s="131"/>
      <c r="MMP36" s="131"/>
      <c r="MMQ36" s="131"/>
      <c r="MMR36" s="131"/>
      <c r="MMS36" s="131"/>
      <c r="MMT36" s="131"/>
      <c r="MMU36" s="131"/>
      <c r="MMV36" s="131"/>
      <c r="MMW36" s="131"/>
      <c r="MMX36" s="131"/>
      <c r="MMY36" s="131"/>
      <c r="MMZ36" s="131"/>
      <c r="MNA36" s="131"/>
      <c r="MNB36" s="131"/>
      <c r="MNC36" s="131"/>
      <c r="MND36" s="131"/>
      <c r="MNE36" s="131"/>
      <c r="MNF36" s="131"/>
      <c r="MNG36" s="131"/>
      <c r="MNH36" s="131"/>
      <c r="MNI36" s="131"/>
      <c r="MNJ36" s="131"/>
      <c r="MNK36" s="131"/>
      <c r="MNL36" s="131"/>
      <c r="MNM36" s="131"/>
      <c r="MNN36" s="131"/>
      <c r="MNO36" s="131"/>
      <c r="MNP36" s="131"/>
      <c r="MNQ36" s="131"/>
      <c r="MNR36" s="131"/>
      <c r="MNS36" s="131"/>
      <c r="MNT36" s="131"/>
      <c r="MNU36" s="131"/>
      <c r="MNV36" s="131"/>
      <c r="MNW36" s="131"/>
      <c r="MNX36" s="131"/>
      <c r="MNY36" s="131"/>
      <c r="MNZ36" s="131"/>
      <c r="MOA36" s="131"/>
      <c r="MOB36" s="131"/>
      <c r="MOC36" s="131"/>
      <c r="MOD36" s="131"/>
      <c r="MOE36" s="131"/>
      <c r="MOF36" s="131"/>
      <c r="MOG36" s="131"/>
      <c r="MOH36" s="131"/>
      <c r="MOI36" s="131"/>
      <c r="MOJ36" s="131"/>
      <c r="MOK36" s="131"/>
      <c r="MOL36" s="131"/>
      <c r="MOM36" s="131"/>
      <c r="MON36" s="131"/>
      <c r="MOO36" s="131"/>
      <c r="MOP36" s="131"/>
      <c r="MOQ36" s="131"/>
      <c r="MOR36" s="131"/>
      <c r="MOS36" s="131"/>
      <c r="MOT36" s="131"/>
      <c r="MOU36" s="131"/>
      <c r="MOV36" s="131"/>
      <c r="MOW36" s="131"/>
      <c r="MOX36" s="131"/>
      <c r="MOY36" s="131"/>
      <c r="MOZ36" s="131"/>
      <c r="MPA36" s="131"/>
      <c r="MPB36" s="131"/>
      <c r="MPC36" s="131"/>
      <c r="MPD36" s="131"/>
      <c r="MPE36" s="131"/>
      <c r="MPF36" s="131"/>
      <c r="MPG36" s="131"/>
      <c r="MPH36" s="131"/>
      <c r="MPI36" s="131"/>
      <c r="MPJ36" s="131"/>
      <c r="MPK36" s="131"/>
      <c r="MPL36" s="131"/>
      <c r="MPM36" s="131"/>
      <c r="MPN36" s="131"/>
      <c r="MPO36" s="131"/>
      <c r="MPP36" s="131"/>
      <c r="MPQ36" s="131"/>
      <c r="MPR36" s="131"/>
      <c r="MPS36" s="131"/>
      <c r="MPT36" s="131"/>
      <c r="MPU36" s="131"/>
      <c r="MPV36" s="131"/>
      <c r="MPW36" s="131"/>
      <c r="MPX36" s="131"/>
      <c r="MPY36" s="131"/>
      <c r="MPZ36" s="131"/>
      <c r="MQA36" s="131"/>
      <c r="MQB36" s="131"/>
      <c r="MQC36" s="131"/>
      <c r="MQD36" s="131"/>
      <c r="MQE36" s="131"/>
      <c r="MQF36" s="131"/>
      <c r="MQG36" s="131"/>
      <c r="MQH36" s="131"/>
      <c r="MQI36" s="131"/>
      <c r="MQJ36" s="131"/>
      <c r="MQK36" s="131"/>
      <c r="MQL36" s="131"/>
      <c r="MQM36" s="131"/>
      <c r="MQN36" s="131"/>
      <c r="MQO36" s="131"/>
      <c r="MQP36" s="131"/>
      <c r="MQQ36" s="131"/>
      <c r="MQR36" s="131"/>
      <c r="MQS36" s="131"/>
      <c r="MQT36" s="131"/>
      <c r="MQU36" s="131"/>
      <c r="MQV36" s="131"/>
      <c r="MQW36" s="131"/>
      <c r="MQX36" s="131"/>
      <c r="MQY36" s="131"/>
      <c r="MQZ36" s="131"/>
      <c r="MRA36" s="131"/>
      <c r="MRB36" s="131"/>
      <c r="MRC36" s="131"/>
      <c r="MRD36" s="131"/>
      <c r="MRE36" s="131"/>
      <c r="MRF36" s="131"/>
      <c r="MRG36" s="131"/>
      <c r="MRH36" s="131"/>
      <c r="MRI36" s="131"/>
      <c r="MRJ36" s="131"/>
      <c r="MRK36" s="131"/>
      <c r="MRL36" s="131"/>
      <c r="MRM36" s="131"/>
      <c r="MRN36" s="131"/>
      <c r="MRO36" s="131"/>
      <c r="MRP36" s="131"/>
      <c r="MRQ36" s="131"/>
      <c r="MRR36" s="131"/>
      <c r="MRS36" s="131"/>
      <c r="MRT36" s="131"/>
      <c r="MRU36" s="131"/>
      <c r="MRV36" s="131"/>
      <c r="MRW36" s="131"/>
      <c r="MRX36" s="131"/>
      <c r="MRY36" s="131"/>
      <c r="MRZ36" s="131"/>
      <c r="MSA36" s="131"/>
      <c r="MSB36" s="131"/>
      <c r="MSC36" s="131"/>
      <c r="MSD36" s="131"/>
      <c r="MSE36" s="131"/>
      <c r="MSF36" s="131"/>
      <c r="MSG36" s="131"/>
      <c r="MSH36" s="131"/>
      <c r="MSI36" s="131"/>
      <c r="MSJ36" s="131"/>
      <c r="MSK36" s="131"/>
      <c r="MSL36" s="131"/>
      <c r="MSM36" s="131"/>
      <c r="MSN36" s="131"/>
      <c r="MSO36" s="131"/>
      <c r="MSP36" s="131"/>
      <c r="MSQ36" s="131"/>
      <c r="MSR36" s="131"/>
      <c r="MSS36" s="131"/>
      <c r="MST36" s="131"/>
      <c r="MSU36" s="131"/>
      <c r="MSV36" s="131"/>
      <c r="MSW36" s="131"/>
      <c r="MSX36" s="131"/>
      <c r="MSY36" s="131"/>
      <c r="MSZ36" s="131"/>
      <c r="MTA36" s="131"/>
      <c r="MTB36" s="131"/>
      <c r="MTC36" s="131"/>
      <c r="MTD36" s="131"/>
      <c r="MTE36" s="131"/>
      <c r="MTF36" s="131"/>
      <c r="MTG36" s="131"/>
      <c r="MTH36" s="131"/>
      <c r="MTI36" s="131"/>
      <c r="MTJ36" s="131"/>
      <c r="MTK36" s="131"/>
      <c r="MTL36" s="131"/>
      <c r="MTM36" s="131"/>
      <c r="MTN36" s="131"/>
      <c r="MTO36" s="131"/>
      <c r="MTP36" s="131"/>
      <c r="MTQ36" s="131"/>
      <c r="MTR36" s="131"/>
      <c r="MTS36" s="131"/>
      <c r="MTT36" s="131"/>
      <c r="MTU36" s="131"/>
      <c r="MTV36" s="131"/>
      <c r="MTW36" s="131"/>
      <c r="MTX36" s="131"/>
      <c r="MTY36" s="131"/>
      <c r="MTZ36" s="131"/>
      <c r="MUA36" s="131"/>
      <c r="MUB36" s="131"/>
      <c r="MUC36" s="131"/>
      <c r="MUD36" s="131"/>
      <c r="MUE36" s="131"/>
      <c r="MUF36" s="131"/>
      <c r="MUG36" s="131"/>
      <c r="MUH36" s="131"/>
      <c r="MUI36" s="131"/>
      <c r="MUJ36" s="131"/>
      <c r="MUK36" s="131"/>
      <c r="MUL36" s="131"/>
      <c r="MUM36" s="131"/>
      <c r="MUN36" s="131"/>
      <c r="MUO36" s="131"/>
      <c r="MUP36" s="131"/>
      <c r="MUQ36" s="131"/>
      <c r="MUR36" s="131"/>
      <c r="MUS36" s="131"/>
      <c r="MUT36" s="131"/>
      <c r="MUU36" s="131"/>
      <c r="MUV36" s="131"/>
      <c r="MUW36" s="131"/>
      <c r="MUX36" s="131"/>
      <c r="MUY36" s="131"/>
      <c r="MUZ36" s="131"/>
      <c r="MVA36" s="131"/>
      <c r="MVB36" s="131"/>
      <c r="MVC36" s="131"/>
      <c r="MVD36" s="131"/>
      <c r="MVE36" s="131"/>
      <c r="MVF36" s="131"/>
      <c r="MVG36" s="131"/>
      <c r="MVH36" s="131"/>
      <c r="MVI36" s="131"/>
      <c r="MVJ36" s="131"/>
      <c r="MVK36" s="131"/>
      <c r="MVL36" s="131"/>
      <c r="MVM36" s="131"/>
      <c r="MVN36" s="131"/>
      <c r="MVO36" s="131"/>
      <c r="MVP36" s="131"/>
      <c r="MVQ36" s="131"/>
      <c r="MVR36" s="131"/>
      <c r="MVS36" s="131"/>
      <c r="MVT36" s="131"/>
      <c r="MVU36" s="131"/>
      <c r="MVV36" s="131"/>
      <c r="MVW36" s="131"/>
      <c r="MVX36" s="131"/>
      <c r="MVY36" s="131"/>
      <c r="MVZ36" s="131"/>
      <c r="MWA36" s="131"/>
      <c r="MWB36" s="131"/>
      <c r="MWC36" s="131"/>
      <c r="MWD36" s="131"/>
      <c r="MWE36" s="131"/>
      <c r="MWF36" s="131"/>
      <c r="MWG36" s="131"/>
      <c r="MWH36" s="131"/>
      <c r="MWI36" s="131"/>
      <c r="MWJ36" s="131"/>
      <c r="MWK36" s="131"/>
      <c r="MWL36" s="131"/>
      <c r="MWM36" s="131"/>
      <c r="MWN36" s="131"/>
      <c r="MWO36" s="131"/>
      <c r="MWP36" s="131"/>
      <c r="MWQ36" s="131"/>
      <c r="MWR36" s="131"/>
      <c r="MWS36" s="131"/>
      <c r="MWT36" s="131"/>
      <c r="MWU36" s="131"/>
      <c r="MWV36" s="131"/>
      <c r="MWW36" s="131"/>
      <c r="MWX36" s="131"/>
      <c r="MWY36" s="131"/>
      <c r="MWZ36" s="131"/>
      <c r="MXA36" s="131"/>
      <c r="MXB36" s="131"/>
      <c r="MXC36" s="131"/>
      <c r="MXD36" s="131"/>
      <c r="MXE36" s="131"/>
      <c r="MXF36" s="131"/>
      <c r="MXG36" s="131"/>
      <c r="MXH36" s="131"/>
      <c r="MXI36" s="131"/>
      <c r="MXJ36" s="131"/>
      <c r="MXK36" s="131"/>
      <c r="MXL36" s="131"/>
      <c r="MXM36" s="131"/>
      <c r="MXN36" s="131"/>
      <c r="MXO36" s="131"/>
      <c r="MXP36" s="131"/>
      <c r="MXQ36" s="131"/>
      <c r="MXR36" s="131"/>
      <c r="MXS36" s="131"/>
      <c r="MXT36" s="131"/>
      <c r="MXU36" s="131"/>
      <c r="MXV36" s="131"/>
      <c r="MXW36" s="131"/>
      <c r="MXX36" s="131"/>
      <c r="MXY36" s="131"/>
      <c r="MXZ36" s="131"/>
      <c r="MYA36" s="131"/>
      <c r="MYB36" s="131"/>
      <c r="MYC36" s="131"/>
      <c r="MYD36" s="131"/>
      <c r="MYE36" s="131"/>
      <c r="MYF36" s="131"/>
      <c r="MYG36" s="131"/>
      <c r="MYH36" s="131"/>
      <c r="MYI36" s="131"/>
      <c r="MYJ36" s="131"/>
      <c r="MYK36" s="131"/>
      <c r="MYL36" s="131"/>
      <c r="MYM36" s="131"/>
      <c r="MYN36" s="131"/>
      <c r="MYO36" s="131"/>
      <c r="MYP36" s="131"/>
      <c r="MYQ36" s="131"/>
      <c r="MYR36" s="131"/>
      <c r="MYS36" s="131"/>
      <c r="MYT36" s="131"/>
      <c r="MYU36" s="131"/>
      <c r="MYV36" s="131"/>
      <c r="MYW36" s="131"/>
      <c r="MYX36" s="131"/>
      <c r="MYY36" s="131"/>
      <c r="MYZ36" s="131"/>
      <c r="MZA36" s="131"/>
      <c r="MZB36" s="131"/>
      <c r="MZC36" s="131"/>
      <c r="MZD36" s="131"/>
      <c r="MZE36" s="131"/>
      <c r="MZF36" s="131"/>
      <c r="MZG36" s="131"/>
      <c r="MZH36" s="131"/>
      <c r="MZI36" s="131"/>
      <c r="MZJ36" s="131"/>
      <c r="MZK36" s="131"/>
      <c r="MZL36" s="131"/>
      <c r="MZM36" s="131"/>
      <c r="MZN36" s="131"/>
      <c r="MZO36" s="131"/>
      <c r="MZP36" s="131"/>
      <c r="MZQ36" s="131"/>
      <c r="MZR36" s="131"/>
      <c r="MZS36" s="131"/>
      <c r="MZT36" s="131"/>
      <c r="MZU36" s="131"/>
      <c r="MZV36" s="131"/>
      <c r="MZW36" s="131"/>
      <c r="MZX36" s="131"/>
      <c r="MZY36" s="131"/>
      <c r="MZZ36" s="131"/>
      <c r="NAA36" s="131"/>
      <c r="NAB36" s="131"/>
      <c r="NAC36" s="131"/>
      <c r="NAD36" s="131"/>
      <c r="NAE36" s="131"/>
      <c r="NAF36" s="131"/>
      <c r="NAG36" s="131"/>
      <c r="NAH36" s="131"/>
      <c r="NAI36" s="131"/>
      <c r="NAJ36" s="131"/>
      <c r="NAK36" s="131"/>
      <c r="NAL36" s="131"/>
      <c r="NAM36" s="131"/>
      <c r="NAN36" s="131"/>
      <c r="NAO36" s="131"/>
      <c r="NAP36" s="131"/>
      <c r="NAQ36" s="131"/>
      <c r="NAR36" s="131"/>
      <c r="NAS36" s="131"/>
      <c r="NAT36" s="131"/>
      <c r="NAU36" s="131"/>
      <c r="NAV36" s="131"/>
      <c r="NAW36" s="131"/>
      <c r="NAX36" s="131"/>
      <c r="NAY36" s="131"/>
      <c r="NAZ36" s="131"/>
      <c r="NBA36" s="131"/>
      <c r="NBB36" s="131"/>
      <c r="NBC36" s="131"/>
      <c r="NBD36" s="131"/>
      <c r="NBE36" s="131"/>
      <c r="NBF36" s="131"/>
      <c r="NBG36" s="131"/>
      <c r="NBH36" s="131"/>
      <c r="NBI36" s="131"/>
      <c r="NBJ36" s="131"/>
      <c r="NBK36" s="131"/>
      <c r="NBL36" s="131"/>
      <c r="NBM36" s="131"/>
      <c r="NBN36" s="131"/>
      <c r="NBO36" s="131"/>
      <c r="NBP36" s="131"/>
      <c r="NBQ36" s="131"/>
      <c r="NBR36" s="131"/>
      <c r="NBS36" s="131"/>
      <c r="NBT36" s="131"/>
      <c r="NBU36" s="131"/>
      <c r="NBV36" s="131"/>
      <c r="NBW36" s="131"/>
      <c r="NBX36" s="131"/>
      <c r="NBY36" s="131"/>
      <c r="NBZ36" s="131"/>
      <c r="NCA36" s="131"/>
      <c r="NCB36" s="131"/>
      <c r="NCC36" s="131"/>
      <c r="NCD36" s="131"/>
      <c r="NCE36" s="131"/>
      <c r="NCF36" s="131"/>
      <c r="NCG36" s="131"/>
      <c r="NCH36" s="131"/>
      <c r="NCI36" s="131"/>
      <c r="NCJ36" s="131"/>
      <c r="NCK36" s="131"/>
      <c r="NCL36" s="131"/>
      <c r="NCM36" s="131"/>
      <c r="NCN36" s="131"/>
      <c r="NCO36" s="131"/>
      <c r="NCP36" s="131"/>
      <c r="NCQ36" s="131"/>
      <c r="NCR36" s="131"/>
      <c r="NCS36" s="131"/>
      <c r="NCT36" s="131"/>
      <c r="NCU36" s="131"/>
      <c r="NCV36" s="131"/>
      <c r="NCW36" s="131"/>
      <c r="NCX36" s="131"/>
      <c r="NCY36" s="131"/>
      <c r="NCZ36" s="131"/>
      <c r="NDA36" s="131"/>
      <c r="NDB36" s="131"/>
      <c r="NDC36" s="131"/>
      <c r="NDD36" s="131"/>
      <c r="NDE36" s="131"/>
      <c r="NDF36" s="131"/>
      <c r="NDG36" s="131"/>
      <c r="NDH36" s="131"/>
      <c r="NDI36" s="131"/>
      <c r="NDJ36" s="131"/>
      <c r="NDK36" s="131"/>
      <c r="NDL36" s="131"/>
      <c r="NDM36" s="131"/>
      <c r="NDN36" s="131"/>
      <c r="NDO36" s="131"/>
      <c r="NDP36" s="131"/>
      <c r="NDQ36" s="131"/>
      <c r="NDR36" s="131"/>
      <c r="NDS36" s="131"/>
      <c r="NDT36" s="131"/>
      <c r="NDU36" s="131"/>
      <c r="NDV36" s="131"/>
      <c r="NDW36" s="131"/>
      <c r="NDX36" s="131"/>
      <c r="NDY36" s="131"/>
      <c r="NDZ36" s="131"/>
      <c r="NEA36" s="131"/>
      <c r="NEB36" s="131"/>
      <c r="NEC36" s="131"/>
      <c r="NED36" s="131"/>
      <c r="NEE36" s="131"/>
      <c r="NEF36" s="131"/>
      <c r="NEG36" s="131"/>
      <c r="NEH36" s="131"/>
      <c r="NEI36" s="131"/>
      <c r="NEJ36" s="131"/>
      <c r="NEK36" s="131"/>
      <c r="NEL36" s="131"/>
      <c r="NEM36" s="131"/>
      <c r="NEN36" s="131"/>
      <c r="NEO36" s="131"/>
      <c r="NEP36" s="131"/>
      <c r="NEQ36" s="131"/>
      <c r="NER36" s="131"/>
      <c r="NES36" s="131"/>
      <c r="NET36" s="131"/>
      <c r="NEU36" s="131"/>
      <c r="NEV36" s="131"/>
      <c r="NEW36" s="131"/>
      <c r="NEX36" s="131"/>
      <c r="NEY36" s="131"/>
      <c r="NEZ36" s="131"/>
      <c r="NFA36" s="131"/>
      <c r="NFB36" s="131"/>
      <c r="NFC36" s="131"/>
      <c r="NFD36" s="131"/>
      <c r="NFE36" s="131"/>
      <c r="NFF36" s="131"/>
      <c r="NFG36" s="131"/>
      <c r="NFH36" s="131"/>
      <c r="NFI36" s="131"/>
      <c r="NFJ36" s="131"/>
      <c r="NFK36" s="131"/>
      <c r="NFL36" s="131"/>
      <c r="NFM36" s="131"/>
      <c r="NFN36" s="131"/>
      <c r="NFO36" s="131"/>
      <c r="NFP36" s="131"/>
      <c r="NFQ36" s="131"/>
      <c r="NFR36" s="131"/>
      <c r="NFS36" s="131"/>
      <c r="NFT36" s="131"/>
      <c r="NFU36" s="131"/>
      <c r="NFV36" s="131"/>
      <c r="NFW36" s="131"/>
      <c r="NFX36" s="131"/>
      <c r="NFY36" s="131"/>
      <c r="NFZ36" s="131"/>
      <c r="NGA36" s="131"/>
      <c r="NGB36" s="131"/>
      <c r="NGC36" s="131"/>
      <c r="NGD36" s="131"/>
      <c r="NGE36" s="131"/>
      <c r="NGF36" s="131"/>
      <c r="NGG36" s="131"/>
      <c r="NGH36" s="131"/>
      <c r="NGI36" s="131"/>
      <c r="NGJ36" s="131"/>
      <c r="NGK36" s="131"/>
      <c r="NGL36" s="131"/>
      <c r="NGM36" s="131"/>
      <c r="NGN36" s="131"/>
      <c r="NGO36" s="131"/>
      <c r="NGP36" s="131"/>
      <c r="NGQ36" s="131"/>
      <c r="NGR36" s="131"/>
      <c r="NGS36" s="131"/>
      <c r="NGT36" s="131"/>
      <c r="NGU36" s="131"/>
      <c r="NGV36" s="131"/>
      <c r="NGW36" s="131"/>
      <c r="NGX36" s="131"/>
      <c r="NGY36" s="131"/>
      <c r="NGZ36" s="131"/>
      <c r="NHA36" s="131"/>
      <c r="NHB36" s="131"/>
      <c r="NHC36" s="131"/>
      <c r="NHD36" s="131"/>
      <c r="NHE36" s="131"/>
      <c r="NHF36" s="131"/>
      <c r="NHG36" s="131"/>
      <c r="NHH36" s="131"/>
      <c r="NHI36" s="131"/>
      <c r="NHJ36" s="131"/>
      <c r="NHK36" s="131"/>
      <c r="NHL36" s="131"/>
      <c r="NHM36" s="131"/>
      <c r="NHN36" s="131"/>
      <c r="NHO36" s="131"/>
      <c r="NHP36" s="131"/>
      <c r="NHQ36" s="131"/>
      <c r="NHR36" s="131"/>
      <c r="NHS36" s="131"/>
      <c r="NHT36" s="131"/>
      <c r="NHU36" s="131"/>
      <c r="NHV36" s="131"/>
      <c r="NHW36" s="131"/>
      <c r="NHX36" s="131"/>
      <c r="NHY36" s="131"/>
      <c r="NHZ36" s="131"/>
      <c r="NIA36" s="131"/>
      <c r="NIB36" s="131"/>
      <c r="NIC36" s="131"/>
      <c r="NID36" s="131"/>
      <c r="NIE36" s="131"/>
      <c r="NIF36" s="131"/>
      <c r="NIG36" s="131"/>
      <c r="NIH36" s="131"/>
      <c r="NII36" s="131"/>
      <c r="NIJ36" s="131"/>
      <c r="NIK36" s="131"/>
      <c r="NIL36" s="131"/>
      <c r="NIM36" s="131"/>
      <c r="NIN36" s="131"/>
      <c r="NIO36" s="131"/>
      <c r="NIP36" s="131"/>
      <c r="NIQ36" s="131"/>
      <c r="NIR36" s="131"/>
      <c r="NIS36" s="131"/>
      <c r="NIT36" s="131"/>
      <c r="NIU36" s="131"/>
      <c r="NIV36" s="131"/>
      <c r="NIW36" s="131"/>
      <c r="NIX36" s="131"/>
      <c r="NIY36" s="131"/>
      <c r="NIZ36" s="131"/>
      <c r="NJA36" s="131"/>
      <c r="NJB36" s="131"/>
      <c r="NJC36" s="131"/>
      <c r="NJD36" s="131"/>
      <c r="NJE36" s="131"/>
      <c r="NJF36" s="131"/>
      <c r="NJG36" s="131"/>
      <c r="NJH36" s="131"/>
      <c r="NJI36" s="131"/>
      <c r="NJJ36" s="131"/>
      <c r="NJK36" s="131"/>
      <c r="NJL36" s="131"/>
      <c r="NJM36" s="131"/>
      <c r="NJN36" s="131"/>
      <c r="NJO36" s="131"/>
      <c r="NJP36" s="131"/>
      <c r="NJQ36" s="131"/>
      <c r="NJR36" s="131"/>
      <c r="NJS36" s="131"/>
      <c r="NJT36" s="131"/>
      <c r="NJU36" s="131"/>
      <c r="NJV36" s="131"/>
      <c r="NJW36" s="131"/>
      <c r="NJX36" s="131"/>
      <c r="NJY36" s="131"/>
      <c r="NJZ36" s="131"/>
      <c r="NKA36" s="131"/>
      <c r="NKB36" s="131"/>
      <c r="NKC36" s="131"/>
      <c r="NKD36" s="131"/>
      <c r="NKE36" s="131"/>
      <c r="NKF36" s="131"/>
      <c r="NKG36" s="131"/>
      <c r="NKH36" s="131"/>
      <c r="NKI36" s="131"/>
      <c r="NKJ36" s="131"/>
      <c r="NKK36" s="131"/>
      <c r="NKL36" s="131"/>
      <c r="NKM36" s="131"/>
      <c r="NKN36" s="131"/>
      <c r="NKO36" s="131"/>
      <c r="NKP36" s="131"/>
      <c r="NKQ36" s="131"/>
      <c r="NKR36" s="131"/>
      <c r="NKS36" s="131"/>
      <c r="NKT36" s="131"/>
      <c r="NKU36" s="131"/>
      <c r="NKV36" s="131"/>
      <c r="NKW36" s="131"/>
      <c r="NKX36" s="131"/>
      <c r="NKY36" s="131"/>
      <c r="NKZ36" s="131"/>
      <c r="NLA36" s="131"/>
      <c r="NLB36" s="131"/>
      <c r="NLC36" s="131"/>
      <c r="NLD36" s="131"/>
      <c r="NLE36" s="131"/>
      <c r="NLF36" s="131"/>
      <c r="NLG36" s="131"/>
      <c r="NLH36" s="131"/>
      <c r="NLI36" s="131"/>
      <c r="NLJ36" s="131"/>
      <c r="NLK36" s="131"/>
      <c r="NLL36" s="131"/>
      <c r="NLM36" s="131"/>
      <c r="NLN36" s="131"/>
      <c r="NLO36" s="131"/>
      <c r="NLP36" s="131"/>
      <c r="NLQ36" s="131"/>
      <c r="NLR36" s="131"/>
      <c r="NLS36" s="131"/>
      <c r="NLT36" s="131"/>
      <c r="NLU36" s="131"/>
      <c r="NLV36" s="131"/>
      <c r="NLW36" s="131"/>
      <c r="NLX36" s="131"/>
      <c r="NLY36" s="131"/>
      <c r="NLZ36" s="131"/>
      <c r="NMA36" s="131"/>
      <c r="NMB36" s="131"/>
      <c r="NMC36" s="131"/>
      <c r="NMD36" s="131"/>
      <c r="NME36" s="131"/>
      <c r="NMF36" s="131"/>
      <c r="NMG36" s="131"/>
      <c r="NMH36" s="131"/>
      <c r="NMI36" s="131"/>
      <c r="NMJ36" s="131"/>
      <c r="NMK36" s="131"/>
      <c r="NML36" s="131"/>
      <c r="NMM36" s="131"/>
      <c r="NMN36" s="131"/>
      <c r="NMO36" s="131"/>
      <c r="NMP36" s="131"/>
      <c r="NMQ36" s="131"/>
      <c r="NMR36" s="131"/>
      <c r="NMS36" s="131"/>
      <c r="NMT36" s="131"/>
      <c r="NMU36" s="131"/>
      <c r="NMV36" s="131"/>
      <c r="NMW36" s="131"/>
      <c r="NMX36" s="131"/>
      <c r="NMY36" s="131"/>
      <c r="NMZ36" s="131"/>
      <c r="NNA36" s="131"/>
      <c r="NNB36" s="131"/>
      <c r="NNC36" s="131"/>
      <c r="NND36" s="131"/>
      <c r="NNE36" s="131"/>
      <c r="NNF36" s="131"/>
      <c r="NNG36" s="131"/>
      <c r="NNH36" s="131"/>
      <c r="NNI36" s="131"/>
      <c r="NNJ36" s="131"/>
      <c r="NNK36" s="131"/>
      <c r="NNL36" s="131"/>
      <c r="NNM36" s="131"/>
      <c r="NNN36" s="131"/>
      <c r="NNO36" s="131"/>
      <c r="NNP36" s="131"/>
      <c r="NNQ36" s="131"/>
      <c r="NNR36" s="131"/>
      <c r="NNS36" s="131"/>
      <c r="NNT36" s="131"/>
      <c r="NNU36" s="131"/>
      <c r="NNV36" s="131"/>
      <c r="NNW36" s="131"/>
      <c r="NNX36" s="131"/>
      <c r="NNY36" s="131"/>
      <c r="NNZ36" s="131"/>
      <c r="NOA36" s="131"/>
      <c r="NOB36" s="131"/>
      <c r="NOC36" s="131"/>
      <c r="NOD36" s="131"/>
      <c r="NOE36" s="131"/>
      <c r="NOF36" s="131"/>
      <c r="NOG36" s="131"/>
      <c r="NOH36" s="131"/>
      <c r="NOI36" s="131"/>
      <c r="NOJ36" s="131"/>
      <c r="NOK36" s="131"/>
      <c r="NOL36" s="131"/>
      <c r="NOM36" s="131"/>
      <c r="NON36" s="131"/>
      <c r="NOO36" s="131"/>
      <c r="NOP36" s="131"/>
      <c r="NOQ36" s="131"/>
      <c r="NOR36" s="131"/>
      <c r="NOS36" s="131"/>
      <c r="NOT36" s="131"/>
      <c r="NOU36" s="131"/>
      <c r="NOV36" s="131"/>
      <c r="NOW36" s="131"/>
      <c r="NOX36" s="131"/>
      <c r="NOY36" s="131"/>
      <c r="NOZ36" s="131"/>
      <c r="NPA36" s="131"/>
      <c r="NPB36" s="131"/>
      <c r="NPC36" s="131"/>
      <c r="NPD36" s="131"/>
      <c r="NPE36" s="131"/>
      <c r="NPF36" s="131"/>
      <c r="NPG36" s="131"/>
      <c r="NPH36" s="131"/>
      <c r="NPI36" s="131"/>
      <c r="NPJ36" s="131"/>
      <c r="NPK36" s="131"/>
      <c r="NPL36" s="131"/>
      <c r="NPM36" s="131"/>
      <c r="NPN36" s="131"/>
      <c r="NPO36" s="131"/>
      <c r="NPP36" s="131"/>
      <c r="NPQ36" s="131"/>
      <c r="NPR36" s="131"/>
      <c r="NPS36" s="131"/>
      <c r="NPT36" s="131"/>
      <c r="NPU36" s="131"/>
      <c r="NPV36" s="131"/>
      <c r="NPW36" s="131"/>
      <c r="NPX36" s="131"/>
      <c r="NPY36" s="131"/>
      <c r="NPZ36" s="131"/>
      <c r="NQA36" s="131"/>
      <c r="NQB36" s="131"/>
      <c r="NQC36" s="131"/>
      <c r="NQD36" s="131"/>
      <c r="NQE36" s="131"/>
      <c r="NQF36" s="131"/>
      <c r="NQG36" s="131"/>
      <c r="NQH36" s="131"/>
      <c r="NQI36" s="131"/>
      <c r="NQJ36" s="131"/>
      <c r="NQK36" s="131"/>
      <c r="NQL36" s="131"/>
      <c r="NQM36" s="131"/>
      <c r="NQN36" s="131"/>
      <c r="NQO36" s="131"/>
      <c r="NQP36" s="131"/>
      <c r="NQQ36" s="131"/>
      <c r="NQR36" s="131"/>
      <c r="NQS36" s="131"/>
      <c r="NQT36" s="131"/>
      <c r="NQU36" s="131"/>
      <c r="NQV36" s="131"/>
      <c r="NQW36" s="131"/>
      <c r="NQX36" s="131"/>
      <c r="NQY36" s="131"/>
      <c r="NQZ36" s="131"/>
      <c r="NRA36" s="131"/>
      <c r="NRB36" s="131"/>
      <c r="NRC36" s="131"/>
      <c r="NRD36" s="131"/>
      <c r="NRE36" s="131"/>
      <c r="NRF36" s="131"/>
      <c r="NRG36" s="131"/>
      <c r="NRH36" s="131"/>
      <c r="NRI36" s="131"/>
      <c r="NRJ36" s="131"/>
      <c r="NRK36" s="131"/>
      <c r="NRL36" s="131"/>
      <c r="NRM36" s="131"/>
      <c r="NRN36" s="131"/>
      <c r="NRO36" s="131"/>
      <c r="NRP36" s="131"/>
      <c r="NRQ36" s="131"/>
      <c r="NRR36" s="131"/>
      <c r="NRS36" s="131"/>
      <c r="NRT36" s="131"/>
      <c r="NRU36" s="131"/>
      <c r="NRV36" s="131"/>
      <c r="NRW36" s="131"/>
      <c r="NRX36" s="131"/>
      <c r="NRY36" s="131"/>
      <c r="NRZ36" s="131"/>
      <c r="NSA36" s="131"/>
      <c r="NSB36" s="131"/>
      <c r="NSC36" s="131"/>
      <c r="NSD36" s="131"/>
      <c r="NSE36" s="131"/>
      <c r="NSF36" s="131"/>
      <c r="NSG36" s="131"/>
      <c r="NSH36" s="131"/>
      <c r="NSI36" s="131"/>
      <c r="NSJ36" s="131"/>
      <c r="NSK36" s="131"/>
      <c r="NSL36" s="131"/>
      <c r="NSM36" s="131"/>
      <c r="NSN36" s="131"/>
      <c r="NSO36" s="131"/>
      <c r="NSP36" s="131"/>
      <c r="NSQ36" s="131"/>
      <c r="NSR36" s="131"/>
      <c r="NSS36" s="131"/>
      <c r="NST36" s="131"/>
      <c r="NSU36" s="131"/>
      <c r="NSV36" s="131"/>
      <c r="NSW36" s="131"/>
      <c r="NSX36" s="131"/>
      <c r="NSY36" s="131"/>
      <c r="NSZ36" s="131"/>
      <c r="NTA36" s="131"/>
      <c r="NTB36" s="131"/>
      <c r="NTC36" s="131"/>
      <c r="NTD36" s="131"/>
      <c r="NTE36" s="131"/>
      <c r="NTF36" s="131"/>
      <c r="NTG36" s="131"/>
      <c r="NTH36" s="131"/>
      <c r="NTI36" s="131"/>
      <c r="NTJ36" s="131"/>
      <c r="NTK36" s="131"/>
      <c r="NTL36" s="131"/>
      <c r="NTM36" s="131"/>
      <c r="NTN36" s="131"/>
      <c r="NTO36" s="131"/>
      <c r="NTP36" s="131"/>
      <c r="NTQ36" s="131"/>
      <c r="NTR36" s="131"/>
      <c r="NTS36" s="131"/>
      <c r="NTT36" s="131"/>
      <c r="NTU36" s="131"/>
      <c r="NTV36" s="131"/>
      <c r="NTW36" s="131"/>
      <c r="NTX36" s="131"/>
      <c r="NTY36" s="131"/>
      <c r="NTZ36" s="131"/>
      <c r="NUA36" s="131"/>
      <c r="NUB36" s="131"/>
      <c r="NUC36" s="131"/>
      <c r="NUD36" s="131"/>
      <c r="NUE36" s="131"/>
      <c r="NUF36" s="131"/>
      <c r="NUG36" s="131"/>
      <c r="NUH36" s="131"/>
      <c r="NUI36" s="131"/>
      <c r="NUJ36" s="131"/>
      <c r="NUK36" s="131"/>
      <c r="NUL36" s="131"/>
      <c r="NUM36" s="131"/>
      <c r="NUN36" s="131"/>
      <c r="NUO36" s="131"/>
      <c r="NUP36" s="131"/>
      <c r="NUQ36" s="131"/>
      <c r="NUR36" s="131"/>
      <c r="NUS36" s="131"/>
      <c r="NUT36" s="131"/>
      <c r="NUU36" s="131"/>
      <c r="NUV36" s="131"/>
      <c r="NUW36" s="131"/>
      <c r="NUX36" s="131"/>
      <c r="NUY36" s="131"/>
      <c r="NUZ36" s="131"/>
      <c r="NVA36" s="131"/>
      <c r="NVB36" s="131"/>
      <c r="NVC36" s="131"/>
      <c r="NVD36" s="131"/>
      <c r="NVE36" s="131"/>
      <c r="NVF36" s="131"/>
      <c r="NVG36" s="131"/>
      <c r="NVH36" s="131"/>
      <c r="NVI36" s="131"/>
      <c r="NVJ36" s="131"/>
      <c r="NVK36" s="131"/>
      <c r="NVL36" s="131"/>
      <c r="NVM36" s="131"/>
      <c r="NVN36" s="131"/>
      <c r="NVO36" s="131"/>
      <c r="NVP36" s="131"/>
      <c r="NVQ36" s="131"/>
      <c r="NVR36" s="131"/>
      <c r="NVS36" s="131"/>
      <c r="NVT36" s="131"/>
      <c r="NVU36" s="131"/>
      <c r="NVV36" s="131"/>
      <c r="NVW36" s="131"/>
      <c r="NVX36" s="131"/>
      <c r="NVY36" s="131"/>
      <c r="NVZ36" s="131"/>
      <c r="NWA36" s="131"/>
      <c r="NWB36" s="131"/>
      <c r="NWC36" s="131"/>
      <c r="NWD36" s="131"/>
      <c r="NWE36" s="131"/>
      <c r="NWF36" s="131"/>
      <c r="NWG36" s="131"/>
      <c r="NWH36" s="131"/>
      <c r="NWI36" s="131"/>
      <c r="NWJ36" s="131"/>
      <c r="NWK36" s="131"/>
      <c r="NWL36" s="131"/>
      <c r="NWM36" s="131"/>
      <c r="NWN36" s="131"/>
      <c r="NWO36" s="131"/>
      <c r="NWP36" s="131"/>
      <c r="NWQ36" s="131"/>
      <c r="NWR36" s="131"/>
      <c r="NWS36" s="131"/>
      <c r="NWT36" s="131"/>
      <c r="NWU36" s="131"/>
      <c r="NWV36" s="131"/>
      <c r="NWW36" s="131"/>
      <c r="NWX36" s="131"/>
      <c r="NWY36" s="131"/>
      <c r="NWZ36" s="131"/>
      <c r="NXA36" s="131"/>
      <c r="NXB36" s="131"/>
      <c r="NXC36" s="131"/>
      <c r="NXD36" s="131"/>
      <c r="NXE36" s="131"/>
      <c r="NXF36" s="131"/>
      <c r="NXG36" s="131"/>
      <c r="NXH36" s="131"/>
      <c r="NXI36" s="131"/>
      <c r="NXJ36" s="131"/>
      <c r="NXK36" s="131"/>
      <c r="NXL36" s="131"/>
      <c r="NXM36" s="131"/>
      <c r="NXN36" s="131"/>
      <c r="NXO36" s="131"/>
      <c r="NXP36" s="131"/>
      <c r="NXQ36" s="131"/>
      <c r="NXR36" s="131"/>
      <c r="NXS36" s="131"/>
      <c r="NXT36" s="131"/>
      <c r="NXU36" s="131"/>
      <c r="NXV36" s="131"/>
      <c r="NXW36" s="131"/>
      <c r="NXX36" s="131"/>
      <c r="NXY36" s="131"/>
      <c r="NXZ36" s="131"/>
      <c r="NYA36" s="131"/>
      <c r="NYB36" s="131"/>
      <c r="NYC36" s="131"/>
      <c r="NYD36" s="131"/>
      <c r="NYE36" s="131"/>
      <c r="NYF36" s="131"/>
      <c r="NYG36" s="131"/>
      <c r="NYH36" s="131"/>
      <c r="NYI36" s="131"/>
      <c r="NYJ36" s="131"/>
      <c r="NYK36" s="131"/>
      <c r="NYL36" s="131"/>
      <c r="NYM36" s="131"/>
      <c r="NYN36" s="131"/>
      <c r="NYO36" s="131"/>
      <c r="NYP36" s="131"/>
      <c r="NYQ36" s="131"/>
      <c r="NYR36" s="131"/>
      <c r="NYS36" s="131"/>
      <c r="NYT36" s="131"/>
      <c r="NYU36" s="131"/>
      <c r="NYV36" s="131"/>
      <c r="NYW36" s="131"/>
      <c r="NYX36" s="131"/>
      <c r="NYY36" s="131"/>
      <c r="NYZ36" s="131"/>
      <c r="NZA36" s="131"/>
      <c r="NZB36" s="131"/>
      <c r="NZC36" s="131"/>
      <c r="NZD36" s="131"/>
      <c r="NZE36" s="131"/>
      <c r="NZF36" s="131"/>
      <c r="NZG36" s="131"/>
      <c r="NZH36" s="131"/>
      <c r="NZI36" s="131"/>
      <c r="NZJ36" s="131"/>
      <c r="NZK36" s="131"/>
      <c r="NZL36" s="131"/>
      <c r="NZM36" s="131"/>
      <c r="NZN36" s="131"/>
      <c r="NZO36" s="131"/>
      <c r="NZP36" s="131"/>
      <c r="NZQ36" s="131"/>
      <c r="NZR36" s="131"/>
      <c r="NZS36" s="131"/>
      <c r="NZT36" s="131"/>
      <c r="NZU36" s="131"/>
      <c r="NZV36" s="131"/>
      <c r="NZW36" s="131"/>
      <c r="NZX36" s="131"/>
      <c r="NZY36" s="131"/>
      <c r="NZZ36" s="131"/>
      <c r="OAA36" s="131"/>
      <c r="OAB36" s="131"/>
      <c r="OAC36" s="131"/>
      <c r="OAD36" s="131"/>
      <c r="OAE36" s="131"/>
      <c r="OAF36" s="131"/>
      <c r="OAG36" s="131"/>
      <c r="OAH36" s="131"/>
      <c r="OAI36" s="131"/>
      <c r="OAJ36" s="131"/>
      <c r="OAK36" s="131"/>
      <c r="OAL36" s="131"/>
      <c r="OAM36" s="131"/>
      <c r="OAN36" s="131"/>
      <c r="OAO36" s="131"/>
      <c r="OAP36" s="131"/>
      <c r="OAQ36" s="131"/>
      <c r="OAR36" s="131"/>
      <c r="OAS36" s="131"/>
      <c r="OAT36" s="131"/>
      <c r="OAU36" s="131"/>
      <c r="OAV36" s="131"/>
      <c r="OAW36" s="131"/>
      <c r="OAX36" s="131"/>
      <c r="OAY36" s="131"/>
      <c r="OAZ36" s="131"/>
      <c r="OBA36" s="131"/>
      <c r="OBB36" s="131"/>
      <c r="OBC36" s="131"/>
      <c r="OBD36" s="131"/>
      <c r="OBE36" s="131"/>
      <c r="OBF36" s="131"/>
      <c r="OBG36" s="131"/>
      <c r="OBH36" s="131"/>
      <c r="OBI36" s="131"/>
      <c r="OBJ36" s="131"/>
      <c r="OBK36" s="131"/>
      <c r="OBL36" s="131"/>
      <c r="OBM36" s="131"/>
      <c r="OBN36" s="131"/>
      <c r="OBO36" s="131"/>
      <c r="OBP36" s="131"/>
      <c r="OBQ36" s="131"/>
      <c r="OBR36" s="131"/>
      <c r="OBS36" s="131"/>
      <c r="OBT36" s="131"/>
      <c r="OBU36" s="131"/>
      <c r="OBV36" s="131"/>
      <c r="OBW36" s="131"/>
      <c r="OBX36" s="131"/>
      <c r="OBY36" s="131"/>
      <c r="OBZ36" s="131"/>
      <c r="OCA36" s="131"/>
      <c r="OCB36" s="131"/>
      <c r="OCC36" s="131"/>
      <c r="OCD36" s="131"/>
      <c r="OCE36" s="131"/>
      <c r="OCF36" s="131"/>
      <c r="OCG36" s="131"/>
      <c r="OCH36" s="131"/>
      <c r="OCI36" s="131"/>
      <c r="OCJ36" s="131"/>
      <c r="OCK36" s="131"/>
      <c r="OCL36" s="131"/>
      <c r="OCM36" s="131"/>
      <c r="OCN36" s="131"/>
      <c r="OCO36" s="131"/>
      <c r="OCP36" s="131"/>
      <c r="OCQ36" s="131"/>
      <c r="OCR36" s="131"/>
      <c r="OCS36" s="131"/>
      <c r="OCT36" s="131"/>
      <c r="OCU36" s="131"/>
      <c r="OCV36" s="131"/>
      <c r="OCW36" s="131"/>
      <c r="OCX36" s="131"/>
      <c r="OCY36" s="131"/>
      <c r="OCZ36" s="131"/>
      <c r="ODA36" s="131"/>
      <c r="ODB36" s="131"/>
      <c r="ODC36" s="131"/>
      <c r="ODD36" s="131"/>
      <c r="ODE36" s="131"/>
      <c r="ODF36" s="131"/>
      <c r="ODG36" s="131"/>
      <c r="ODH36" s="131"/>
      <c r="ODI36" s="131"/>
      <c r="ODJ36" s="131"/>
      <c r="ODK36" s="131"/>
      <c r="ODL36" s="131"/>
      <c r="ODM36" s="131"/>
      <c r="ODN36" s="131"/>
      <c r="ODO36" s="131"/>
      <c r="ODP36" s="131"/>
      <c r="ODQ36" s="131"/>
      <c r="ODR36" s="131"/>
      <c r="ODS36" s="131"/>
      <c r="ODT36" s="131"/>
      <c r="ODU36" s="131"/>
      <c r="ODV36" s="131"/>
      <c r="ODW36" s="131"/>
      <c r="ODX36" s="131"/>
      <c r="ODY36" s="131"/>
      <c r="ODZ36" s="131"/>
      <c r="OEA36" s="131"/>
      <c r="OEB36" s="131"/>
      <c r="OEC36" s="131"/>
      <c r="OED36" s="131"/>
      <c r="OEE36" s="131"/>
      <c r="OEF36" s="131"/>
      <c r="OEG36" s="131"/>
      <c r="OEH36" s="131"/>
      <c r="OEI36" s="131"/>
      <c r="OEJ36" s="131"/>
      <c r="OEK36" s="131"/>
      <c r="OEL36" s="131"/>
      <c r="OEM36" s="131"/>
      <c r="OEN36" s="131"/>
      <c r="OEO36" s="131"/>
      <c r="OEP36" s="131"/>
      <c r="OEQ36" s="131"/>
      <c r="OER36" s="131"/>
      <c r="OES36" s="131"/>
      <c r="OET36" s="131"/>
      <c r="OEU36" s="131"/>
      <c r="OEV36" s="131"/>
      <c r="OEW36" s="131"/>
      <c r="OEX36" s="131"/>
      <c r="OEY36" s="131"/>
      <c r="OEZ36" s="131"/>
      <c r="OFA36" s="131"/>
      <c r="OFB36" s="131"/>
      <c r="OFC36" s="131"/>
      <c r="OFD36" s="131"/>
      <c r="OFE36" s="131"/>
      <c r="OFF36" s="131"/>
      <c r="OFG36" s="131"/>
      <c r="OFH36" s="131"/>
      <c r="OFI36" s="131"/>
      <c r="OFJ36" s="131"/>
      <c r="OFK36" s="131"/>
      <c r="OFL36" s="131"/>
      <c r="OFM36" s="131"/>
      <c r="OFN36" s="131"/>
      <c r="OFO36" s="131"/>
      <c r="OFP36" s="131"/>
      <c r="OFQ36" s="131"/>
      <c r="OFR36" s="131"/>
      <c r="OFS36" s="131"/>
      <c r="OFT36" s="131"/>
      <c r="OFU36" s="131"/>
      <c r="OFV36" s="131"/>
      <c r="OFW36" s="131"/>
      <c r="OFX36" s="131"/>
      <c r="OFY36" s="131"/>
      <c r="OFZ36" s="131"/>
      <c r="OGA36" s="131"/>
      <c r="OGB36" s="131"/>
      <c r="OGC36" s="131"/>
      <c r="OGD36" s="131"/>
      <c r="OGE36" s="131"/>
      <c r="OGF36" s="131"/>
      <c r="OGG36" s="131"/>
      <c r="OGH36" s="131"/>
      <c r="OGI36" s="131"/>
      <c r="OGJ36" s="131"/>
      <c r="OGK36" s="131"/>
      <c r="OGL36" s="131"/>
      <c r="OGM36" s="131"/>
      <c r="OGN36" s="131"/>
      <c r="OGO36" s="131"/>
      <c r="OGP36" s="131"/>
      <c r="OGQ36" s="131"/>
      <c r="OGR36" s="131"/>
      <c r="OGS36" s="131"/>
      <c r="OGT36" s="131"/>
      <c r="OGU36" s="131"/>
      <c r="OGV36" s="131"/>
      <c r="OGW36" s="131"/>
      <c r="OGX36" s="131"/>
      <c r="OGY36" s="131"/>
      <c r="OGZ36" s="131"/>
      <c r="OHA36" s="131"/>
      <c r="OHB36" s="131"/>
      <c r="OHC36" s="131"/>
      <c r="OHD36" s="131"/>
      <c r="OHE36" s="131"/>
      <c r="OHF36" s="131"/>
      <c r="OHG36" s="131"/>
      <c r="OHH36" s="131"/>
      <c r="OHI36" s="131"/>
      <c r="OHJ36" s="131"/>
      <c r="OHK36" s="131"/>
      <c r="OHL36" s="131"/>
      <c r="OHM36" s="131"/>
      <c r="OHN36" s="131"/>
      <c r="OHO36" s="131"/>
      <c r="OHP36" s="131"/>
      <c r="OHQ36" s="131"/>
      <c r="OHR36" s="131"/>
      <c r="OHS36" s="131"/>
      <c r="OHT36" s="131"/>
      <c r="OHU36" s="131"/>
      <c r="OHV36" s="131"/>
      <c r="OHW36" s="131"/>
      <c r="OHX36" s="131"/>
      <c r="OHY36" s="131"/>
      <c r="OHZ36" s="131"/>
      <c r="OIA36" s="131"/>
      <c r="OIB36" s="131"/>
      <c r="OIC36" s="131"/>
      <c r="OID36" s="131"/>
      <c r="OIE36" s="131"/>
      <c r="OIF36" s="131"/>
      <c r="OIG36" s="131"/>
      <c r="OIH36" s="131"/>
      <c r="OII36" s="131"/>
      <c r="OIJ36" s="131"/>
      <c r="OIK36" s="131"/>
      <c r="OIL36" s="131"/>
      <c r="OIM36" s="131"/>
      <c r="OIN36" s="131"/>
      <c r="OIO36" s="131"/>
      <c r="OIP36" s="131"/>
      <c r="OIQ36" s="131"/>
      <c r="OIR36" s="131"/>
      <c r="OIS36" s="131"/>
      <c r="OIT36" s="131"/>
      <c r="OIU36" s="131"/>
      <c r="OIV36" s="131"/>
      <c r="OIW36" s="131"/>
      <c r="OIX36" s="131"/>
      <c r="OIY36" s="131"/>
      <c r="OIZ36" s="131"/>
      <c r="OJA36" s="131"/>
      <c r="OJB36" s="131"/>
      <c r="OJC36" s="131"/>
      <c r="OJD36" s="131"/>
      <c r="OJE36" s="131"/>
      <c r="OJF36" s="131"/>
      <c r="OJG36" s="131"/>
      <c r="OJH36" s="131"/>
      <c r="OJI36" s="131"/>
      <c r="OJJ36" s="131"/>
      <c r="OJK36" s="131"/>
      <c r="OJL36" s="131"/>
      <c r="OJM36" s="131"/>
      <c r="OJN36" s="131"/>
      <c r="OJO36" s="131"/>
      <c r="OJP36" s="131"/>
      <c r="OJQ36" s="131"/>
      <c r="OJR36" s="131"/>
      <c r="OJS36" s="131"/>
      <c r="OJT36" s="131"/>
      <c r="OJU36" s="131"/>
      <c r="OJV36" s="131"/>
      <c r="OJW36" s="131"/>
      <c r="OJX36" s="131"/>
      <c r="OJY36" s="131"/>
      <c r="OJZ36" s="131"/>
      <c r="OKA36" s="131"/>
      <c r="OKB36" s="131"/>
      <c r="OKC36" s="131"/>
      <c r="OKD36" s="131"/>
      <c r="OKE36" s="131"/>
      <c r="OKF36" s="131"/>
      <c r="OKG36" s="131"/>
      <c r="OKH36" s="131"/>
      <c r="OKI36" s="131"/>
      <c r="OKJ36" s="131"/>
      <c r="OKK36" s="131"/>
      <c r="OKL36" s="131"/>
      <c r="OKM36" s="131"/>
      <c r="OKN36" s="131"/>
      <c r="OKO36" s="131"/>
      <c r="OKP36" s="131"/>
      <c r="OKQ36" s="131"/>
      <c r="OKR36" s="131"/>
      <c r="OKS36" s="131"/>
      <c r="OKT36" s="131"/>
      <c r="OKU36" s="131"/>
      <c r="OKV36" s="131"/>
      <c r="OKW36" s="131"/>
      <c r="OKX36" s="131"/>
      <c r="OKY36" s="131"/>
      <c r="OKZ36" s="131"/>
      <c r="OLA36" s="131"/>
      <c r="OLB36" s="131"/>
      <c r="OLC36" s="131"/>
      <c r="OLD36" s="131"/>
      <c r="OLE36" s="131"/>
      <c r="OLF36" s="131"/>
      <c r="OLG36" s="131"/>
      <c r="OLH36" s="131"/>
      <c r="OLI36" s="131"/>
      <c r="OLJ36" s="131"/>
      <c r="OLK36" s="131"/>
      <c r="OLL36" s="131"/>
      <c r="OLM36" s="131"/>
      <c r="OLN36" s="131"/>
      <c r="OLO36" s="131"/>
      <c r="OLP36" s="131"/>
      <c r="OLQ36" s="131"/>
      <c r="OLR36" s="131"/>
      <c r="OLS36" s="131"/>
      <c r="OLT36" s="131"/>
      <c r="OLU36" s="131"/>
      <c r="OLV36" s="131"/>
      <c r="OLW36" s="131"/>
      <c r="OLX36" s="131"/>
      <c r="OLY36" s="131"/>
      <c r="OLZ36" s="131"/>
      <c r="OMA36" s="131"/>
      <c r="OMB36" s="131"/>
      <c r="OMC36" s="131"/>
      <c r="OMD36" s="131"/>
      <c r="OME36" s="131"/>
      <c r="OMF36" s="131"/>
      <c r="OMG36" s="131"/>
      <c r="OMH36" s="131"/>
      <c r="OMI36" s="131"/>
      <c r="OMJ36" s="131"/>
      <c r="OMK36" s="131"/>
      <c r="OML36" s="131"/>
      <c r="OMM36" s="131"/>
      <c r="OMN36" s="131"/>
      <c r="OMO36" s="131"/>
      <c r="OMP36" s="131"/>
      <c r="OMQ36" s="131"/>
      <c r="OMR36" s="131"/>
      <c r="OMS36" s="131"/>
      <c r="OMT36" s="131"/>
      <c r="OMU36" s="131"/>
      <c r="OMV36" s="131"/>
      <c r="OMW36" s="131"/>
      <c r="OMX36" s="131"/>
      <c r="OMY36" s="131"/>
      <c r="OMZ36" s="131"/>
      <c r="ONA36" s="131"/>
      <c r="ONB36" s="131"/>
      <c r="ONC36" s="131"/>
      <c r="OND36" s="131"/>
      <c r="ONE36" s="131"/>
      <c r="ONF36" s="131"/>
      <c r="ONG36" s="131"/>
      <c r="ONH36" s="131"/>
      <c r="ONI36" s="131"/>
      <c r="ONJ36" s="131"/>
      <c r="ONK36" s="131"/>
      <c r="ONL36" s="131"/>
      <c r="ONM36" s="131"/>
      <c r="ONN36" s="131"/>
      <c r="ONO36" s="131"/>
      <c r="ONP36" s="131"/>
      <c r="ONQ36" s="131"/>
      <c r="ONR36" s="131"/>
      <c r="ONS36" s="131"/>
      <c r="ONT36" s="131"/>
      <c r="ONU36" s="131"/>
      <c r="ONV36" s="131"/>
      <c r="ONW36" s="131"/>
      <c r="ONX36" s="131"/>
      <c r="ONY36" s="131"/>
      <c r="ONZ36" s="131"/>
      <c r="OOA36" s="131"/>
      <c r="OOB36" s="131"/>
      <c r="OOC36" s="131"/>
      <c r="OOD36" s="131"/>
      <c r="OOE36" s="131"/>
      <c r="OOF36" s="131"/>
      <c r="OOG36" s="131"/>
      <c r="OOH36" s="131"/>
      <c r="OOI36" s="131"/>
      <c r="OOJ36" s="131"/>
      <c r="OOK36" s="131"/>
      <c r="OOL36" s="131"/>
      <c r="OOM36" s="131"/>
      <c r="OON36" s="131"/>
      <c r="OOO36" s="131"/>
      <c r="OOP36" s="131"/>
      <c r="OOQ36" s="131"/>
      <c r="OOR36" s="131"/>
      <c r="OOS36" s="131"/>
      <c r="OOT36" s="131"/>
      <c r="OOU36" s="131"/>
      <c r="OOV36" s="131"/>
      <c r="OOW36" s="131"/>
      <c r="OOX36" s="131"/>
      <c r="OOY36" s="131"/>
      <c r="OOZ36" s="131"/>
      <c r="OPA36" s="131"/>
      <c r="OPB36" s="131"/>
      <c r="OPC36" s="131"/>
      <c r="OPD36" s="131"/>
      <c r="OPE36" s="131"/>
      <c r="OPF36" s="131"/>
      <c r="OPG36" s="131"/>
      <c r="OPH36" s="131"/>
      <c r="OPI36" s="131"/>
      <c r="OPJ36" s="131"/>
      <c r="OPK36" s="131"/>
      <c r="OPL36" s="131"/>
      <c r="OPM36" s="131"/>
      <c r="OPN36" s="131"/>
      <c r="OPO36" s="131"/>
      <c r="OPP36" s="131"/>
      <c r="OPQ36" s="131"/>
      <c r="OPR36" s="131"/>
      <c r="OPS36" s="131"/>
      <c r="OPT36" s="131"/>
      <c r="OPU36" s="131"/>
      <c r="OPV36" s="131"/>
      <c r="OPW36" s="131"/>
      <c r="OPX36" s="131"/>
      <c r="OPY36" s="131"/>
      <c r="OPZ36" s="131"/>
      <c r="OQA36" s="131"/>
      <c r="OQB36" s="131"/>
      <c r="OQC36" s="131"/>
      <c r="OQD36" s="131"/>
      <c r="OQE36" s="131"/>
      <c r="OQF36" s="131"/>
      <c r="OQG36" s="131"/>
      <c r="OQH36" s="131"/>
      <c r="OQI36" s="131"/>
      <c r="OQJ36" s="131"/>
      <c r="OQK36" s="131"/>
      <c r="OQL36" s="131"/>
      <c r="OQM36" s="131"/>
      <c r="OQN36" s="131"/>
      <c r="OQO36" s="131"/>
      <c r="OQP36" s="131"/>
      <c r="OQQ36" s="131"/>
      <c r="OQR36" s="131"/>
      <c r="OQS36" s="131"/>
      <c r="OQT36" s="131"/>
      <c r="OQU36" s="131"/>
      <c r="OQV36" s="131"/>
      <c r="OQW36" s="131"/>
      <c r="OQX36" s="131"/>
      <c r="OQY36" s="131"/>
      <c r="OQZ36" s="131"/>
      <c r="ORA36" s="131"/>
      <c r="ORB36" s="131"/>
      <c r="ORC36" s="131"/>
      <c r="ORD36" s="131"/>
      <c r="ORE36" s="131"/>
      <c r="ORF36" s="131"/>
      <c r="ORG36" s="131"/>
      <c r="ORH36" s="131"/>
      <c r="ORI36" s="131"/>
      <c r="ORJ36" s="131"/>
      <c r="ORK36" s="131"/>
      <c r="ORL36" s="131"/>
      <c r="ORM36" s="131"/>
      <c r="ORN36" s="131"/>
      <c r="ORO36" s="131"/>
      <c r="ORP36" s="131"/>
      <c r="ORQ36" s="131"/>
      <c r="ORR36" s="131"/>
      <c r="ORS36" s="131"/>
      <c r="ORT36" s="131"/>
      <c r="ORU36" s="131"/>
      <c r="ORV36" s="131"/>
      <c r="ORW36" s="131"/>
      <c r="ORX36" s="131"/>
      <c r="ORY36" s="131"/>
      <c r="ORZ36" s="131"/>
      <c r="OSA36" s="131"/>
      <c r="OSB36" s="131"/>
      <c r="OSC36" s="131"/>
      <c r="OSD36" s="131"/>
      <c r="OSE36" s="131"/>
      <c r="OSF36" s="131"/>
      <c r="OSG36" s="131"/>
      <c r="OSH36" s="131"/>
      <c r="OSI36" s="131"/>
      <c r="OSJ36" s="131"/>
      <c r="OSK36" s="131"/>
      <c r="OSL36" s="131"/>
      <c r="OSM36" s="131"/>
      <c r="OSN36" s="131"/>
      <c r="OSO36" s="131"/>
      <c r="OSP36" s="131"/>
      <c r="OSQ36" s="131"/>
      <c r="OSR36" s="131"/>
      <c r="OSS36" s="131"/>
      <c r="OST36" s="131"/>
      <c r="OSU36" s="131"/>
      <c r="OSV36" s="131"/>
      <c r="OSW36" s="131"/>
      <c r="OSX36" s="131"/>
      <c r="OSY36" s="131"/>
      <c r="OSZ36" s="131"/>
      <c r="OTA36" s="131"/>
      <c r="OTB36" s="131"/>
      <c r="OTC36" s="131"/>
      <c r="OTD36" s="131"/>
      <c r="OTE36" s="131"/>
      <c r="OTF36" s="131"/>
      <c r="OTG36" s="131"/>
      <c r="OTH36" s="131"/>
      <c r="OTI36" s="131"/>
      <c r="OTJ36" s="131"/>
      <c r="OTK36" s="131"/>
      <c r="OTL36" s="131"/>
      <c r="OTM36" s="131"/>
      <c r="OTN36" s="131"/>
      <c r="OTO36" s="131"/>
      <c r="OTP36" s="131"/>
      <c r="OTQ36" s="131"/>
      <c r="OTR36" s="131"/>
      <c r="OTS36" s="131"/>
      <c r="OTT36" s="131"/>
      <c r="OTU36" s="131"/>
      <c r="OTV36" s="131"/>
      <c r="OTW36" s="131"/>
      <c r="OTX36" s="131"/>
      <c r="OTY36" s="131"/>
      <c r="OTZ36" s="131"/>
      <c r="OUA36" s="131"/>
      <c r="OUB36" s="131"/>
      <c r="OUC36" s="131"/>
      <c r="OUD36" s="131"/>
      <c r="OUE36" s="131"/>
      <c r="OUF36" s="131"/>
      <c r="OUG36" s="131"/>
      <c r="OUH36" s="131"/>
      <c r="OUI36" s="131"/>
      <c r="OUJ36" s="131"/>
      <c r="OUK36" s="131"/>
      <c r="OUL36" s="131"/>
      <c r="OUM36" s="131"/>
      <c r="OUN36" s="131"/>
      <c r="OUO36" s="131"/>
      <c r="OUP36" s="131"/>
      <c r="OUQ36" s="131"/>
      <c r="OUR36" s="131"/>
      <c r="OUS36" s="131"/>
      <c r="OUT36" s="131"/>
      <c r="OUU36" s="131"/>
      <c r="OUV36" s="131"/>
      <c r="OUW36" s="131"/>
      <c r="OUX36" s="131"/>
      <c r="OUY36" s="131"/>
      <c r="OUZ36" s="131"/>
      <c r="OVA36" s="131"/>
      <c r="OVB36" s="131"/>
      <c r="OVC36" s="131"/>
      <c r="OVD36" s="131"/>
      <c r="OVE36" s="131"/>
      <c r="OVF36" s="131"/>
      <c r="OVG36" s="131"/>
      <c r="OVH36" s="131"/>
      <c r="OVI36" s="131"/>
      <c r="OVJ36" s="131"/>
      <c r="OVK36" s="131"/>
      <c r="OVL36" s="131"/>
      <c r="OVM36" s="131"/>
      <c r="OVN36" s="131"/>
      <c r="OVO36" s="131"/>
      <c r="OVP36" s="131"/>
      <c r="OVQ36" s="131"/>
      <c r="OVR36" s="131"/>
      <c r="OVS36" s="131"/>
      <c r="OVT36" s="131"/>
      <c r="OVU36" s="131"/>
      <c r="OVV36" s="131"/>
      <c r="OVW36" s="131"/>
      <c r="OVX36" s="131"/>
      <c r="OVY36" s="131"/>
      <c r="OVZ36" s="131"/>
      <c r="OWA36" s="131"/>
      <c r="OWB36" s="131"/>
      <c r="OWC36" s="131"/>
      <c r="OWD36" s="131"/>
      <c r="OWE36" s="131"/>
      <c r="OWF36" s="131"/>
      <c r="OWG36" s="131"/>
      <c r="OWH36" s="131"/>
      <c r="OWI36" s="131"/>
      <c r="OWJ36" s="131"/>
      <c r="OWK36" s="131"/>
      <c r="OWL36" s="131"/>
      <c r="OWM36" s="131"/>
      <c r="OWN36" s="131"/>
      <c r="OWO36" s="131"/>
      <c r="OWP36" s="131"/>
      <c r="OWQ36" s="131"/>
      <c r="OWR36" s="131"/>
      <c r="OWS36" s="131"/>
      <c r="OWT36" s="131"/>
      <c r="OWU36" s="131"/>
      <c r="OWV36" s="131"/>
      <c r="OWW36" s="131"/>
      <c r="OWX36" s="131"/>
      <c r="OWY36" s="131"/>
      <c r="OWZ36" s="131"/>
      <c r="OXA36" s="131"/>
      <c r="OXB36" s="131"/>
      <c r="OXC36" s="131"/>
      <c r="OXD36" s="131"/>
      <c r="OXE36" s="131"/>
      <c r="OXF36" s="131"/>
      <c r="OXG36" s="131"/>
      <c r="OXH36" s="131"/>
      <c r="OXI36" s="131"/>
      <c r="OXJ36" s="131"/>
      <c r="OXK36" s="131"/>
      <c r="OXL36" s="131"/>
      <c r="OXM36" s="131"/>
      <c r="OXN36" s="131"/>
      <c r="OXO36" s="131"/>
      <c r="OXP36" s="131"/>
      <c r="OXQ36" s="131"/>
      <c r="OXR36" s="131"/>
      <c r="OXS36" s="131"/>
      <c r="OXT36" s="131"/>
      <c r="OXU36" s="131"/>
      <c r="OXV36" s="131"/>
      <c r="OXW36" s="131"/>
      <c r="OXX36" s="131"/>
      <c r="OXY36" s="131"/>
      <c r="OXZ36" s="131"/>
      <c r="OYA36" s="131"/>
      <c r="OYB36" s="131"/>
      <c r="OYC36" s="131"/>
      <c r="OYD36" s="131"/>
      <c r="OYE36" s="131"/>
      <c r="OYF36" s="131"/>
      <c r="OYG36" s="131"/>
      <c r="OYH36" s="131"/>
      <c r="OYI36" s="131"/>
      <c r="OYJ36" s="131"/>
      <c r="OYK36" s="131"/>
      <c r="OYL36" s="131"/>
      <c r="OYM36" s="131"/>
      <c r="OYN36" s="131"/>
      <c r="OYO36" s="131"/>
      <c r="OYP36" s="131"/>
      <c r="OYQ36" s="131"/>
      <c r="OYR36" s="131"/>
      <c r="OYS36" s="131"/>
      <c r="OYT36" s="131"/>
      <c r="OYU36" s="131"/>
      <c r="OYV36" s="131"/>
      <c r="OYW36" s="131"/>
      <c r="OYX36" s="131"/>
      <c r="OYY36" s="131"/>
      <c r="OYZ36" s="131"/>
      <c r="OZA36" s="131"/>
      <c r="OZB36" s="131"/>
      <c r="OZC36" s="131"/>
      <c r="OZD36" s="131"/>
      <c r="OZE36" s="131"/>
      <c r="OZF36" s="131"/>
      <c r="OZG36" s="131"/>
      <c r="OZH36" s="131"/>
      <c r="OZI36" s="131"/>
      <c r="OZJ36" s="131"/>
      <c r="OZK36" s="131"/>
      <c r="OZL36" s="131"/>
      <c r="OZM36" s="131"/>
      <c r="OZN36" s="131"/>
      <c r="OZO36" s="131"/>
      <c r="OZP36" s="131"/>
      <c r="OZQ36" s="131"/>
      <c r="OZR36" s="131"/>
      <c r="OZS36" s="131"/>
      <c r="OZT36" s="131"/>
      <c r="OZU36" s="131"/>
      <c r="OZV36" s="131"/>
      <c r="OZW36" s="131"/>
      <c r="OZX36" s="131"/>
      <c r="OZY36" s="131"/>
      <c r="OZZ36" s="131"/>
      <c r="PAA36" s="131"/>
      <c r="PAB36" s="131"/>
      <c r="PAC36" s="131"/>
      <c r="PAD36" s="131"/>
      <c r="PAE36" s="131"/>
      <c r="PAF36" s="131"/>
      <c r="PAG36" s="131"/>
      <c r="PAH36" s="131"/>
      <c r="PAI36" s="131"/>
      <c r="PAJ36" s="131"/>
      <c r="PAK36" s="131"/>
      <c r="PAL36" s="131"/>
      <c r="PAM36" s="131"/>
      <c r="PAN36" s="131"/>
      <c r="PAO36" s="131"/>
      <c r="PAP36" s="131"/>
      <c r="PAQ36" s="131"/>
      <c r="PAR36" s="131"/>
      <c r="PAS36" s="131"/>
      <c r="PAT36" s="131"/>
      <c r="PAU36" s="131"/>
      <c r="PAV36" s="131"/>
      <c r="PAW36" s="131"/>
      <c r="PAX36" s="131"/>
      <c r="PAY36" s="131"/>
      <c r="PAZ36" s="131"/>
      <c r="PBA36" s="131"/>
      <c r="PBB36" s="131"/>
      <c r="PBC36" s="131"/>
      <c r="PBD36" s="131"/>
      <c r="PBE36" s="131"/>
      <c r="PBF36" s="131"/>
      <c r="PBG36" s="131"/>
      <c r="PBH36" s="131"/>
      <c r="PBI36" s="131"/>
      <c r="PBJ36" s="131"/>
      <c r="PBK36" s="131"/>
      <c r="PBL36" s="131"/>
      <c r="PBM36" s="131"/>
      <c r="PBN36" s="131"/>
      <c r="PBO36" s="131"/>
      <c r="PBP36" s="131"/>
      <c r="PBQ36" s="131"/>
      <c r="PBR36" s="131"/>
      <c r="PBS36" s="131"/>
      <c r="PBT36" s="131"/>
      <c r="PBU36" s="131"/>
      <c r="PBV36" s="131"/>
      <c r="PBW36" s="131"/>
      <c r="PBX36" s="131"/>
      <c r="PBY36" s="131"/>
      <c r="PBZ36" s="131"/>
      <c r="PCA36" s="131"/>
      <c r="PCB36" s="131"/>
      <c r="PCC36" s="131"/>
      <c r="PCD36" s="131"/>
      <c r="PCE36" s="131"/>
      <c r="PCF36" s="131"/>
      <c r="PCG36" s="131"/>
      <c r="PCH36" s="131"/>
      <c r="PCI36" s="131"/>
      <c r="PCJ36" s="131"/>
      <c r="PCK36" s="131"/>
      <c r="PCL36" s="131"/>
      <c r="PCM36" s="131"/>
      <c r="PCN36" s="131"/>
      <c r="PCO36" s="131"/>
      <c r="PCP36" s="131"/>
      <c r="PCQ36" s="131"/>
      <c r="PCR36" s="131"/>
      <c r="PCS36" s="131"/>
      <c r="PCT36" s="131"/>
      <c r="PCU36" s="131"/>
      <c r="PCV36" s="131"/>
      <c r="PCW36" s="131"/>
      <c r="PCX36" s="131"/>
      <c r="PCY36" s="131"/>
      <c r="PCZ36" s="131"/>
      <c r="PDA36" s="131"/>
      <c r="PDB36" s="131"/>
      <c r="PDC36" s="131"/>
      <c r="PDD36" s="131"/>
      <c r="PDE36" s="131"/>
      <c r="PDF36" s="131"/>
      <c r="PDG36" s="131"/>
      <c r="PDH36" s="131"/>
      <c r="PDI36" s="131"/>
      <c r="PDJ36" s="131"/>
      <c r="PDK36" s="131"/>
      <c r="PDL36" s="131"/>
      <c r="PDM36" s="131"/>
      <c r="PDN36" s="131"/>
      <c r="PDO36" s="131"/>
      <c r="PDP36" s="131"/>
      <c r="PDQ36" s="131"/>
      <c r="PDR36" s="131"/>
      <c r="PDS36" s="131"/>
      <c r="PDT36" s="131"/>
      <c r="PDU36" s="131"/>
      <c r="PDV36" s="131"/>
      <c r="PDW36" s="131"/>
      <c r="PDX36" s="131"/>
      <c r="PDY36" s="131"/>
      <c r="PDZ36" s="131"/>
      <c r="PEA36" s="131"/>
      <c r="PEB36" s="131"/>
      <c r="PEC36" s="131"/>
      <c r="PED36" s="131"/>
      <c r="PEE36" s="131"/>
      <c r="PEF36" s="131"/>
      <c r="PEG36" s="131"/>
      <c r="PEH36" s="131"/>
      <c r="PEI36" s="131"/>
      <c r="PEJ36" s="131"/>
      <c r="PEK36" s="131"/>
      <c r="PEL36" s="131"/>
      <c r="PEM36" s="131"/>
      <c r="PEN36" s="131"/>
      <c r="PEO36" s="131"/>
      <c r="PEP36" s="131"/>
      <c r="PEQ36" s="131"/>
      <c r="PER36" s="131"/>
      <c r="PES36" s="131"/>
      <c r="PET36" s="131"/>
      <c r="PEU36" s="131"/>
      <c r="PEV36" s="131"/>
      <c r="PEW36" s="131"/>
      <c r="PEX36" s="131"/>
      <c r="PEY36" s="131"/>
      <c r="PEZ36" s="131"/>
      <c r="PFA36" s="131"/>
      <c r="PFB36" s="131"/>
      <c r="PFC36" s="131"/>
      <c r="PFD36" s="131"/>
      <c r="PFE36" s="131"/>
      <c r="PFF36" s="131"/>
      <c r="PFG36" s="131"/>
      <c r="PFH36" s="131"/>
      <c r="PFI36" s="131"/>
      <c r="PFJ36" s="131"/>
      <c r="PFK36" s="131"/>
      <c r="PFL36" s="131"/>
      <c r="PFM36" s="131"/>
      <c r="PFN36" s="131"/>
      <c r="PFO36" s="131"/>
      <c r="PFP36" s="131"/>
      <c r="PFQ36" s="131"/>
      <c r="PFR36" s="131"/>
      <c r="PFS36" s="131"/>
      <c r="PFT36" s="131"/>
      <c r="PFU36" s="131"/>
      <c r="PFV36" s="131"/>
      <c r="PFW36" s="131"/>
      <c r="PFX36" s="131"/>
      <c r="PFY36" s="131"/>
      <c r="PFZ36" s="131"/>
      <c r="PGA36" s="131"/>
      <c r="PGB36" s="131"/>
      <c r="PGC36" s="131"/>
      <c r="PGD36" s="131"/>
      <c r="PGE36" s="131"/>
      <c r="PGF36" s="131"/>
      <c r="PGG36" s="131"/>
      <c r="PGH36" s="131"/>
      <c r="PGI36" s="131"/>
      <c r="PGJ36" s="131"/>
      <c r="PGK36" s="131"/>
      <c r="PGL36" s="131"/>
      <c r="PGM36" s="131"/>
      <c r="PGN36" s="131"/>
      <c r="PGO36" s="131"/>
      <c r="PGP36" s="131"/>
      <c r="PGQ36" s="131"/>
      <c r="PGR36" s="131"/>
      <c r="PGS36" s="131"/>
      <c r="PGT36" s="131"/>
      <c r="PGU36" s="131"/>
      <c r="PGV36" s="131"/>
      <c r="PGW36" s="131"/>
      <c r="PGX36" s="131"/>
      <c r="PGY36" s="131"/>
      <c r="PGZ36" s="131"/>
      <c r="PHA36" s="131"/>
      <c r="PHB36" s="131"/>
      <c r="PHC36" s="131"/>
      <c r="PHD36" s="131"/>
      <c r="PHE36" s="131"/>
      <c r="PHF36" s="131"/>
      <c r="PHG36" s="131"/>
      <c r="PHH36" s="131"/>
      <c r="PHI36" s="131"/>
      <c r="PHJ36" s="131"/>
      <c r="PHK36" s="131"/>
      <c r="PHL36" s="131"/>
      <c r="PHM36" s="131"/>
      <c r="PHN36" s="131"/>
      <c r="PHO36" s="131"/>
      <c r="PHP36" s="131"/>
      <c r="PHQ36" s="131"/>
      <c r="PHR36" s="131"/>
      <c r="PHS36" s="131"/>
      <c r="PHT36" s="131"/>
      <c r="PHU36" s="131"/>
      <c r="PHV36" s="131"/>
      <c r="PHW36" s="131"/>
      <c r="PHX36" s="131"/>
      <c r="PHY36" s="131"/>
      <c r="PHZ36" s="131"/>
      <c r="PIA36" s="131"/>
      <c r="PIB36" s="131"/>
      <c r="PIC36" s="131"/>
      <c r="PID36" s="131"/>
      <c r="PIE36" s="131"/>
      <c r="PIF36" s="131"/>
      <c r="PIG36" s="131"/>
      <c r="PIH36" s="131"/>
      <c r="PII36" s="131"/>
      <c r="PIJ36" s="131"/>
      <c r="PIK36" s="131"/>
      <c r="PIL36" s="131"/>
      <c r="PIM36" s="131"/>
      <c r="PIN36" s="131"/>
      <c r="PIO36" s="131"/>
      <c r="PIP36" s="131"/>
      <c r="PIQ36" s="131"/>
      <c r="PIR36" s="131"/>
      <c r="PIS36" s="131"/>
      <c r="PIT36" s="131"/>
      <c r="PIU36" s="131"/>
      <c r="PIV36" s="131"/>
      <c r="PIW36" s="131"/>
      <c r="PIX36" s="131"/>
      <c r="PIY36" s="131"/>
      <c r="PIZ36" s="131"/>
      <c r="PJA36" s="131"/>
      <c r="PJB36" s="131"/>
      <c r="PJC36" s="131"/>
      <c r="PJD36" s="131"/>
      <c r="PJE36" s="131"/>
      <c r="PJF36" s="131"/>
      <c r="PJG36" s="131"/>
      <c r="PJH36" s="131"/>
      <c r="PJI36" s="131"/>
      <c r="PJJ36" s="131"/>
      <c r="PJK36" s="131"/>
      <c r="PJL36" s="131"/>
      <c r="PJM36" s="131"/>
      <c r="PJN36" s="131"/>
      <c r="PJO36" s="131"/>
      <c r="PJP36" s="131"/>
      <c r="PJQ36" s="131"/>
      <c r="PJR36" s="131"/>
      <c r="PJS36" s="131"/>
      <c r="PJT36" s="131"/>
      <c r="PJU36" s="131"/>
      <c r="PJV36" s="131"/>
      <c r="PJW36" s="131"/>
      <c r="PJX36" s="131"/>
      <c r="PJY36" s="131"/>
      <c r="PJZ36" s="131"/>
      <c r="PKA36" s="131"/>
      <c r="PKB36" s="131"/>
      <c r="PKC36" s="131"/>
      <c r="PKD36" s="131"/>
      <c r="PKE36" s="131"/>
      <c r="PKF36" s="131"/>
      <c r="PKG36" s="131"/>
      <c r="PKH36" s="131"/>
      <c r="PKI36" s="131"/>
      <c r="PKJ36" s="131"/>
      <c r="PKK36" s="131"/>
      <c r="PKL36" s="131"/>
      <c r="PKM36" s="131"/>
      <c r="PKN36" s="131"/>
      <c r="PKO36" s="131"/>
      <c r="PKP36" s="131"/>
      <c r="PKQ36" s="131"/>
      <c r="PKR36" s="131"/>
      <c r="PKS36" s="131"/>
      <c r="PKT36" s="131"/>
      <c r="PKU36" s="131"/>
      <c r="PKV36" s="131"/>
      <c r="PKW36" s="131"/>
      <c r="PKX36" s="131"/>
      <c r="PKY36" s="131"/>
      <c r="PKZ36" s="131"/>
      <c r="PLA36" s="131"/>
      <c r="PLB36" s="131"/>
      <c r="PLC36" s="131"/>
      <c r="PLD36" s="131"/>
      <c r="PLE36" s="131"/>
      <c r="PLF36" s="131"/>
      <c r="PLG36" s="131"/>
      <c r="PLH36" s="131"/>
      <c r="PLI36" s="131"/>
      <c r="PLJ36" s="131"/>
      <c r="PLK36" s="131"/>
      <c r="PLL36" s="131"/>
      <c r="PLM36" s="131"/>
      <c r="PLN36" s="131"/>
      <c r="PLO36" s="131"/>
      <c r="PLP36" s="131"/>
      <c r="PLQ36" s="131"/>
      <c r="PLR36" s="131"/>
      <c r="PLS36" s="131"/>
      <c r="PLT36" s="131"/>
      <c r="PLU36" s="131"/>
      <c r="PLV36" s="131"/>
      <c r="PLW36" s="131"/>
      <c r="PLX36" s="131"/>
      <c r="PLY36" s="131"/>
      <c r="PLZ36" s="131"/>
      <c r="PMA36" s="131"/>
      <c r="PMB36" s="131"/>
      <c r="PMC36" s="131"/>
      <c r="PMD36" s="131"/>
      <c r="PME36" s="131"/>
      <c r="PMF36" s="131"/>
      <c r="PMG36" s="131"/>
      <c r="PMH36" s="131"/>
      <c r="PMI36" s="131"/>
      <c r="PMJ36" s="131"/>
      <c r="PMK36" s="131"/>
      <c r="PML36" s="131"/>
      <c r="PMM36" s="131"/>
      <c r="PMN36" s="131"/>
      <c r="PMO36" s="131"/>
      <c r="PMP36" s="131"/>
      <c r="PMQ36" s="131"/>
      <c r="PMR36" s="131"/>
      <c r="PMS36" s="131"/>
      <c r="PMT36" s="131"/>
      <c r="PMU36" s="131"/>
      <c r="PMV36" s="131"/>
      <c r="PMW36" s="131"/>
      <c r="PMX36" s="131"/>
      <c r="PMY36" s="131"/>
      <c r="PMZ36" s="131"/>
      <c r="PNA36" s="131"/>
      <c r="PNB36" s="131"/>
      <c r="PNC36" s="131"/>
      <c r="PND36" s="131"/>
      <c r="PNE36" s="131"/>
      <c r="PNF36" s="131"/>
      <c r="PNG36" s="131"/>
      <c r="PNH36" s="131"/>
      <c r="PNI36" s="131"/>
      <c r="PNJ36" s="131"/>
      <c r="PNK36" s="131"/>
      <c r="PNL36" s="131"/>
      <c r="PNM36" s="131"/>
      <c r="PNN36" s="131"/>
      <c r="PNO36" s="131"/>
      <c r="PNP36" s="131"/>
      <c r="PNQ36" s="131"/>
      <c r="PNR36" s="131"/>
      <c r="PNS36" s="131"/>
      <c r="PNT36" s="131"/>
      <c r="PNU36" s="131"/>
      <c r="PNV36" s="131"/>
      <c r="PNW36" s="131"/>
      <c r="PNX36" s="131"/>
      <c r="PNY36" s="131"/>
      <c r="PNZ36" s="131"/>
      <c r="POA36" s="131"/>
      <c r="POB36" s="131"/>
      <c r="POC36" s="131"/>
      <c r="POD36" s="131"/>
      <c r="POE36" s="131"/>
      <c r="POF36" s="131"/>
      <c r="POG36" s="131"/>
      <c r="POH36" s="131"/>
      <c r="POI36" s="131"/>
      <c r="POJ36" s="131"/>
      <c r="POK36" s="131"/>
      <c r="POL36" s="131"/>
      <c r="POM36" s="131"/>
      <c r="PON36" s="131"/>
      <c r="POO36" s="131"/>
      <c r="POP36" s="131"/>
      <c r="POQ36" s="131"/>
      <c r="POR36" s="131"/>
      <c r="POS36" s="131"/>
      <c r="POT36" s="131"/>
      <c r="POU36" s="131"/>
      <c r="POV36" s="131"/>
      <c r="POW36" s="131"/>
      <c r="POX36" s="131"/>
      <c r="POY36" s="131"/>
      <c r="POZ36" s="131"/>
      <c r="PPA36" s="131"/>
      <c r="PPB36" s="131"/>
      <c r="PPC36" s="131"/>
      <c r="PPD36" s="131"/>
      <c r="PPE36" s="131"/>
      <c r="PPF36" s="131"/>
      <c r="PPG36" s="131"/>
      <c r="PPH36" s="131"/>
      <c r="PPI36" s="131"/>
      <c r="PPJ36" s="131"/>
      <c r="PPK36" s="131"/>
      <c r="PPL36" s="131"/>
      <c r="PPM36" s="131"/>
      <c r="PPN36" s="131"/>
      <c r="PPO36" s="131"/>
      <c r="PPP36" s="131"/>
      <c r="PPQ36" s="131"/>
      <c r="PPR36" s="131"/>
      <c r="PPS36" s="131"/>
      <c r="PPT36" s="131"/>
      <c r="PPU36" s="131"/>
      <c r="PPV36" s="131"/>
      <c r="PPW36" s="131"/>
      <c r="PPX36" s="131"/>
      <c r="PPY36" s="131"/>
      <c r="PPZ36" s="131"/>
      <c r="PQA36" s="131"/>
      <c r="PQB36" s="131"/>
      <c r="PQC36" s="131"/>
      <c r="PQD36" s="131"/>
      <c r="PQE36" s="131"/>
      <c r="PQF36" s="131"/>
      <c r="PQG36" s="131"/>
      <c r="PQH36" s="131"/>
      <c r="PQI36" s="131"/>
      <c r="PQJ36" s="131"/>
      <c r="PQK36" s="131"/>
      <c r="PQL36" s="131"/>
      <c r="PQM36" s="131"/>
      <c r="PQN36" s="131"/>
      <c r="PQO36" s="131"/>
      <c r="PQP36" s="131"/>
      <c r="PQQ36" s="131"/>
      <c r="PQR36" s="131"/>
      <c r="PQS36" s="131"/>
      <c r="PQT36" s="131"/>
      <c r="PQU36" s="131"/>
      <c r="PQV36" s="131"/>
      <c r="PQW36" s="131"/>
      <c r="PQX36" s="131"/>
      <c r="PQY36" s="131"/>
      <c r="PQZ36" s="131"/>
      <c r="PRA36" s="131"/>
      <c r="PRB36" s="131"/>
      <c r="PRC36" s="131"/>
      <c r="PRD36" s="131"/>
      <c r="PRE36" s="131"/>
      <c r="PRF36" s="131"/>
      <c r="PRG36" s="131"/>
      <c r="PRH36" s="131"/>
      <c r="PRI36" s="131"/>
      <c r="PRJ36" s="131"/>
      <c r="PRK36" s="131"/>
      <c r="PRL36" s="131"/>
      <c r="PRM36" s="131"/>
      <c r="PRN36" s="131"/>
      <c r="PRO36" s="131"/>
      <c r="PRP36" s="131"/>
      <c r="PRQ36" s="131"/>
      <c r="PRR36" s="131"/>
      <c r="PRS36" s="131"/>
      <c r="PRT36" s="131"/>
      <c r="PRU36" s="131"/>
      <c r="PRV36" s="131"/>
      <c r="PRW36" s="131"/>
      <c r="PRX36" s="131"/>
      <c r="PRY36" s="131"/>
      <c r="PRZ36" s="131"/>
      <c r="PSA36" s="131"/>
      <c r="PSB36" s="131"/>
      <c r="PSC36" s="131"/>
      <c r="PSD36" s="131"/>
      <c r="PSE36" s="131"/>
      <c r="PSF36" s="131"/>
      <c r="PSG36" s="131"/>
      <c r="PSH36" s="131"/>
      <c r="PSI36" s="131"/>
      <c r="PSJ36" s="131"/>
      <c r="PSK36" s="131"/>
      <c r="PSL36" s="131"/>
      <c r="PSM36" s="131"/>
      <c r="PSN36" s="131"/>
      <c r="PSO36" s="131"/>
      <c r="PSP36" s="131"/>
      <c r="PSQ36" s="131"/>
      <c r="PSR36" s="131"/>
      <c r="PSS36" s="131"/>
      <c r="PST36" s="131"/>
      <c r="PSU36" s="131"/>
      <c r="PSV36" s="131"/>
      <c r="PSW36" s="131"/>
      <c r="PSX36" s="131"/>
      <c r="PSY36" s="131"/>
      <c r="PSZ36" s="131"/>
      <c r="PTA36" s="131"/>
      <c r="PTB36" s="131"/>
      <c r="PTC36" s="131"/>
      <c r="PTD36" s="131"/>
      <c r="PTE36" s="131"/>
      <c r="PTF36" s="131"/>
      <c r="PTG36" s="131"/>
      <c r="PTH36" s="131"/>
      <c r="PTI36" s="131"/>
      <c r="PTJ36" s="131"/>
      <c r="PTK36" s="131"/>
      <c r="PTL36" s="131"/>
      <c r="PTM36" s="131"/>
      <c r="PTN36" s="131"/>
      <c r="PTO36" s="131"/>
      <c r="PTP36" s="131"/>
      <c r="PTQ36" s="131"/>
      <c r="PTR36" s="131"/>
      <c r="PTS36" s="131"/>
      <c r="PTT36" s="131"/>
      <c r="PTU36" s="131"/>
      <c r="PTV36" s="131"/>
      <c r="PTW36" s="131"/>
      <c r="PTX36" s="131"/>
      <c r="PTY36" s="131"/>
      <c r="PTZ36" s="131"/>
      <c r="PUA36" s="131"/>
      <c r="PUB36" s="131"/>
      <c r="PUC36" s="131"/>
      <c r="PUD36" s="131"/>
      <c r="PUE36" s="131"/>
      <c r="PUF36" s="131"/>
      <c r="PUG36" s="131"/>
      <c r="PUH36" s="131"/>
      <c r="PUI36" s="131"/>
      <c r="PUJ36" s="131"/>
      <c r="PUK36" s="131"/>
      <c r="PUL36" s="131"/>
      <c r="PUM36" s="131"/>
      <c r="PUN36" s="131"/>
      <c r="PUO36" s="131"/>
      <c r="PUP36" s="131"/>
      <c r="PUQ36" s="131"/>
      <c r="PUR36" s="131"/>
      <c r="PUS36" s="131"/>
      <c r="PUT36" s="131"/>
      <c r="PUU36" s="131"/>
      <c r="PUV36" s="131"/>
      <c r="PUW36" s="131"/>
      <c r="PUX36" s="131"/>
      <c r="PUY36" s="131"/>
      <c r="PUZ36" s="131"/>
      <c r="PVA36" s="131"/>
      <c r="PVB36" s="131"/>
      <c r="PVC36" s="131"/>
      <c r="PVD36" s="131"/>
      <c r="PVE36" s="131"/>
      <c r="PVF36" s="131"/>
      <c r="PVG36" s="131"/>
      <c r="PVH36" s="131"/>
      <c r="PVI36" s="131"/>
      <c r="PVJ36" s="131"/>
      <c r="PVK36" s="131"/>
      <c r="PVL36" s="131"/>
      <c r="PVM36" s="131"/>
      <c r="PVN36" s="131"/>
      <c r="PVO36" s="131"/>
      <c r="PVP36" s="131"/>
      <c r="PVQ36" s="131"/>
      <c r="PVR36" s="131"/>
      <c r="PVS36" s="131"/>
      <c r="PVT36" s="131"/>
      <c r="PVU36" s="131"/>
      <c r="PVV36" s="131"/>
      <c r="PVW36" s="131"/>
      <c r="PVX36" s="131"/>
      <c r="PVY36" s="131"/>
      <c r="PVZ36" s="131"/>
      <c r="PWA36" s="131"/>
      <c r="PWB36" s="131"/>
      <c r="PWC36" s="131"/>
      <c r="PWD36" s="131"/>
      <c r="PWE36" s="131"/>
      <c r="PWF36" s="131"/>
      <c r="PWG36" s="131"/>
      <c r="PWH36" s="131"/>
      <c r="PWI36" s="131"/>
      <c r="PWJ36" s="131"/>
      <c r="PWK36" s="131"/>
      <c r="PWL36" s="131"/>
      <c r="PWM36" s="131"/>
      <c r="PWN36" s="131"/>
      <c r="PWO36" s="131"/>
      <c r="PWP36" s="131"/>
      <c r="PWQ36" s="131"/>
      <c r="PWR36" s="131"/>
      <c r="PWS36" s="131"/>
      <c r="PWT36" s="131"/>
      <c r="PWU36" s="131"/>
      <c r="PWV36" s="131"/>
      <c r="PWW36" s="131"/>
      <c r="PWX36" s="131"/>
      <c r="PWY36" s="131"/>
      <c r="PWZ36" s="131"/>
      <c r="PXA36" s="131"/>
      <c r="PXB36" s="131"/>
      <c r="PXC36" s="131"/>
      <c r="PXD36" s="131"/>
      <c r="PXE36" s="131"/>
      <c r="PXF36" s="131"/>
      <c r="PXG36" s="131"/>
      <c r="PXH36" s="131"/>
      <c r="PXI36" s="131"/>
      <c r="PXJ36" s="131"/>
      <c r="PXK36" s="131"/>
      <c r="PXL36" s="131"/>
      <c r="PXM36" s="131"/>
      <c r="PXN36" s="131"/>
      <c r="PXO36" s="131"/>
      <c r="PXP36" s="131"/>
      <c r="PXQ36" s="131"/>
      <c r="PXR36" s="131"/>
      <c r="PXS36" s="131"/>
      <c r="PXT36" s="131"/>
      <c r="PXU36" s="131"/>
      <c r="PXV36" s="131"/>
      <c r="PXW36" s="131"/>
      <c r="PXX36" s="131"/>
      <c r="PXY36" s="131"/>
      <c r="PXZ36" s="131"/>
      <c r="PYA36" s="131"/>
      <c r="PYB36" s="131"/>
      <c r="PYC36" s="131"/>
      <c r="PYD36" s="131"/>
      <c r="PYE36" s="131"/>
      <c r="PYF36" s="131"/>
      <c r="PYG36" s="131"/>
      <c r="PYH36" s="131"/>
      <c r="PYI36" s="131"/>
      <c r="PYJ36" s="131"/>
      <c r="PYK36" s="131"/>
      <c r="PYL36" s="131"/>
      <c r="PYM36" s="131"/>
      <c r="PYN36" s="131"/>
      <c r="PYO36" s="131"/>
      <c r="PYP36" s="131"/>
      <c r="PYQ36" s="131"/>
      <c r="PYR36" s="131"/>
      <c r="PYS36" s="131"/>
      <c r="PYT36" s="131"/>
      <c r="PYU36" s="131"/>
      <c r="PYV36" s="131"/>
      <c r="PYW36" s="131"/>
      <c r="PYX36" s="131"/>
      <c r="PYY36" s="131"/>
      <c r="PYZ36" s="131"/>
      <c r="PZA36" s="131"/>
      <c r="PZB36" s="131"/>
      <c r="PZC36" s="131"/>
      <c r="PZD36" s="131"/>
      <c r="PZE36" s="131"/>
      <c r="PZF36" s="131"/>
      <c r="PZG36" s="131"/>
      <c r="PZH36" s="131"/>
      <c r="PZI36" s="131"/>
      <c r="PZJ36" s="131"/>
      <c r="PZK36" s="131"/>
      <c r="PZL36" s="131"/>
      <c r="PZM36" s="131"/>
      <c r="PZN36" s="131"/>
      <c r="PZO36" s="131"/>
      <c r="PZP36" s="131"/>
      <c r="PZQ36" s="131"/>
      <c r="PZR36" s="131"/>
      <c r="PZS36" s="131"/>
      <c r="PZT36" s="131"/>
      <c r="PZU36" s="131"/>
      <c r="PZV36" s="131"/>
      <c r="PZW36" s="131"/>
      <c r="PZX36" s="131"/>
      <c r="PZY36" s="131"/>
      <c r="PZZ36" s="131"/>
      <c r="QAA36" s="131"/>
      <c r="QAB36" s="131"/>
      <c r="QAC36" s="131"/>
      <c r="QAD36" s="131"/>
      <c r="QAE36" s="131"/>
      <c r="QAF36" s="131"/>
      <c r="QAG36" s="131"/>
      <c r="QAH36" s="131"/>
      <c r="QAI36" s="131"/>
      <c r="QAJ36" s="131"/>
      <c r="QAK36" s="131"/>
      <c r="QAL36" s="131"/>
      <c r="QAM36" s="131"/>
      <c r="QAN36" s="131"/>
      <c r="QAO36" s="131"/>
      <c r="QAP36" s="131"/>
      <c r="QAQ36" s="131"/>
      <c r="QAR36" s="131"/>
      <c r="QAS36" s="131"/>
      <c r="QAT36" s="131"/>
      <c r="QAU36" s="131"/>
      <c r="QAV36" s="131"/>
      <c r="QAW36" s="131"/>
      <c r="QAX36" s="131"/>
      <c r="QAY36" s="131"/>
      <c r="QAZ36" s="131"/>
      <c r="QBA36" s="131"/>
      <c r="QBB36" s="131"/>
      <c r="QBC36" s="131"/>
      <c r="QBD36" s="131"/>
      <c r="QBE36" s="131"/>
      <c r="QBF36" s="131"/>
      <c r="QBG36" s="131"/>
      <c r="QBH36" s="131"/>
      <c r="QBI36" s="131"/>
      <c r="QBJ36" s="131"/>
      <c r="QBK36" s="131"/>
      <c r="QBL36" s="131"/>
      <c r="QBM36" s="131"/>
      <c r="QBN36" s="131"/>
      <c r="QBO36" s="131"/>
      <c r="QBP36" s="131"/>
      <c r="QBQ36" s="131"/>
      <c r="QBR36" s="131"/>
      <c r="QBS36" s="131"/>
      <c r="QBT36" s="131"/>
      <c r="QBU36" s="131"/>
      <c r="QBV36" s="131"/>
      <c r="QBW36" s="131"/>
      <c r="QBX36" s="131"/>
      <c r="QBY36" s="131"/>
      <c r="QBZ36" s="131"/>
      <c r="QCA36" s="131"/>
      <c r="QCB36" s="131"/>
      <c r="QCC36" s="131"/>
      <c r="QCD36" s="131"/>
      <c r="QCE36" s="131"/>
      <c r="QCF36" s="131"/>
      <c r="QCG36" s="131"/>
      <c r="QCH36" s="131"/>
      <c r="QCI36" s="131"/>
      <c r="QCJ36" s="131"/>
      <c r="QCK36" s="131"/>
      <c r="QCL36" s="131"/>
      <c r="QCM36" s="131"/>
      <c r="QCN36" s="131"/>
      <c r="QCO36" s="131"/>
      <c r="QCP36" s="131"/>
      <c r="QCQ36" s="131"/>
      <c r="QCR36" s="131"/>
      <c r="QCS36" s="131"/>
      <c r="QCT36" s="131"/>
      <c r="QCU36" s="131"/>
      <c r="QCV36" s="131"/>
      <c r="QCW36" s="131"/>
      <c r="QCX36" s="131"/>
      <c r="QCY36" s="131"/>
      <c r="QCZ36" s="131"/>
      <c r="QDA36" s="131"/>
      <c r="QDB36" s="131"/>
      <c r="QDC36" s="131"/>
      <c r="QDD36" s="131"/>
      <c r="QDE36" s="131"/>
      <c r="QDF36" s="131"/>
      <c r="QDG36" s="131"/>
      <c r="QDH36" s="131"/>
      <c r="QDI36" s="131"/>
      <c r="QDJ36" s="131"/>
      <c r="QDK36" s="131"/>
      <c r="QDL36" s="131"/>
      <c r="QDM36" s="131"/>
      <c r="QDN36" s="131"/>
      <c r="QDO36" s="131"/>
      <c r="QDP36" s="131"/>
      <c r="QDQ36" s="131"/>
      <c r="QDR36" s="131"/>
      <c r="QDS36" s="131"/>
      <c r="QDT36" s="131"/>
      <c r="QDU36" s="131"/>
      <c r="QDV36" s="131"/>
      <c r="QDW36" s="131"/>
      <c r="QDX36" s="131"/>
      <c r="QDY36" s="131"/>
      <c r="QDZ36" s="131"/>
      <c r="QEA36" s="131"/>
      <c r="QEB36" s="131"/>
      <c r="QEC36" s="131"/>
      <c r="QED36" s="131"/>
      <c r="QEE36" s="131"/>
      <c r="QEF36" s="131"/>
      <c r="QEG36" s="131"/>
      <c r="QEH36" s="131"/>
      <c r="QEI36" s="131"/>
      <c r="QEJ36" s="131"/>
      <c r="QEK36" s="131"/>
      <c r="QEL36" s="131"/>
      <c r="QEM36" s="131"/>
      <c r="QEN36" s="131"/>
      <c r="QEO36" s="131"/>
      <c r="QEP36" s="131"/>
      <c r="QEQ36" s="131"/>
      <c r="QER36" s="131"/>
      <c r="QES36" s="131"/>
      <c r="QET36" s="131"/>
      <c r="QEU36" s="131"/>
      <c r="QEV36" s="131"/>
      <c r="QEW36" s="131"/>
      <c r="QEX36" s="131"/>
      <c r="QEY36" s="131"/>
      <c r="QEZ36" s="131"/>
      <c r="QFA36" s="131"/>
      <c r="QFB36" s="131"/>
      <c r="QFC36" s="131"/>
      <c r="QFD36" s="131"/>
      <c r="QFE36" s="131"/>
      <c r="QFF36" s="131"/>
      <c r="QFG36" s="131"/>
      <c r="QFH36" s="131"/>
      <c r="QFI36" s="131"/>
      <c r="QFJ36" s="131"/>
      <c r="QFK36" s="131"/>
      <c r="QFL36" s="131"/>
      <c r="QFM36" s="131"/>
      <c r="QFN36" s="131"/>
      <c r="QFO36" s="131"/>
      <c r="QFP36" s="131"/>
      <c r="QFQ36" s="131"/>
      <c r="QFR36" s="131"/>
      <c r="QFS36" s="131"/>
      <c r="QFT36" s="131"/>
      <c r="QFU36" s="131"/>
      <c r="QFV36" s="131"/>
      <c r="QFW36" s="131"/>
      <c r="QFX36" s="131"/>
      <c r="QFY36" s="131"/>
      <c r="QFZ36" s="131"/>
      <c r="QGA36" s="131"/>
      <c r="QGB36" s="131"/>
      <c r="QGC36" s="131"/>
      <c r="QGD36" s="131"/>
      <c r="QGE36" s="131"/>
      <c r="QGF36" s="131"/>
      <c r="QGG36" s="131"/>
      <c r="QGH36" s="131"/>
      <c r="QGI36" s="131"/>
      <c r="QGJ36" s="131"/>
      <c r="QGK36" s="131"/>
      <c r="QGL36" s="131"/>
      <c r="QGM36" s="131"/>
      <c r="QGN36" s="131"/>
      <c r="QGO36" s="131"/>
      <c r="QGP36" s="131"/>
      <c r="QGQ36" s="131"/>
      <c r="QGR36" s="131"/>
      <c r="QGS36" s="131"/>
      <c r="QGT36" s="131"/>
      <c r="QGU36" s="131"/>
      <c r="QGV36" s="131"/>
      <c r="QGW36" s="131"/>
      <c r="QGX36" s="131"/>
      <c r="QGY36" s="131"/>
      <c r="QGZ36" s="131"/>
      <c r="QHA36" s="131"/>
      <c r="QHB36" s="131"/>
      <c r="QHC36" s="131"/>
      <c r="QHD36" s="131"/>
      <c r="QHE36" s="131"/>
      <c r="QHF36" s="131"/>
      <c r="QHG36" s="131"/>
      <c r="QHH36" s="131"/>
      <c r="QHI36" s="131"/>
      <c r="QHJ36" s="131"/>
      <c r="QHK36" s="131"/>
      <c r="QHL36" s="131"/>
      <c r="QHM36" s="131"/>
      <c r="QHN36" s="131"/>
      <c r="QHO36" s="131"/>
      <c r="QHP36" s="131"/>
      <c r="QHQ36" s="131"/>
      <c r="QHR36" s="131"/>
      <c r="QHS36" s="131"/>
      <c r="QHT36" s="131"/>
      <c r="QHU36" s="131"/>
      <c r="QHV36" s="131"/>
      <c r="QHW36" s="131"/>
      <c r="QHX36" s="131"/>
      <c r="QHY36" s="131"/>
      <c r="QHZ36" s="131"/>
      <c r="QIA36" s="131"/>
      <c r="QIB36" s="131"/>
      <c r="QIC36" s="131"/>
      <c r="QID36" s="131"/>
      <c r="QIE36" s="131"/>
      <c r="QIF36" s="131"/>
      <c r="QIG36" s="131"/>
      <c r="QIH36" s="131"/>
      <c r="QII36" s="131"/>
      <c r="QIJ36" s="131"/>
      <c r="QIK36" s="131"/>
      <c r="QIL36" s="131"/>
      <c r="QIM36" s="131"/>
      <c r="QIN36" s="131"/>
      <c r="QIO36" s="131"/>
      <c r="QIP36" s="131"/>
      <c r="QIQ36" s="131"/>
      <c r="QIR36" s="131"/>
      <c r="QIS36" s="131"/>
      <c r="QIT36" s="131"/>
      <c r="QIU36" s="131"/>
      <c r="QIV36" s="131"/>
      <c r="QIW36" s="131"/>
      <c r="QIX36" s="131"/>
      <c r="QIY36" s="131"/>
      <c r="QIZ36" s="131"/>
      <c r="QJA36" s="131"/>
      <c r="QJB36" s="131"/>
      <c r="QJC36" s="131"/>
      <c r="QJD36" s="131"/>
      <c r="QJE36" s="131"/>
      <c r="QJF36" s="131"/>
      <c r="QJG36" s="131"/>
      <c r="QJH36" s="131"/>
      <c r="QJI36" s="131"/>
      <c r="QJJ36" s="131"/>
      <c r="QJK36" s="131"/>
      <c r="QJL36" s="131"/>
      <c r="QJM36" s="131"/>
      <c r="QJN36" s="131"/>
      <c r="QJO36" s="131"/>
      <c r="QJP36" s="131"/>
      <c r="QJQ36" s="131"/>
      <c r="QJR36" s="131"/>
      <c r="QJS36" s="131"/>
      <c r="QJT36" s="131"/>
      <c r="QJU36" s="131"/>
      <c r="QJV36" s="131"/>
      <c r="QJW36" s="131"/>
      <c r="QJX36" s="131"/>
      <c r="QJY36" s="131"/>
      <c r="QJZ36" s="131"/>
      <c r="QKA36" s="131"/>
      <c r="QKB36" s="131"/>
      <c r="QKC36" s="131"/>
      <c r="QKD36" s="131"/>
      <c r="QKE36" s="131"/>
      <c r="QKF36" s="131"/>
      <c r="QKG36" s="131"/>
      <c r="QKH36" s="131"/>
      <c r="QKI36" s="131"/>
      <c r="QKJ36" s="131"/>
      <c r="QKK36" s="131"/>
      <c r="QKL36" s="131"/>
      <c r="QKM36" s="131"/>
      <c r="QKN36" s="131"/>
      <c r="QKO36" s="131"/>
      <c r="QKP36" s="131"/>
      <c r="QKQ36" s="131"/>
      <c r="QKR36" s="131"/>
      <c r="QKS36" s="131"/>
      <c r="QKT36" s="131"/>
      <c r="QKU36" s="131"/>
      <c r="QKV36" s="131"/>
      <c r="QKW36" s="131"/>
      <c r="QKX36" s="131"/>
      <c r="QKY36" s="131"/>
      <c r="QKZ36" s="131"/>
      <c r="QLA36" s="131"/>
      <c r="QLB36" s="131"/>
      <c r="QLC36" s="131"/>
      <c r="QLD36" s="131"/>
      <c r="QLE36" s="131"/>
      <c r="QLF36" s="131"/>
      <c r="QLG36" s="131"/>
      <c r="QLH36" s="131"/>
      <c r="QLI36" s="131"/>
      <c r="QLJ36" s="131"/>
      <c r="QLK36" s="131"/>
      <c r="QLL36" s="131"/>
      <c r="QLM36" s="131"/>
      <c r="QLN36" s="131"/>
      <c r="QLO36" s="131"/>
      <c r="QLP36" s="131"/>
      <c r="QLQ36" s="131"/>
      <c r="QLR36" s="131"/>
      <c r="QLS36" s="131"/>
      <c r="QLT36" s="131"/>
      <c r="QLU36" s="131"/>
      <c r="QLV36" s="131"/>
      <c r="QLW36" s="131"/>
      <c r="QLX36" s="131"/>
      <c r="QLY36" s="131"/>
      <c r="QLZ36" s="131"/>
      <c r="QMA36" s="131"/>
      <c r="QMB36" s="131"/>
      <c r="QMC36" s="131"/>
      <c r="QMD36" s="131"/>
      <c r="QME36" s="131"/>
      <c r="QMF36" s="131"/>
      <c r="QMG36" s="131"/>
      <c r="QMH36" s="131"/>
      <c r="QMI36" s="131"/>
      <c r="QMJ36" s="131"/>
      <c r="QMK36" s="131"/>
      <c r="QML36" s="131"/>
      <c r="QMM36" s="131"/>
      <c r="QMN36" s="131"/>
      <c r="QMO36" s="131"/>
      <c r="QMP36" s="131"/>
      <c r="QMQ36" s="131"/>
      <c r="QMR36" s="131"/>
      <c r="QMS36" s="131"/>
      <c r="QMT36" s="131"/>
      <c r="QMU36" s="131"/>
      <c r="QMV36" s="131"/>
      <c r="QMW36" s="131"/>
      <c r="QMX36" s="131"/>
      <c r="QMY36" s="131"/>
      <c r="QMZ36" s="131"/>
      <c r="QNA36" s="131"/>
      <c r="QNB36" s="131"/>
      <c r="QNC36" s="131"/>
      <c r="QND36" s="131"/>
      <c r="QNE36" s="131"/>
      <c r="QNF36" s="131"/>
      <c r="QNG36" s="131"/>
      <c r="QNH36" s="131"/>
      <c r="QNI36" s="131"/>
      <c r="QNJ36" s="131"/>
      <c r="QNK36" s="131"/>
      <c r="QNL36" s="131"/>
      <c r="QNM36" s="131"/>
      <c r="QNN36" s="131"/>
      <c r="QNO36" s="131"/>
      <c r="QNP36" s="131"/>
      <c r="QNQ36" s="131"/>
      <c r="QNR36" s="131"/>
      <c r="QNS36" s="131"/>
      <c r="QNT36" s="131"/>
      <c r="QNU36" s="131"/>
      <c r="QNV36" s="131"/>
      <c r="QNW36" s="131"/>
      <c r="QNX36" s="131"/>
      <c r="QNY36" s="131"/>
      <c r="QNZ36" s="131"/>
      <c r="QOA36" s="131"/>
      <c r="QOB36" s="131"/>
      <c r="QOC36" s="131"/>
      <c r="QOD36" s="131"/>
      <c r="QOE36" s="131"/>
      <c r="QOF36" s="131"/>
      <c r="QOG36" s="131"/>
      <c r="QOH36" s="131"/>
      <c r="QOI36" s="131"/>
      <c r="QOJ36" s="131"/>
      <c r="QOK36" s="131"/>
      <c r="QOL36" s="131"/>
      <c r="QOM36" s="131"/>
      <c r="QON36" s="131"/>
      <c r="QOO36" s="131"/>
      <c r="QOP36" s="131"/>
      <c r="QOQ36" s="131"/>
      <c r="QOR36" s="131"/>
      <c r="QOS36" s="131"/>
      <c r="QOT36" s="131"/>
      <c r="QOU36" s="131"/>
      <c r="QOV36" s="131"/>
      <c r="QOW36" s="131"/>
      <c r="QOX36" s="131"/>
      <c r="QOY36" s="131"/>
      <c r="QOZ36" s="131"/>
      <c r="QPA36" s="131"/>
      <c r="QPB36" s="131"/>
      <c r="QPC36" s="131"/>
      <c r="QPD36" s="131"/>
      <c r="QPE36" s="131"/>
      <c r="QPF36" s="131"/>
      <c r="QPG36" s="131"/>
      <c r="QPH36" s="131"/>
      <c r="QPI36" s="131"/>
      <c r="QPJ36" s="131"/>
      <c r="QPK36" s="131"/>
      <c r="QPL36" s="131"/>
      <c r="QPM36" s="131"/>
      <c r="QPN36" s="131"/>
      <c r="QPO36" s="131"/>
      <c r="QPP36" s="131"/>
      <c r="QPQ36" s="131"/>
      <c r="QPR36" s="131"/>
      <c r="QPS36" s="131"/>
      <c r="QPT36" s="131"/>
      <c r="QPU36" s="131"/>
      <c r="QPV36" s="131"/>
      <c r="QPW36" s="131"/>
      <c r="QPX36" s="131"/>
      <c r="QPY36" s="131"/>
      <c r="QPZ36" s="131"/>
      <c r="QQA36" s="131"/>
      <c r="QQB36" s="131"/>
      <c r="QQC36" s="131"/>
      <c r="QQD36" s="131"/>
      <c r="QQE36" s="131"/>
      <c r="QQF36" s="131"/>
      <c r="QQG36" s="131"/>
      <c r="QQH36" s="131"/>
      <c r="QQI36" s="131"/>
      <c r="QQJ36" s="131"/>
      <c r="QQK36" s="131"/>
      <c r="QQL36" s="131"/>
      <c r="QQM36" s="131"/>
      <c r="QQN36" s="131"/>
      <c r="QQO36" s="131"/>
      <c r="QQP36" s="131"/>
      <c r="QQQ36" s="131"/>
      <c r="QQR36" s="131"/>
      <c r="QQS36" s="131"/>
      <c r="QQT36" s="131"/>
      <c r="QQU36" s="131"/>
      <c r="QQV36" s="131"/>
      <c r="QQW36" s="131"/>
      <c r="QQX36" s="131"/>
      <c r="QQY36" s="131"/>
      <c r="QQZ36" s="131"/>
      <c r="QRA36" s="131"/>
      <c r="QRB36" s="131"/>
      <c r="QRC36" s="131"/>
      <c r="QRD36" s="131"/>
      <c r="QRE36" s="131"/>
      <c r="QRF36" s="131"/>
      <c r="QRG36" s="131"/>
      <c r="QRH36" s="131"/>
      <c r="QRI36" s="131"/>
      <c r="QRJ36" s="131"/>
      <c r="QRK36" s="131"/>
      <c r="QRL36" s="131"/>
      <c r="QRM36" s="131"/>
      <c r="QRN36" s="131"/>
      <c r="QRO36" s="131"/>
      <c r="QRP36" s="131"/>
      <c r="QRQ36" s="131"/>
      <c r="QRR36" s="131"/>
      <c r="QRS36" s="131"/>
      <c r="QRT36" s="131"/>
      <c r="QRU36" s="131"/>
      <c r="QRV36" s="131"/>
      <c r="QRW36" s="131"/>
      <c r="QRX36" s="131"/>
      <c r="QRY36" s="131"/>
      <c r="QRZ36" s="131"/>
      <c r="QSA36" s="131"/>
      <c r="QSB36" s="131"/>
      <c r="QSC36" s="131"/>
      <c r="QSD36" s="131"/>
      <c r="QSE36" s="131"/>
      <c r="QSF36" s="131"/>
      <c r="QSG36" s="131"/>
      <c r="QSH36" s="131"/>
      <c r="QSI36" s="131"/>
      <c r="QSJ36" s="131"/>
      <c r="QSK36" s="131"/>
      <c r="QSL36" s="131"/>
      <c r="QSM36" s="131"/>
      <c r="QSN36" s="131"/>
      <c r="QSO36" s="131"/>
      <c r="QSP36" s="131"/>
      <c r="QSQ36" s="131"/>
      <c r="QSR36" s="131"/>
      <c r="QSS36" s="131"/>
      <c r="QST36" s="131"/>
      <c r="QSU36" s="131"/>
      <c r="QSV36" s="131"/>
      <c r="QSW36" s="131"/>
      <c r="QSX36" s="131"/>
      <c r="QSY36" s="131"/>
      <c r="QSZ36" s="131"/>
      <c r="QTA36" s="131"/>
      <c r="QTB36" s="131"/>
      <c r="QTC36" s="131"/>
      <c r="QTD36" s="131"/>
      <c r="QTE36" s="131"/>
      <c r="QTF36" s="131"/>
      <c r="QTG36" s="131"/>
      <c r="QTH36" s="131"/>
      <c r="QTI36" s="131"/>
      <c r="QTJ36" s="131"/>
      <c r="QTK36" s="131"/>
      <c r="QTL36" s="131"/>
      <c r="QTM36" s="131"/>
      <c r="QTN36" s="131"/>
      <c r="QTO36" s="131"/>
      <c r="QTP36" s="131"/>
      <c r="QTQ36" s="131"/>
      <c r="QTR36" s="131"/>
      <c r="QTS36" s="131"/>
      <c r="QTT36" s="131"/>
      <c r="QTU36" s="131"/>
      <c r="QTV36" s="131"/>
      <c r="QTW36" s="131"/>
      <c r="QTX36" s="131"/>
      <c r="QTY36" s="131"/>
      <c r="QTZ36" s="131"/>
      <c r="QUA36" s="131"/>
      <c r="QUB36" s="131"/>
      <c r="QUC36" s="131"/>
      <c r="QUD36" s="131"/>
      <c r="QUE36" s="131"/>
      <c r="QUF36" s="131"/>
      <c r="QUG36" s="131"/>
      <c r="QUH36" s="131"/>
      <c r="QUI36" s="131"/>
      <c r="QUJ36" s="131"/>
      <c r="QUK36" s="131"/>
      <c r="QUL36" s="131"/>
      <c r="QUM36" s="131"/>
      <c r="QUN36" s="131"/>
      <c r="QUO36" s="131"/>
      <c r="QUP36" s="131"/>
      <c r="QUQ36" s="131"/>
      <c r="QUR36" s="131"/>
      <c r="QUS36" s="131"/>
      <c r="QUT36" s="131"/>
      <c r="QUU36" s="131"/>
      <c r="QUV36" s="131"/>
      <c r="QUW36" s="131"/>
      <c r="QUX36" s="131"/>
      <c r="QUY36" s="131"/>
      <c r="QUZ36" s="131"/>
      <c r="QVA36" s="131"/>
      <c r="QVB36" s="131"/>
      <c r="QVC36" s="131"/>
      <c r="QVD36" s="131"/>
      <c r="QVE36" s="131"/>
      <c r="QVF36" s="131"/>
      <c r="QVG36" s="131"/>
      <c r="QVH36" s="131"/>
      <c r="QVI36" s="131"/>
      <c r="QVJ36" s="131"/>
      <c r="QVK36" s="131"/>
      <c r="QVL36" s="131"/>
      <c r="QVM36" s="131"/>
      <c r="QVN36" s="131"/>
      <c r="QVO36" s="131"/>
      <c r="QVP36" s="131"/>
      <c r="QVQ36" s="131"/>
      <c r="QVR36" s="131"/>
      <c r="QVS36" s="131"/>
      <c r="QVT36" s="131"/>
      <c r="QVU36" s="131"/>
      <c r="QVV36" s="131"/>
      <c r="QVW36" s="131"/>
      <c r="QVX36" s="131"/>
      <c r="QVY36" s="131"/>
      <c r="QVZ36" s="131"/>
      <c r="QWA36" s="131"/>
      <c r="QWB36" s="131"/>
      <c r="QWC36" s="131"/>
      <c r="QWD36" s="131"/>
      <c r="QWE36" s="131"/>
      <c r="QWF36" s="131"/>
      <c r="QWG36" s="131"/>
      <c r="QWH36" s="131"/>
      <c r="QWI36" s="131"/>
      <c r="QWJ36" s="131"/>
      <c r="QWK36" s="131"/>
      <c r="QWL36" s="131"/>
      <c r="QWM36" s="131"/>
      <c r="QWN36" s="131"/>
      <c r="QWO36" s="131"/>
      <c r="QWP36" s="131"/>
      <c r="QWQ36" s="131"/>
      <c r="QWR36" s="131"/>
      <c r="QWS36" s="131"/>
      <c r="QWT36" s="131"/>
      <c r="QWU36" s="131"/>
      <c r="QWV36" s="131"/>
      <c r="QWW36" s="131"/>
      <c r="QWX36" s="131"/>
      <c r="QWY36" s="131"/>
      <c r="QWZ36" s="131"/>
      <c r="QXA36" s="131"/>
      <c r="QXB36" s="131"/>
      <c r="QXC36" s="131"/>
      <c r="QXD36" s="131"/>
      <c r="QXE36" s="131"/>
      <c r="QXF36" s="131"/>
      <c r="QXG36" s="131"/>
      <c r="QXH36" s="131"/>
      <c r="QXI36" s="131"/>
      <c r="QXJ36" s="131"/>
      <c r="QXK36" s="131"/>
      <c r="QXL36" s="131"/>
      <c r="QXM36" s="131"/>
      <c r="QXN36" s="131"/>
      <c r="QXO36" s="131"/>
      <c r="QXP36" s="131"/>
      <c r="QXQ36" s="131"/>
      <c r="QXR36" s="131"/>
      <c r="QXS36" s="131"/>
      <c r="QXT36" s="131"/>
      <c r="QXU36" s="131"/>
      <c r="QXV36" s="131"/>
      <c r="QXW36" s="131"/>
      <c r="QXX36" s="131"/>
      <c r="QXY36" s="131"/>
      <c r="QXZ36" s="131"/>
      <c r="QYA36" s="131"/>
      <c r="QYB36" s="131"/>
      <c r="QYC36" s="131"/>
      <c r="QYD36" s="131"/>
      <c r="QYE36" s="131"/>
      <c r="QYF36" s="131"/>
      <c r="QYG36" s="131"/>
      <c r="QYH36" s="131"/>
      <c r="QYI36" s="131"/>
      <c r="QYJ36" s="131"/>
      <c r="QYK36" s="131"/>
      <c r="QYL36" s="131"/>
      <c r="QYM36" s="131"/>
      <c r="QYN36" s="131"/>
      <c r="QYO36" s="131"/>
      <c r="QYP36" s="131"/>
      <c r="QYQ36" s="131"/>
      <c r="QYR36" s="131"/>
      <c r="QYS36" s="131"/>
      <c r="QYT36" s="131"/>
      <c r="QYU36" s="131"/>
      <c r="QYV36" s="131"/>
      <c r="QYW36" s="131"/>
      <c r="QYX36" s="131"/>
      <c r="QYY36" s="131"/>
      <c r="QYZ36" s="131"/>
      <c r="QZA36" s="131"/>
      <c r="QZB36" s="131"/>
      <c r="QZC36" s="131"/>
      <c r="QZD36" s="131"/>
      <c r="QZE36" s="131"/>
      <c r="QZF36" s="131"/>
      <c r="QZG36" s="131"/>
      <c r="QZH36" s="131"/>
      <c r="QZI36" s="131"/>
      <c r="QZJ36" s="131"/>
      <c r="QZK36" s="131"/>
      <c r="QZL36" s="131"/>
      <c r="QZM36" s="131"/>
      <c r="QZN36" s="131"/>
      <c r="QZO36" s="131"/>
      <c r="QZP36" s="131"/>
      <c r="QZQ36" s="131"/>
      <c r="QZR36" s="131"/>
      <c r="QZS36" s="131"/>
      <c r="QZT36" s="131"/>
      <c r="QZU36" s="131"/>
      <c r="QZV36" s="131"/>
      <c r="QZW36" s="131"/>
      <c r="QZX36" s="131"/>
      <c r="QZY36" s="131"/>
      <c r="QZZ36" s="131"/>
      <c r="RAA36" s="131"/>
      <c r="RAB36" s="131"/>
      <c r="RAC36" s="131"/>
      <c r="RAD36" s="131"/>
      <c r="RAE36" s="131"/>
      <c r="RAF36" s="131"/>
      <c r="RAG36" s="131"/>
      <c r="RAH36" s="131"/>
      <c r="RAI36" s="131"/>
      <c r="RAJ36" s="131"/>
      <c r="RAK36" s="131"/>
      <c r="RAL36" s="131"/>
      <c r="RAM36" s="131"/>
      <c r="RAN36" s="131"/>
      <c r="RAO36" s="131"/>
      <c r="RAP36" s="131"/>
      <c r="RAQ36" s="131"/>
      <c r="RAR36" s="131"/>
      <c r="RAS36" s="131"/>
      <c r="RAT36" s="131"/>
      <c r="RAU36" s="131"/>
      <c r="RAV36" s="131"/>
      <c r="RAW36" s="131"/>
      <c r="RAX36" s="131"/>
      <c r="RAY36" s="131"/>
      <c r="RAZ36" s="131"/>
      <c r="RBA36" s="131"/>
      <c r="RBB36" s="131"/>
      <c r="RBC36" s="131"/>
      <c r="RBD36" s="131"/>
      <c r="RBE36" s="131"/>
      <c r="RBF36" s="131"/>
      <c r="RBG36" s="131"/>
      <c r="RBH36" s="131"/>
      <c r="RBI36" s="131"/>
      <c r="RBJ36" s="131"/>
      <c r="RBK36" s="131"/>
      <c r="RBL36" s="131"/>
      <c r="RBM36" s="131"/>
      <c r="RBN36" s="131"/>
      <c r="RBO36" s="131"/>
      <c r="RBP36" s="131"/>
      <c r="RBQ36" s="131"/>
      <c r="RBR36" s="131"/>
      <c r="RBS36" s="131"/>
      <c r="RBT36" s="131"/>
      <c r="RBU36" s="131"/>
      <c r="RBV36" s="131"/>
      <c r="RBW36" s="131"/>
      <c r="RBX36" s="131"/>
      <c r="RBY36" s="131"/>
      <c r="RBZ36" s="131"/>
      <c r="RCA36" s="131"/>
      <c r="RCB36" s="131"/>
      <c r="RCC36" s="131"/>
      <c r="RCD36" s="131"/>
      <c r="RCE36" s="131"/>
      <c r="RCF36" s="131"/>
      <c r="RCG36" s="131"/>
      <c r="RCH36" s="131"/>
      <c r="RCI36" s="131"/>
      <c r="RCJ36" s="131"/>
      <c r="RCK36" s="131"/>
      <c r="RCL36" s="131"/>
      <c r="RCM36" s="131"/>
      <c r="RCN36" s="131"/>
      <c r="RCO36" s="131"/>
      <c r="RCP36" s="131"/>
      <c r="RCQ36" s="131"/>
      <c r="RCR36" s="131"/>
      <c r="RCS36" s="131"/>
      <c r="RCT36" s="131"/>
      <c r="RCU36" s="131"/>
      <c r="RCV36" s="131"/>
      <c r="RCW36" s="131"/>
      <c r="RCX36" s="131"/>
      <c r="RCY36" s="131"/>
      <c r="RCZ36" s="131"/>
      <c r="RDA36" s="131"/>
      <c r="RDB36" s="131"/>
      <c r="RDC36" s="131"/>
      <c r="RDD36" s="131"/>
      <c r="RDE36" s="131"/>
      <c r="RDF36" s="131"/>
      <c r="RDG36" s="131"/>
      <c r="RDH36" s="131"/>
      <c r="RDI36" s="131"/>
      <c r="RDJ36" s="131"/>
      <c r="RDK36" s="131"/>
      <c r="RDL36" s="131"/>
      <c r="RDM36" s="131"/>
      <c r="RDN36" s="131"/>
      <c r="RDO36" s="131"/>
      <c r="RDP36" s="131"/>
      <c r="RDQ36" s="131"/>
      <c r="RDR36" s="131"/>
      <c r="RDS36" s="131"/>
      <c r="RDT36" s="131"/>
      <c r="RDU36" s="131"/>
      <c r="RDV36" s="131"/>
      <c r="RDW36" s="131"/>
      <c r="RDX36" s="131"/>
      <c r="RDY36" s="131"/>
      <c r="RDZ36" s="131"/>
      <c r="REA36" s="131"/>
      <c r="REB36" s="131"/>
      <c r="REC36" s="131"/>
      <c r="RED36" s="131"/>
      <c r="REE36" s="131"/>
      <c r="REF36" s="131"/>
      <c r="REG36" s="131"/>
      <c r="REH36" s="131"/>
      <c r="REI36" s="131"/>
      <c r="REJ36" s="131"/>
      <c r="REK36" s="131"/>
      <c r="REL36" s="131"/>
      <c r="REM36" s="131"/>
      <c r="REN36" s="131"/>
      <c r="REO36" s="131"/>
      <c r="REP36" s="131"/>
      <c r="REQ36" s="131"/>
      <c r="RER36" s="131"/>
      <c r="RES36" s="131"/>
      <c r="RET36" s="131"/>
      <c r="REU36" s="131"/>
      <c r="REV36" s="131"/>
      <c r="REW36" s="131"/>
      <c r="REX36" s="131"/>
      <c r="REY36" s="131"/>
      <c r="REZ36" s="131"/>
      <c r="RFA36" s="131"/>
      <c r="RFB36" s="131"/>
      <c r="RFC36" s="131"/>
      <c r="RFD36" s="131"/>
      <c r="RFE36" s="131"/>
      <c r="RFF36" s="131"/>
      <c r="RFG36" s="131"/>
      <c r="RFH36" s="131"/>
      <c r="RFI36" s="131"/>
      <c r="RFJ36" s="131"/>
      <c r="RFK36" s="131"/>
      <c r="RFL36" s="131"/>
      <c r="RFM36" s="131"/>
      <c r="RFN36" s="131"/>
      <c r="RFO36" s="131"/>
      <c r="RFP36" s="131"/>
      <c r="RFQ36" s="131"/>
      <c r="RFR36" s="131"/>
      <c r="RFS36" s="131"/>
      <c r="RFT36" s="131"/>
      <c r="RFU36" s="131"/>
      <c r="RFV36" s="131"/>
      <c r="RFW36" s="131"/>
      <c r="RFX36" s="131"/>
      <c r="RFY36" s="131"/>
      <c r="RFZ36" s="131"/>
      <c r="RGA36" s="131"/>
      <c r="RGB36" s="131"/>
      <c r="RGC36" s="131"/>
      <c r="RGD36" s="131"/>
      <c r="RGE36" s="131"/>
      <c r="RGF36" s="131"/>
      <c r="RGG36" s="131"/>
      <c r="RGH36" s="131"/>
      <c r="RGI36" s="131"/>
      <c r="RGJ36" s="131"/>
      <c r="RGK36" s="131"/>
      <c r="RGL36" s="131"/>
      <c r="RGM36" s="131"/>
      <c r="RGN36" s="131"/>
      <c r="RGO36" s="131"/>
      <c r="RGP36" s="131"/>
      <c r="RGQ36" s="131"/>
      <c r="RGR36" s="131"/>
      <c r="RGS36" s="131"/>
      <c r="RGT36" s="131"/>
      <c r="RGU36" s="131"/>
      <c r="RGV36" s="131"/>
      <c r="RGW36" s="131"/>
      <c r="RGX36" s="131"/>
      <c r="RGY36" s="131"/>
      <c r="RGZ36" s="131"/>
      <c r="RHA36" s="131"/>
      <c r="RHB36" s="131"/>
      <c r="RHC36" s="131"/>
      <c r="RHD36" s="131"/>
      <c r="RHE36" s="131"/>
      <c r="RHF36" s="131"/>
      <c r="RHG36" s="131"/>
      <c r="RHH36" s="131"/>
      <c r="RHI36" s="131"/>
      <c r="RHJ36" s="131"/>
      <c r="RHK36" s="131"/>
      <c r="RHL36" s="131"/>
      <c r="RHM36" s="131"/>
      <c r="RHN36" s="131"/>
      <c r="RHO36" s="131"/>
      <c r="RHP36" s="131"/>
      <c r="RHQ36" s="131"/>
      <c r="RHR36" s="131"/>
      <c r="RHS36" s="131"/>
      <c r="RHT36" s="131"/>
      <c r="RHU36" s="131"/>
      <c r="RHV36" s="131"/>
      <c r="RHW36" s="131"/>
      <c r="RHX36" s="131"/>
      <c r="RHY36" s="131"/>
      <c r="RHZ36" s="131"/>
      <c r="RIA36" s="131"/>
      <c r="RIB36" s="131"/>
      <c r="RIC36" s="131"/>
      <c r="RID36" s="131"/>
      <c r="RIE36" s="131"/>
      <c r="RIF36" s="131"/>
      <c r="RIG36" s="131"/>
      <c r="RIH36" s="131"/>
      <c r="RII36" s="131"/>
      <c r="RIJ36" s="131"/>
      <c r="RIK36" s="131"/>
      <c r="RIL36" s="131"/>
      <c r="RIM36" s="131"/>
      <c r="RIN36" s="131"/>
      <c r="RIO36" s="131"/>
      <c r="RIP36" s="131"/>
      <c r="RIQ36" s="131"/>
      <c r="RIR36" s="131"/>
      <c r="RIS36" s="131"/>
      <c r="RIT36" s="131"/>
      <c r="RIU36" s="131"/>
      <c r="RIV36" s="131"/>
      <c r="RIW36" s="131"/>
      <c r="RIX36" s="131"/>
      <c r="RIY36" s="131"/>
      <c r="RIZ36" s="131"/>
      <c r="RJA36" s="131"/>
      <c r="RJB36" s="131"/>
      <c r="RJC36" s="131"/>
      <c r="RJD36" s="131"/>
      <c r="RJE36" s="131"/>
      <c r="RJF36" s="131"/>
      <c r="RJG36" s="131"/>
      <c r="RJH36" s="131"/>
      <c r="RJI36" s="131"/>
      <c r="RJJ36" s="131"/>
      <c r="RJK36" s="131"/>
      <c r="RJL36" s="131"/>
      <c r="RJM36" s="131"/>
      <c r="RJN36" s="131"/>
      <c r="RJO36" s="131"/>
      <c r="RJP36" s="131"/>
      <c r="RJQ36" s="131"/>
      <c r="RJR36" s="131"/>
      <c r="RJS36" s="131"/>
      <c r="RJT36" s="131"/>
      <c r="RJU36" s="131"/>
      <c r="RJV36" s="131"/>
      <c r="RJW36" s="131"/>
      <c r="RJX36" s="131"/>
      <c r="RJY36" s="131"/>
      <c r="RJZ36" s="131"/>
      <c r="RKA36" s="131"/>
      <c r="RKB36" s="131"/>
      <c r="RKC36" s="131"/>
      <c r="RKD36" s="131"/>
      <c r="RKE36" s="131"/>
      <c r="RKF36" s="131"/>
      <c r="RKG36" s="131"/>
      <c r="RKH36" s="131"/>
      <c r="RKI36" s="131"/>
      <c r="RKJ36" s="131"/>
      <c r="RKK36" s="131"/>
      <c r="RKL36" s="131"/>
      <c r="RKM36" s="131"/>
      <c r="RKN36" s="131"/>
      <c r="RKO36" s="131"/>
      <c r="RKP36" s="131"/>
      <c r="RKQ36" s="131"/>
      <c r="RKR36" s="131"/>
      <c r="RKS36" s="131"/>
      <c r="RKT36" s="131"/>
      <c r="RKU36" s="131"/>
      <c r="RKV36" s="131"/>
      <c r="RKW36" s="131"/>
      <c r="RKX36" s="131"/>
      <c r="RKY36" s="131"/>
      <c r="RKZ36" s="131"/>
      <c r="RLA36" s="131"/>
      <c r="RLB36" s="131"/>
      <c r="RLC36" s="131"/>
      <c r="RLD36" s="131"/>
      <c r="RLE36" s="131"/>
      <c r="RLF36" s="131"/>
      <c r="RLG36" s="131"/>
      <c r="RLH36" s="131"/>
      <c r="RLI36" s="131"/>
      <c r="RLJ36" s="131"/>
      <c r="RLK36" s="131"/>
      <c r="RLL36" s="131"/>
      <c r="RLM36" s="131"/>
      <c r="RLN36" s="131"/>
      <c r="RLO36" s="131"/>
      <c r="RLP36" s="131"/>
      <c r="RLQ36" s="131"/>
      <c r="RLR36" s="131"/>
      <c r="RLS36" s="131"/>
      <c r="RLT36" s="131"/>
      <c r="RLU36" s="131"/>
      <c r="RLV36" s="131"/>
      <c r="RLW36" s="131"/>
      <c r="RLX36" s="131"/>
      <c r="RLY36" s="131"/>
      <c r="RLZ36" s="131"/>
      <c r="RMA36" s="131"/>
      <c r="RMB36" s="131"/>
      <c r="RMC36" s="131"/>
      <c r="RMD36" s="131"/>
      <c r="RME36" s="131"/>
      <c r="RMF36" s="131"/>
      <c r="RMG36" s="131"/>
      <c r="RMH36" s="131"/>
      <c r="RMI36" s="131"/>
      <c r="RMJ36" s="131"/>
      <c r="RMK36" s="131"/>
      <c r="RML36" s="131"/>
      <c r="RMM36" s="131"/>
      <c r="RMN36" s="131"/>
      <c r="RMO36" s="131"/>
      <c r="RMP36" s="131"/>
      <c r="RMQ36" s="131"/>
      <c r="RMR36" s="131"/>
      <c r="RMS36" s="131"/>
      <c r="RMT36" s="131"/>
      <c r="RMU36" s="131"/>
      <c r="RMV36" s="131"/>
      <c r="RMW36" s="131"/>
      <c r="RMX36" s="131"/>
      <c r="RMY36" s="131"/>
      <c r="RMZ36" s="131"/>
      <c r="RNA36" s="131"/>
      <c r="RNB36" s="131"/>
      <c r="RNC36" s="131"/>
      <c r="RND36" s="131"/>
      <c r="RNE36" s="131"/>
      <c r="RNF36" s="131"/>
      <c r="RNG36" s="131"/>
      <c r="RNH36" s="131"/>
      <c r="RNI36" s="131"/>
      <c r="RNJ36" s="131"/>
      <c r="RNK36" s="131"/>
      <c r="RNL36" s="131"/>
      <c r="RNM36" s="131"/>
      <c r="RNN36" s="131"/>
      <c r="RNO36" s="131"/>
      <c r="RNP36" s="131"/>
      <c r="RNQ36" s="131"/>
      <c r="RNR36" s="131"/>
      <c r="RNS36" s="131"/>
      <c r="RNT36" s="131"/>
      <c r="RNU36" s="131"/>
      <c r="RNV36" s="131"/>
      <c r="RNW36" s="131"/>
      <c r="RNX36" s="131"/>
      <c r="RNY36" s="131"/>
      <c r="RNZ36" s="131"/>
      <c r="ROA36" s="131"/>
      <c r="ROB36" s="131"/>
      <c r="ROC36" s="131"/>
      <c r="ROD36" s="131"/>
      <c r="ROE36" s="131"/>
      <c r="ROF36" s="131"/>
      <c r="ROG36" s="131"/>
      <c r="ROH36" s="131"/>
      <c r="ROI36" s="131"/>
      <c r="ROJ36" s="131"/>
      <c r="ROK36" s="131"/>
      <c r="ROL36" s="131"/>
      <c r="ROM36" s="131"/>
      <c r="RON36" s="131"/>
      <c r="ROO36" s="131"/>
      <c r="ROP36" s="131"/>
      <c r="ROQ36" s="131"/>
      <c r="ROR36" s="131"/>
      <c r="ROS36" s="131"/>
      <c r="ROT36" s="131"/>
      <c r="ROU36" s="131"/>
      <c r="ROV36" s="131"/>
      <c r="ROW36" s="131"/>
      <c r="ROX36" s="131"/>
      <c r="ROY36" s="131"/>
      <c r="ROZ36" s="131"/>
      <c r="RPA36" s="131"/>
      <c r="RPB36" s="131"/>
      <c r="RPC36" s="131"/>
      <c r="RPD36" s="131"/>
      <c r="RPE36" s="131"/>
      <c r="RPF36" s="131"/>
      <c r="RPG36" s="131"/>
      <c r="RPH36" s="131"/>
      <c r="RPI36" s="131"/>
      <c r="RPJ36" s="131"/>
      <c r="RPK36" s="131"/>
      <c r="RPL36" s="131"/>
      <c r="RPM36" s="131"/>
      <c r="RPN36" s="131"/>
      <c r="RPO36" s="131"/>
      <c r="RPP36" s="131"/>
      <c r="RPQ36" s="131"/>
      <c r="RPR36" s="131"/>
      <c r="RPS36" s="131"/>
      <c r="RPT36" s="131"/>
      <c r="RPU36" s="131"/>
      <c r="RPV36" s="131"/>
      <c r="RPW36" s="131"/>
      <c r="RPX36" s="131"/>
      <c r="RPY36" s="131"/>
      <c r="RPZ36" s="131"/>
      <c r="RQA36" s="131"/>
      <c r="RQB36" s="131"/>
      <c r="RQC36" s="131"/>
      <c r="RQD36" s="131"/>
      <c r="RQE36" s="131"/>
      <c r="RQF36" s="131"/>
      <c r="RQG36" s="131"/>
      <c r="RQH36" s="131"/>
      <c r="RQI36" s="131"/>
      <c r="RQJ36" s="131"/>
      <c r="RQK36" s="131"/>
      <c r="RQL36" s="131"/>
      <c r="RQM36" s="131"/>
      <c r="RQN36" s="131"/>
      <c r="RQO36" s="131"/>
      <c r="RQP36" s="131"/>
      <c r="RQQ36" s="131"/>
      <c r="RQR36" s="131"/>
      <c r="RQS36" s="131"/>
      <c r="RQT36" s="131"/>
      <c r="RQU36" s="131"/>
      <c r="RQV36" s="131"/>
      <c r="RQW36" s="131"/>
      <c r="RQX36" s="131"/>
      <c r="RQY36" s="131"/>
      <c r="RQZ36" s="131"/>
      <c r="RRA36" s="131"/>
      <c r="RRB36" s="131"/>
      <c r="RRC36" s="131"/>
      <c r="RRD36" s="131"/>
      <c r="RRE36" s="131"/>
      <c r="RRF36" s="131"/>
      <c r="RRG36" s="131"/>
      <c r="RRH36" s="131"/>
      <c r="RRI36" s="131"/>
      <c r="RRJ36" s="131"/>
      <c r="RRK36" s="131"/>
      <c r="RRL36" s="131"/>
      <c r="RRM36" s="131"/>
      <c r="RRN36" s="131"/>
      <c r="RRO36" s="131"/>
      <c r="RRP36" s="131"/>
      <c r="RRQ36" s="131"/>
      <c r="RRR36" s="131"/>
      <c r="RRS36" s="131"/>
      <c r="RRT36" s="131"/>
      <c r="RRU36" s="131"/>
      <c r="RRV36" s="131"/>
      <c r="RRW36" s="131"/>
      <c r="RRX36" s="131"/>
      <c r="RRY36" s="131"/>
      <c r="RRZ36" s="131"/>
      <c r="RSA36" s="131"/>
      <c r="RSB36" s="131"/>
      <c r="RSC36" s="131"/>
      <c r="RSD36" s="131"/>
      <c r="RSE36" s="131"/>
      <c r="RSF36" s="131"/>
      <c r="RSG36" s="131"/>
      <c r="RSH36" s="131"/>
      <c r="RSI36" s="131"/>
      <c r="RSJ36" s="131"/>
      <c r="RSK36" s="131"/>
      <c r="RSL36" s="131"/>
      <c r="RSM36" s="131"/>
      <c r="RSN36" s="131"/>
      <c r="RSO36" s="131"/>
      <c r="RSP36" s="131"/>
      <c r="RSQ36" s="131"/>
      <c r="RSR36" s="131"/>
      <c r="RSS36" s="131"/>
      <c r="RST36" s="131"/>
      <c r="RSU36" s="131"/>
      <c r="RSV36" s="131"/>
      <c r="RSW36" s="131"/>
      <c r="RSX36" s="131"/>
      <c r="RSY36" s="131"/>
      <c r="RSZ36" s="131"/>
      <c r="RTA36" s="131"/>
      <c r="RTB36" s="131"/>
      <c r="RTC36" s="131"/>
      <c r="RTD36" s="131"/>
      <c r="RTE36" s="131"/>
      <c r="RTF36" s="131"/>
      <c r="RTG36" s="131"/>
      <c r="RTH36" s="131"/>
      <c r="RTI36" s="131"/>
      <c r="RTJ36" s="131"/>
      <c r="RTK36" s="131"/>
      <c r="RTL36" s="131"/>
      <c r="RTM36" s="131"/>
      <c r="RTN36" s="131"/>
      <c r="RTO36" s="131"/>
      <c r="RTP36" s="131"/>
      <c r="RTQ36" s="131"/>
      <c r="RTR36" s="131"/>
      <c r="RTS36" s="131"/>
      <c r="RTT36" s="131"/>
      <c r="RTU36" s="131"/>
      <c r="RTV36" s="131"/>
      <c r="RTW36" s="131"/>
      <c r="RTX36" s="131"/>
      <c r="RTY36" s="131"/>
      <c r="RTZ36" s="131"/>
      <c r="RUA36" s="131"/>
      <c r="RUB36" s="131"/>
      <c r="RUC36" s="131"/>
      <c r="RUD36" s="131"/>
      <c r="RUE36" s="131"/>
      <c r="RUF36" s="131"/>
      <c r="RUG36" s="131"/>
      <c r="RUH36" s="131"/>
      <c r="RUI36" s="131"/>
      <c r="RUJ36" s="131"/>
      <c r="RUK36" s="131"/>
      <c r="RUL36" s="131"/>
      <c r="RUM36" s="131"/>
      <c r="RUN36" s="131"/>
      <c r="RUO36" s="131"/>
      <c r="RUP36" s="131"/>
      <c r="RUQ36" s="131"/>
      <c r="RUR36" s="131"/>
      <c r="RUS36" s="131"/>
      <c r="RUT36" s="131"/>
      <c r="RUU36" s="131"/>
      <c r="RUV36" s="131"/>
      <c r="RUW36" s="131"/>
      <c r="RUX36" s="131"/>
      <c r="RUY36" s="131"/>
      <c r="RUZ36" s="131"/>
      <c r="RVA36" s="131"/>
      <c r="RVB36" s="131"/>
      <c r="RVC36" s="131"/>
      <c r="RVD36" s="131"/>
      <c r="RVE36" s="131"/>
      <c r="RVF36" s="131"/>
      <c r="RVG36" s="131"/>
      <c r="RVH36" s="131"/>
      <c r="RVI36" s="131"/>
      <c r="RVJ36" s="131"/>
      <c r="RVK36" s="131"/>
      <c r="RVL36" s="131"/>
      <c r="RVM36" s="131"/>
      <c r="RVN36" s="131"/>
      <c r="RVO36" s="131"/>
      <c r="RVP36" s="131"/>
      <c r="RVQ36" s="131"/>
      <c r="RVR36" s="131"/>
      <c r="RVS36" s="131"/>
      <c r="RVT36" s="131"/>
      <c r="RVU36" s="131"/>
      <c r="RVV36" s="131"/>
      <c r="RVW36" s="131"/>
      <c r="RVX36" s="131"/>
      <c r="RVY36" s="131"/>
      <c r="RVZ36" s="131"/>
      <c r="RWA36" s="131"/>
      <c r="RWB36" s="131"/>
      <c r="RWC36" s="131"/>
      <c r="RWD36" s="131"/>
      <c r="RWE36" s="131"/>
      <c r="RWF36" s="131"/>
      <c r="RWG36" s="131"/>
      <c r="RWH36" s="131"/>
      <c r="RWI36" s="131"/>
      <c r="RWJ36" s="131"/>
      <c r="RWK36" s="131"/>
      <c r="RWL36" s="131"/>
      <c r="RWM36" s="131"/>
      <c r="RWN36" s="131"/>
      <c r="RWO36" s="131"/>
      <c r="RWP36" s="131"/>
      <c r="RWQ36" s="131"/>
      <c r="RWR36" s="131"/>
      <c r="RWS36" s="131"/>
      <c r="RWT36" s="131"/>
      <c r="RWU36" s="131"/>
      <c r="RWV36" s="131"/>
      <c r="RWW36" s="131"/>
      <c r="RWX36" s="131"/>
      <c r="RWY36" s="131"/>
      <c r="RWZ36" s="131"/>
      <c r="RXA36" s="131"/>
      <c r="RXB36" s="131"/>
      <c r="RXC36" s="131"/>
      <c r="RXD36" s="131"/>
      <c r="RXE36" s="131"/>
      <c r="RXF36" s="131"/>
      <c r="RXG36" s="131"/>
      <c r="RXH36" s="131"/>
      <c r="RXI36" s="131"/>
      <c r="RXJ36" s="131"/>
      <c r="RXK36" s="131"/>
      <c r="RXL36" s="131"/>
      <c r="RXM36" s="131"/>
      <c r="RXN36" s="131"/>
      <c r="RXO36" s="131"/>
      <c r="RXP36" s="131"/>
      <c r="RXQ36" s="131"/>
      <c r="RXR36" s="131"/>
      <c r="RXS36" s="131"/>
      <c r="RXT36" s="131"/>
      <c r="RXU36" s="131"/>
      <c r="RXV36" s="131"/>
      <c r="RXW36" s="131"/>
      <c r="RXX36" s="131"/>
      <c r="RXY36" s="131"/>
      <c r="RXZ36" s="131"/>
      <c r="RYA36" s="131"/>
      <c r="RYB36" s="131"/>
      <c r="RYC36" s="131"/>
      <c r="RYD36" s="131"/>
      <c r="RYE36" s="131"/>
      <c r="RYF36" s="131"/>
      <c r="RYG36" s="131"/>
      <c r="RYH36" s="131"/>
      <c r="RYI36" s="131"/>
      <c r="RYJ36" s="131"/>
      <c r="RYK36" s="131"/>
      <c r="RYL36" s="131"/>
      <c r="RYM36" s="131"/>
      <c r="RYN36" s="131"/>
      <c r="RYO36" s="131"/>
      <c r="RYP36" s="131"/>
      <c r="RYQ36" s="131"/>
      <c r="RYR36" s="131"/>
      <c r="RYS36" s="131"/>
      <c r="RYT36" s="131"/>
      <c r="RYU36" s="131"/>
      <c r="RYV36" s="131"/>
      <c r="RYW36" s="131"/>
      <c r="RYX36" s="131"/>
      <c r="RYY36" s="131"/>
      <c r="RYZ36" s="131"/>
      <c r="RZA36" s="131"/>
      <c r="RZB36" s="131"/>
      <c r="RZC36" s="131"/>
      <c r="RZD36" s="131"/>
      <c r="RZE36" s="131"/>
      <c r="RZF36" s="131"/>
      <c r="RZG36" s="131"/>
      <c r="RZH36" s="131"/>
      <c r="RZI36" s="131"/>
      <c r="RZJ36" s="131"/>
      <c r="RZK36" s="131"/>
      <c r="RZL36" s="131"/>
      <c r="RZM36" s="131"/>
      <c r="RZN36" s="131"/>
      <c r="RZO36" s="131"/>
      <c r="RZP36" s="131"/>
      <c r="RZQ36" s="131"/>
      <c r="RZR36" s="131"/>
      <c r="RZS36" s="131"/>
      <c r="RZT36" s="131"/>
      <c r="RZU36" s="131"/>
      <c r="RZV36" s="131"/>
      <c r="RZW36" s="131"/>
      <c r="RZX36" s="131"/>
      <c r="RZY36" s="131"/>
      <c r="RZZ36" s="131"/>
      <c r="SAA36" s="131"/>
      <c r="SAB36" s="131"/>
      <c r="SAC36" s="131"/>
      <c r="SAD36" s="131"/>
      <c r="SAE36" s="131"/>
      <c r="SAF36" s="131"/>
      <c r="SAG36" s="131"/>
      <c r="SAH36" s="131"/>
      <c r="SAI36" s="131"/>
      <c r="SAJ36" s="131"/>
      <c r="SAK36" s="131"/>
      <c r="SAL36" s="131"/>
      <c r="SAM36" s="131"/>
      <c r="SAN36" s="131"/>
      <c r="SAO36" s="131"/>
      <c r="SAP36" s="131"/>
      <c r="SAQ36" s="131"/>
      <c r="SAR36" s="131"/>
      <c r="SAS36" s="131"/>
      <c r="SAT36" s="131"/>
      <c r="SAU36" s="131"/>
      <c r="SAV36" s="131"/>
      <c r="SAW36" s="131"/>
      <c r="SAX36" s="131"/>
      <c r="SAY36" s="131"/>
      <c r="SAZ36" s="131"/>
      <c r="SBA36" s="131"/>
      <c r="SBB36" s="131"/>
      <c r="SBC36" s="131"/>
      <c r="SBD36" s="131"/>
      <c r="SBE36" s="131"/>
      <c r="SBF36" s="131"/>
      <c r="SBG36" s="131"/>
      <c r="SBH36" s="131"/>
      <c r="SBI36" s="131"/>
      <c r="SBJ36" s="131"/>
      <c r="SBK36" s="131"/>
      <c r="SBL36" s="131"/>
      <c r="SBM36" s="131"/>
      <c r="SBN36" s="131"/>
      <c r="SBO36" s="131"/>
      <c r="SBP36" s="131"/>
      <c r="SBQ36" s="131"/>
      <c r="SBR36" s="131"/>
      <c r="SBS36" s="131"/>
      <c r="SBT36" s="131"/>
      <c r="SBU36" s="131"/>
      <c r="SBV36" s="131"/>
      <c r="SBW36" s="131"/>
      <c r="SBX36" s="131"/>
      <c r="SBY36" s="131"/>
      <c r="SBZ36" s="131"/>
      <c r="SCA36" s="131"/>
      <c r="SCB36" s="131"/>
      <c r="SCC36" s="131"/>
      <c r="SCD36" s="131"/>
      <c r="SCE36" s="131"/>
      <c r="SCF36" s="131"/>
      <c r="SCG36" s="131"/>
      <c r="SCH36" s="131"/>
      <c r="SCI36" s="131"/>
      <c r="SCJ36" s="131"/>
      <c r="SCK36" s="131"/>
      <c r="SCL36" s="131"/>
      <c r="SCM36" s="131"/>
      <c r="SCN36" s="131"/>
      <c r="SCO36" s="131"/>
      <c r="SCP36" s="131"/>
      <c r="SCQ36" s="131"/>
      <c r="SCR36" s="131"/>
      <c r="SCS36" s="131"/>
      <c r="SCT36" s="131"/>
      <c r="SCU36" s="131"/>
      <c r="SCV36" s="131"/>
      <c r="SCW36" s="131"/>
      <c r="SCX36" s="131"/>
      <c r="SCY36" s="131"/>
      <c r="SCZ36" s="131"/>
      <c r="SDA36" s="131"/>
      <c r="SDB36" s="131"/>
      <c r="SDC36" s="131"/>
      <c r="SDD36" s="131"/>
      <c r="SDE36" s="131"/>
      <c r="SDF36" s="131"/>
      <c r="SDG36" s="131"/>
      <c r="SDH36" s="131"/>
      <c r="SDI36" s="131"/>
      <c r="SDJ36" s="131"/>
      <c r="SDK36" s="131"/>
      <c r="SDL36" s="131"/>
      <c r="SDM36" s="131"/>
      <c r="SDN36" s="131"/>
      <c r="SDO36" s="131"/>
      <c r="SDP36" s="131"/>
      <c r="SDQ36" s="131"/>
      <c r="SDR36" s="131"/>
      <c r="SDS36" s="131"/>
      <c r="SDT36" s="131"/>
      <c r="SDU36" s="131"/>
      <c r="SDV36" s="131"/>
      <c r="SDW36" s="131"/>
      <c r="SDX36" s="131"/>
      <c r="SDY36" s="131"/>
      <c r="SDZ36" s="131"/>
      <c r="SEA36" s="131"/>
      <c r="SEB36" s="131"/>
      <c r="SEC36" s="131"/>
      <c r="SED36" s="131"/>
      <c r="SEE36" s="131"/>
      <c r="SEF36" s="131"/>
      <c r="SEG36" s="131"/>
      <c r="SEH36" s="131"/>
      <c r="SEI36" s="131"/>
      <c r="SEJ36" s="131"/>
      <c r="SEK36" s="131"/>
      <c r="SEL36" s="131"/>
      <c r="SEM36" s="131"/>
      <c r="SEN36" s="131"/>
      <c r="SEO36" s="131"/>
      <c r="SEP36" s="131"/>
      <c r="SEQ36" s="131"/>
      <c r="SER36" s="131"/>
      <c r="SES36" s="131"/>
      <c r="SET36" s="131"/>
      <c r="SEU36" s="131"/>
      <c r="SEV36" s="131"/>
      <c r="SEW36" s="131"/>
      <c r="SEX36" s="131"/>
      <c r="SEY36" s="131"/>
      <c r="SEZ36" s="131"/>
      <c r="SFA36" s="131"/>
      <c r="SFB36" s="131"/>
      <c r="SFC36" s="131"/>
      <c r="SFD36" s="131"/>
      <c r="SFE36" s="131"/>
      <c r="SFF36" s="131"/>
      <c r="SFG36" s="131"/>
      <c r="SFH36" s="131"/>
      <c r="SFI36" s="131"/>
      <c r="SFJ36" s="131"/>
      <c r="SFK36" s="131"/>
      <c r="SFL36" s="131"/>
      <c r="SFM36" s="131"/>
      <c r="SFN36" s="131"/>
      <c r="SFO36" s="131"/>
      <c r="SFP36" s="131"/>
      <c r="SFQ36" s="131"/>
      <c r="SFR36" s="131"/>
      <c r="SFS36" s="131"/>
      <c r="SFT36" s="131"/>
      <c r="SFU36" s="131"/>
      <c r="SFV36" s="131"/>
      <c r="SFW36" s="131"/>
      <c r="SFX36" s="131"/>
      <c r="SFY36" s="131"/>
      <c r="SFZ36" s="131"/>
      <c r="SGA36" s="131"/>
      <c r="SGB36" s="131"/>
      <c r="SGC36" s="131"/>
      <c r="SGD36" s="131"/>
      <c r="SGE36" s="131"/>
      <c r="SGF36" s="131"/>
      <c r="SGG36" s="131"/>
      <c r="SGH36" s="131"/>
      <c r="SGI36" s="131"/>
      <c r="SGJ36" s="131"/>
      <c r="SGK36" s="131"/>
      <c r="SGL36" s="131"/>
      <c r="SGM36" s="131"/>
      <c r="SGN36" s="131"/>
      <c r="SGO36" s="131"/>
      <c r="SGP36" s="131"/>
      <c r="SGQ36" s="131"/>
      <c r="SGR36" s="131"/>
      <c r="SGS36" s="131"/>
      <c r="SGT36" s="131"/>
      <c r="SGU36" s="131"/>
      <c r="SGV36" s="131"/>
      <c r="SGW36" s="131"/>
      <c r="SGX36" s="131"/>
      <c r="SGY36" s="131"/>
      <c r="SGZ36" s="131"/>
      <c r="SHA36" s="131"/>
      <c r="SHB36" s="131"/>
      <c r="SHC36" s="131"/>
      <c r="SHD36" s="131"/>
      <c r="SHE36" s="131"/>
      <c r="SHF36" s="131"/>
      <c r="SHG36" s="131"/>
      <c r="SHH36" s="131"/>
      <c r="SHI36" s="131"/>
      <c r="SHJ36" s="131"/>
      <c r="SHK36" s="131"/>
      <c r="SHL36" s="131"/>
      <c r="SHM36" s="131"/>
      <c r="SHN36" s="131"/>
      <c r="SHO36" s="131"/>
      <c r="SHP36" s="131"/>
      <c r="SHQ36" s="131"/>
      <c r="SHR36" s="131"/>
      <c r="SHS36" s="131"/>
      <c r="SHT36" s="131"/>
      <c r="SHU36" s="131"/>
      <c r="SHV36" s="131"/>
      <c r="SHW36" s="131"/>
      <c r="SHX36" s="131"/>
      <c r="SHY36" s="131"/>
      <c r="SHZ36" s="131"/>
      <c r="SIA36" s="131"/>
      <c r="SIB36" s="131"/>
      <c r="SIC36" s="131"/>
      <c r="SID36" s="131"/>
      <c r="SIE36" s="131"/>
      <c r="SIF36" s="131"/>
      <c r="SIG36" s="131"/>
      <c r="SIH36" s="131"/>
      <c r="SII36" s="131"/>
      <c r="SIJ36" s="131"/>
      <c r="SIK36" s="131"/>
      <c r="SIL36" s="131"/>
      <c r="SIM36" s="131"/>
      <c r="SIN36" s="131"/>
      <c r="SIO36" s="131"/>
      <c r="SIP36" s="131"/>
      <c r="SIQ36" s="131"/>
      <c r="SIR36" s="131"/>
      <c r="SIS36" s="131"/>
      <c r="SIT36" s="131"/>
      <c r="SIU36" s="131"/>
      <c r="SIV36" s="131"/>
      <c r="SIW36" s="131"/>
      <c r="SIX36" s="131"/>
      <c r="SIY36" s="131"/>
      <c r="SIZ36" s="131"/>
      <c r="SJA36" s="131"/>
      <c r="SJB36" s="131"/>
      <c r="SJC36" s="131"/>
      <c r="SJD36" s="131"/>
      <c r="SJE36" s="131"/>
      <c r="SJF36" s="131"/>
      <c r="SJG36" s="131"/>
      <c r="SJH36" s="131"/>
      <c r="SJI36" s="131"/>
      <c r="SJJ36" s="131"/>
      <c r="SJK36" s="131"/>
      <c r="SJL36" s="131"/>
      <c r="SJM36" s="131"/>
      <c r="SJN36" s="131"/>
      <c r="SJO36" s="131"/>
      <c r="SJP36" s="131"/>
      <c r="SJQ36" s="131"/>
      <c r="SJR36" s="131"/>
      <c r="SJS36" s="131"/>
      <c r="SJT36" s="131"/>
      <c r="SJU36" s="131"/>
      <c r="SJV36" s="131"/>
      <c r="SJW36" s="131"/>
      <c r="SJX36" s="131"/>
      <c r="SJY36" s="131"/>
      <c r="SJZ36" s="131"/>
      <c r="SKA36" s="131"/>
      <c r="SKB36" s="131"/>
      <c r="SKC36" s="131"/>
      <c r="SKD36" s="131"/>
      <c r="SKE36" s="131"/>
      <c r="SKF36" s="131"/>
      <c r="SKG36" s="131"/>
      <c r="SKH36" s="131"/>
      <c r="SKI36" s="131"/>
      <c r="SKJ36" s="131"/>
      <c r="SKK36" s="131"/>
      <c r="SKL36" s="131"/>
      <c r="SKM36" s="131"/>
      <c r="SKN36" s="131"/>
      <c r="SKO36" s="131"/>
      <c r="SKP36" s="131"/>
      <c r="SKQ36" s="131"/>
      <c r="SKR36" s="131"/>
      <c r="SKS36" s="131"/>
      <c r="SKT36" s="131"/>
      <c r="SKU36" s="131"/>
      <c r="SKV36" s="131"/>
      <c r="SKW36" s="131"/>
      <c r="SKX36" s="131"/>
      <c r="SKY36" s="131"/>
      <c r="SKZ36" s="131"/>
      <c r="SLA36" s="131"/>
      <c r="SLB36" s="131"/>
      <c r="SLC36" s="131"/>
      <c r="SLD36" s="131"/>
      <c r="SLE36" s="131"/>
      <c r="SLF36" s="131"/>
      <c r="SLG36" s="131"/>
      <c r="SLH36" s="131"/>
      <c r="SLI36" s="131"/>
      <c r="SLJ36" s="131"/>
      <c r="SLK36" s="131"/>
      <c r="SLL36" s="131"/>
      <c r="SLM36" s="131"/>
      <c r="SLN36" s="131"/>
      <c r="SLO36" s="131"/>
      <c r="SLP36" s="131"/>
      <c r="SLQ36" s="131"/>
      <c r="SLR36" s="131"/>
      <c r="SLS36" s="131"/>
      <c r="SLT36" s="131"/>
      <c r="SLU36" s="131"/>
      <c r="SLV36" s="131"/>
      <c r="SLW36" s="131"/>
      <c r="SLX36" s="131"/>
      <c r="SLY36" s="131"/>
      <c r="SLZ36" s="131"/>
      <c r="SMA36" s="131"/>
      <c r="SMB36" s="131"/>
      <c r="SMC36" s="131"/>
      <c r="SMD36" s="131"/>
      <c r="SME36" s="131"/>
      <c r="SMF36" s="131"/>
      <c r="SMG36" s="131"/>
      <c r="SMH36" s="131"/>
      <c r="SMI36" s="131"/>
      <c r="SMJ36" s="131"/>
      <c r="SMK36" s="131"/>
      <c r="SML36" s="131"/>
      <c r="SMM36" s="131"/>
      <c r="SMN36" s="131"/>
      <c r="SMO36" s="131"/>
      <c r="SMP36" s="131"/>
      <c r="SMQ36" s="131"/>
      <c r="SMR36" s="131"/>
      <c r="SMS36" s="131"/>
      <c r="SMT36" s="131"/>
      <c r="SMU36" s="131"/>
      <c r="SMV36" s="131"/>
      <c r="SMW36" s="131"/>
      <c r="SMX36" s="131"/>
      <c r="SMY36" s="131"/>
      <c r="SMZ36" s="131"/>
      <c r="SNA36" s="131"/>
      <c r="SNB36" s="131"/>
      <c r="SNC36" s="131"/>
      <c r="SND36" s="131"/>
      <c r="SNE36" s="131"/>
      <c r="SNF36" s="131"/>
      <c r="SNG36" s="131"/>
      <c r="SNH36" s="131"/>
      <c r="SNI36" s="131"/>
      <c r="SNJ36" s="131"/>
      <c r="SNK36" s="131"/>
      <c r="SNL36" s="131"/>
      <c r="SNM36" s="131"/>
      <c r="SNN36" s="131"/>
      <c r="SNO36" s="131"/>
      <c r="SNP36" s="131"/>
      <c r="SNQ36" s="131"/>
      <c r="SNR36" s="131"/>
      <c r="SNS36" s="131"/>
      <c r="SNT36" s="131"/>
      <c r="SNU36" s="131"/>
      <c r="SNV36" s="131"/>
      <c r="SNW36" s="131"/>
      <c r="SNX36" s="131"/>
      <c r="SNY36" s="131"/>
      <c r="SNZ36" s="131"/>
      <c r="SOA36" s="131"/>
      <c r="SOB36" s="131"/>
      <c r="SOC36" s="131"/>
      <c r="SOD36" s="131"/>
      <c r="SOE36" s="131"/>
      <c r="SOF36" s="131"/>
      <c r="SOG36" s="131"/>
      <c r="SOH36" s="131"/>
      <c r="SOI36" s="131"/>
      <c r="SOJ36" s="131"/>
      <c r="SOK36" s="131"/>
      <c r="SOL36" s="131"/>
      <c r="SOM36" s="131"/>
      <c r="SON36" s="131"/>
      <c r="SOO36" s="131"/>
      <c r="SOP36" s="131"/>
      <c r="SOQ36" s="131"/>
      <c r="SOR36" s="131"/>
      <c r="SOS36" s="131"/>
      <c r="SOT36" s="131"/>
      <c r="SOU36" s="131"/>
      <c r="SOV36" s="131"/>
      <c r="SOW36" s="131"/>
      <c r="SOX36" s="131"/>
      <c r="SOY36" s="131"/>
      <c r="SOZ36" s="131"/>
      <c r="SPA36" s="131"/>
      <c r="SPB36" s="131"/>
      <c r="SPC36" s="131"/>
      <c r="SPD36" s="131"/>
      <c r="SPE36" s="131"/>
      <c r="SPF36" s="131"/>
      <c r="SPG36" s="131"/>
      <c r="SPH36" s="131"/>
      <c r="SPI36" s="131"/>
      <c r="SPJ36" s="131"/>
      <c r="SPK36" s="131"/>
      <c r="SPL36" s="131"/>
      <c r="SPM36" s="131"/>
      <c r="SPN36" s="131"/>
      <c r="SPO36" s="131"/>
      <c r="SPP36" s="131"/>
      <c r="SPQ36" s="131"/>
      <c r="SPR36" s="131"/>
      <c r="SPS36" s="131"/>
      <c r="SPT36" s="131"/>
      <c r="SPU36" s="131"/>
      <c r="SPV36" s="131"/>
      <c r="SPW36" s="131"/>
      <c r="SPX36" s="131"/>
      <c r="SPY36" s="131"/>
      <c r="SPZ36" s="131"/>
      <c r="SQA36" s="131"/>
      <c r="SQB36" s="131"/>
      <c r="SQC36" s="131"/>
      <c r="SQD36" s="131"/>
      <c r="SQE36" s="131"/>
      <c r="SQF36" s="131"/>
      <c r="SQG36" s="131"/>
      <c r="SQH36" s="131"/>
      <c r="SQI36" s="131"/>
      <c r="SQJ36" s="131"/>
      <c r="SQK36" s="131"/>
      <c r="SQL36" s="131"/>
      <c r="SQM36" s="131"/>
      <c r="SQN36" s="131"/>
      <c r="SQO36" s="131"/>
      <c r="SQP36" s="131"/>
      <c r="SQQ36" s="131"/>
      <c r="SQR36" s="131"/>
      <c r="SQS36" s="131"/>
      <c r="SQT36" s="131"/>
      <c r="SQU36" s="131"/>
      <c r="SQV36" s="131"/>
      <c r="SQW36" s="131"/>
      <c r="SQX36" s="131"/>
      <c r="SQY36" s="131"/>
      <c r="SQZ36" s="131"/>
      <c r="SRA36" s="131"/>
      <c r="SRB36" s="131"/>
      <c r="SRC36" s="131"/>
      <c r="SRD36" s="131"/>
      <c r="SRE36" s="131"/>
      <c r="SRF36" s="131"/>
      <c r="SRG36" s="131"/>
      <c r="SRH36" s="131"/>
      <c r="SRI36" s="131"/>
      <c r="SRJ36" s="131"/>
      <c r="SRK36" s="131"/>
      <c r="SRL36" s="131"/>
      <c r="SRM36" s="131"/>
      <c r="SRN36" s="131"/>
      <c r="SRO36" s="131"/>
      <c r="SRP36" s="131"/>
      <c r="SRQ36" s="131"/>
      <c r="SRR36" s="131"/>
      <c r="SRS36" s="131"/>
      <c r="SRT36" s="131"/>
      <c r="SRU36" s="131"/>
      <c r="SRV36" s="131"/>
      <c r="SRW36" s="131"/>
      <c r="SRX36" s="131"/>
      <c r="SRY36" s="131"/>
      <c r="SRZ36" s="131"/>
      <c r="SSA36" s="131"/>
      <c r="SSB36" s="131"/>
      <c r="SSC36" s="131"/>
      <c r="SSD36" s="131"/>
      <c r="SSE36" s="131"/>
      <c r="SSF36" s="131"/>
      <c r="SSG36" s="131"/>
      <c r="SSH36" s="131"/>
      <c r="SSI36" s="131"/>
      <c r="SSJ36" s="131"/>
      <c r="SSK36" s="131"/>
      <c r="SSL36" s="131"/>
      <c r="SSM36" s="131"/>
      <c r="SSN36" s="131"/>
      <c r="SSO36" s="131"/>
      <c r="SSP36" s="131"/>
      <c r="SSQ36" s="131"/>
      <c r="SSR36" s="131"/>
      <c r="SSS36" s="131"/>
      <c r="SST36" s="131"/>
      <c r="SSU36" s="131"/>
      <c r="SSV36" s="131"/>
      <c r="SSW36" s="131"/>
      <c r="SSX36" s="131"/>
      <c r="SSY36" s="131"/>
      <c r="SSZ36" s="131"/>
      <c r="STA36" s="131"/>
      <c r="STB36" s="131"/>
      <c r="STC36" s="131"/>
      <c r="STD36" s="131"/>
      <c r="STE36" s="131"/>
      <c r="STF36" s="131"/>
      <c r="STG36" s="131"/>
      <c r="STH36" s="131"/>
      <c r="STI36" s="131"/>
      <c r="STJ36" s="131"/>
      <c r="STK36" s="131"/>
      <c r="STL36" s="131"/>
      <c r="STM36" s="131"/>
      <c r="STN36" s="131"/>
      <c r="STO36" s="131"/>
      <c r="STP36" s="131"/>
      <c r="STQ36" s="131"/>
      <c r="STR36" s="131"/>
      <c r="STS36" s="131"/>
      <c r="STT36" s="131"/>
      <c r="STU36" s="131"/>
      <c r="STV36" s="131"/>
      <c r="STW36" s="131"/>
      <c r="STX36" s="131"/>
      <c r="STY36" s="131"/>
      <c r="STZ36" s="131"/>
      <c r="SUA36" s="131"/>
      <c r="SUB36" s="131"/>
      <c r="SUC36" s="131"/>
      <c r="SUD36" s="131"/>
      <c r="SUE36" s="131"/>
      <c r="SUF36" s="131"/>
      <c r="SUG36" s="131"/>
      <c r="SUH36" s="131"/>
      <c r="SUI36" s="131"/>
      <c r="SUJ36" s="131"/>
      <c r="SUK36" s="131"/>
      <c r="SUL36" s="131"/>
      <c r="SUM36" s="131"/>
      <c r="SUN36" s="131"/>
      <c r="SUO36" s="131"/>
      <c r="SUP36" s="131"/>
      <c r="SUQ36" s="131"/>
      <c r="SUR36" s="131"/>
      <c r="SUS36" s="131"/>
      <c r="SUT36" s="131"/>
      <c r="SUU36" s="131"/>
      <c r="SUV36" s="131"/>
      <c r="SUW36" s="131"/>
      <c r="SUX36" s="131"/>
      <c r="SUY36" s="131"/>
      <c r="SUZ36" s="131"/>
      <c r="SVA36" s="131"/>
      <c r="SVB36" s="131"/>
      <c r="SVC36" s="131"/>
      <c r="SVD36" s="131"/>
      <c r="SVE36" s="131"/>
      <c r="SVF36" s="131"/>
      <c r="SVG36" s="131"/>
      <c r="SVH36" s="131"/>
      <c r="SVI36" s="131"/>
      <c r="SVJ36" s="131"/>
      <c r="SVK36" s="131"/>
      <c r="SVL36" s="131"/>
      <c r="SVM36" s="131"/>
      <c r="SVN36" s="131"/>
      <c r="SVO36" s="131"/>
      <c r="SVP36" s="131"/>
      <c r="SVQ36" s="131"/>
      <c r="SVR36" s="131"/>
      <c r="SVS36" s="131"/>
      <c r="SVT36" s="131"/>
      <c r="SVU36" s="131"/>
      <c r="SVV36" s="131"/>
      <c r="SVW36" s="131"/>
      <c r="SVX36" s="131"/>
      <c r="SVY36" s="131"/>
      <c r="SVZ36" s="131"/>
      <c r="SWA36" s="131"/>
      <c r="SWB36" s="131"/>
      <c r="SWC36" s="131"/>
      <c r="SWD36" s="131"/>
      <c r="SWE36" s="131"/>
      <c r="SWF36" s="131"/>
      <c r="SWG36" s="131"/>
      <c r="SWH36" s="131"/>
      <c r="SWI36" s="131"/>
      <c r="SWJ36" s="131"/>
      <c r="SWK36" s="131"/>
      <c r="SWL36" s="131"/>
      <c r="SWM36" s="131"/>
      <c r="SWN36" s="131"/>
      <c r="SWO36" s="131"/>
      <c r="SWP36" s="131"/>
      <c r="SWQ36" s="131"/>
      <c r="SWR36" s="131"/>
      <c r="SWS36" s="131"/>
      <c r="SWT36" s="131"/>
      <c r="SWU36" s="131"/>
      <c r="SWV36" s="131"/>
      <c r="SWW36" s="131"/>
      <c r="SWX36" s="131"/>
      <c r="SWY36" s="131"/>
      <c r="SWZ36" s="131"/>
      <c r="SXA36" s="131"/>
      <c r="SXB36" s="131"/>
      <c r="SXC36" s="131"/>
      <c r="SXD36" s="131"/>
      <c r="SXE36" s="131"/>
      <c r="SXF36" s="131"/>
      <c r="SXG36" s="131"/>
      <c r="SXH36" s="131"/>
      <c r="SXI36" s="131"/>
      <c r="SXJ36" s="131"/>
      <c r="SXK36" s="131"/>
      <c r="SXL36" s="131"/>
      <c r="SXM36" s="131"/>
      <c r="SXN36" s="131"/>
      <c r="SXO36" s="131"/>
      <c r="SXP36" s="131"/>
      <c r="SXQ36" s="131"/>
      <c r="SXR36" s="131"/>
      <c r="SXS36" s="131"/>
      <c r="SXT36" s="131"/>
      <c r="SXU36" s="131"/>
      <c r="SXV36" s="131"/>
      <c r="SXW36" s="131"/>
      <c r="SXX36" s="131"/>
      <c r="SXY36" s="131"/>
      <c r="SXZ36" s="131"/>
      <c r="SYA36" s="131"/>
      <c r="SYB36" s="131"/>
      <c r="SYC36" s="131"/>
      <c r="SYD36" s="131"/>
      <c r="SYE36" s="131"/>
      <c r="SYF36" s="131"/>
      <c r="SYG36" s="131"/>
      <c r="SYH36" s="131"/>
      <c r="SYI36" s="131"/>
      <c r="SYJ36" s="131"/>
      <c r="SYK36" s="131"/>
      <c r="SYL36" s="131"/>
      <c r="SYM36" s="131"/>
      <c r="SYN36" s="131"/>
      <c r="SYO36" s="131"/>
      <c r="SYP36" s="131"/>
      <c r="SYQ36" s="131"/>
      <c r="SYR36" s="131"/>
      <c r="SYS36" s="131"/>
      <c r="SYT36" s="131"/>
      <c r="SYU36" s="131"/>
      <c r="SYV36" s="131"/>
      <c r="SYW36" s="131"/>
      <c r="SYX36" s="131"/>
      <c r="SYY36" s="131"/>
      <c r="SYZ36" s="131"/>
      <c r="SZA36" s="131"/>
      <c r="SZB36" s="131"/>
      <c r="SZC36" s="131"/>
      <c r="SZD36" s="131"/>
      <c r="SZE36" s="131"/>
      <c r="SZF36" s="131"/>
      <c r="SZG36" s="131"/>
      <c r="SZH36" s="131"/>
      <c r="SZI36" s="131"/>
      <c r="SZJ36" s="131"/>
      <c r="SZK36" s="131"/>
      <c r="SZL36" s="131"/>
      <c r="SZM36" s="131"/>
      <c r="SZN36" s="131"/>
      <c r="SZO36" s="131"/>
      <c r="SZP36" s="131"/>
      <c r="SZQ36" s="131"/>
      <c r="SZR36" s="131"/>
      <c r="SZS36" s="131"/>
      <c r="SZT36" s="131"/>
      <c r="SZU36" s="131"/>
      <c r="SZV36" s="131"/>
      <c r="SZW36" s="131"/>
      <c r="SZX36" s="131"/>
      <c r="SZY36" s="131"/>
      <c r="SZZ36" s="131"/>
      <c r="TAA36" s="131"/>
      <c r="TAB36" s="131"/>
      <c r="TAC36" s="131"/>
      <c r="TAD36" s="131"/>
      <c r="TAE36" s="131"/>
      <c r="TAF36" s="131"/>
      <c r="TAG36" s="131"/>
      <c r="TAH36" s="131"/>
      <c r="TAI36" s="131"/>
      <c r="TAJ36" s="131"/>
      <c r="TAK36" s="131"/>
      <c r="TAL36" s="131"/>
      <c r="TAM36" s="131"/>
      <c r="TAN36" s="131"/>
      <c r="TAO36" s="131"/>
      <c r="TAP36" s="131"/>
      <c r="TAQ36" s="131"/>
      <c r="TAR36" s="131"/>
      <c r="TAS36" s="131"/>
      <c r="TAT36" s="131"/>
      <c r="TAU36" s="131"/>
      <c r="TAV36" s="131"/>
      <c r="TAW36" s="131"/>
      <c r="TAX36" s="131"/>
      <c r="TAY36" s="131"/>
      <c r="TAZ36" s="131"/>
      <c r="TBA36" s="131"/>
      <c r="TBB36" s="131"/>
      <c r="TBC36" s="131"/>
      <c r="TBD36" s="131"/>
      <c r="TBE36" s="131"/>
      <c r="TBF36" s="131"/>
      <c r="TBG36" s="131"/>
      <c r="TBH36" s="131"/>
      <c r="TBI36" s="131"/>
      <c r="TBJ36" s="131"/>
      <c r="TBK36" s="131"/>
      <c r="TBL36" s="131"/>
      <c r="TBM36" s="131"/>
      <c r="TBN36" s="131"/>
      <c r="TBO36" s="131"/>
      <c r="TBP36" s="131"/>
      <c r="TBQ36" s="131"/>
      <c r="TBR36" s="131"/>
      <c r="TBS36" s="131"/>
      <c r="TBT36" s="131"/>
      <c r="TBU36" s="131"/>
      <c r="TBV36" s="131"/>
      <c r="TBW36" s="131"/>
      <c r="TBX36" s="131"/>
      <c r="TBY36" s="131"/>
      <c r="TBZ36" s="131"/>
      <c r="TCA36" s="131"/>
      <c r="TCB36" s="131"/>
      <c r="TCC36" s="131"/>
      <c r="TCD36" s="131"/>
      <c r="TCE36" s="131"/>
      <c r="TCF36" s="131"/>
      <c r="TCG36" s="131"/>
      <c r="TCH36" s="131"/>
      <c r="TCI36" s="131"/>
      <c r="TCJ36" s="131"/>
      <c r="TCK36" s="131"/>
      <c r="TCL36" s="131"/>
      <c r="TCM36" s="131"/>
      <c r="TCN36" s="131"/>
      <c r="TCO36" s="131"/>
      <c r="TCP36" s="131"/>
      <c r="TCQ36" s="131"/>
      <c r="TCR36" s="131"/>
      <c r="TCS36" s="131"/>
      <c r="TCT36" s="131"/>
      <c r="TCU36" s="131"/>
      <c r="TCV36" s="131"/>
      <c r="TCW36" s="131"/>
      <c r="TCX36" s="131"/>
      <c r="TCY36" s="131"/>
      <c r="TCZ36" s="131"/>
      <c r="TDA36" s="131"/>
      <c r="TDB36" s="131"/>
      <c r="TDC36" s="131"/>
      <c r="TDD36" s="131"/>
      <c r="TDE36" s="131"/>
      <c r="TDF36" s="131"/>
      <c r="TDG36" s="131"/>
      <c r="TDH36" s="131"/>
      <c r="TDI36" s="131"/>
      <c r="TDJ36" s="131"/>
      <c r="TDK36" s="131"/>
      <c r="TDL36" s="131"/>
      <c r="TDM36" s="131"/>
      <c r="TDN36" s="131"/>
      <c r="TDO36" s="131"/>
      <c r="TDP36" s="131"/>
      <c r="TDQ36" s="131"/>
      <c r="TDR36" s="131"/>
      <c r="TDS36" s="131"/>
      <c r="TDT36" s="131"/>
      <c r="TDU36" s="131"/>
      <c r="TDV36" s="131"/>
      <c r="TDW36" s="131"/>
      <c r="TDX36" s="131"/>
      <c r="TDY36" s="131"/>
      <c r="TDZ36" s="131"/>
      <c r="TEA36" s="131"/>
      <c r="TEB36" s="131"/>
      <c r="TEC36" s="131"/>
      <c r="TED36" s="131"/>
      <c r="TEE36" s="131"/>
      <c r="TEF36" s="131"/>
      <c r="TEG36" s="131"/>
      <c r="TEH36" s="131"/>
      <c r="TEI36" s="131"/>
      <c r="TEJ36" s="131"/>
      <c r="TEK36" s="131"/>
      <c r="TEL36" s="131"/>
      <c r="TEM36" s="131"/>
      <c r="TEN36" s="131"/>
      <c r="TEO36" s="131"/>
      <c r="TEP36" s="131"/>
      <c r="TEQ36" s="131"/>
      <c r="TER36" s="131"/>
      <c r="TES36" s="131"/>
      <c r="TET36" s="131"/>
      <c r="TEU36" s="131"/>
      <c r="TEV36" s="131"/>
      <c r="TEW36" s="131"/>
      <c r="TEX36" s="131"/>
      <c r="TEY36" s="131"/>
      <c r="TEZ36" s="131"/>
      <c r="TFA36" s="131"/>
      <c r="TFB36" s="131"/>
      <c r="TFC36" s="131"/>
      <c r="TFD36" s="131"/>
      <c r="TFE36" s="131"/>
      <c r="TFF36" s="131"/>
      <c r="TFG36" s="131"/>
      <c r="TFH36" s="131"/>
      <c r="TFI36" s="131"/>
      <c r="TFJ36" s="131"/>
      <c r="TFK36" s="131"/>
      <c r="TFL36" s="131"/>
      <c r="TFM36" s="131"/>
      <c r="TFN36" s="131"/>
      <c r="TFO36" s="131"/>
      <c r="TFP36" s="131"/>
      <c r="TFQ36" s="131"/>
      <c r="TFR36" s="131"/>
      <c r="TFS36" s="131"/>
      <c r="TFT36" s="131"/>
      <c r="TFU36" s="131"/>
      <c r="TFV36" s="131"/>
      <c r="TFW36" s="131"/>
      <c r="TFX36" s="131"/>
      <c r="TFY36" s="131"/>
      <c r="TFZ36" s="131"/>
      <c r="TGA36" s="131"/>
      <c r="TGB36" s="131"/>
      <c r="TGC36" s="131"/>
      <c r="TGD36" s="131"/>
      <c r="TGE36" s="131"/>
      <c r="TGF36" s="131"/>
      <c r="TGG36" s="131"/>
      <c r="TGH36" s="131"/>
      <c r="TGI36" s="131"/>
      <c r="TGJ36" s="131"/>
      <c r="TGK36" s="131"/>
      <c r="TGL36" s="131"/>
      <c r="TGM36" s="131"/>
      <c r="TGN36" s="131"/>
      <c r="TGO36" s="131"/>
      <c r="TGP36" s="131"/>
      <c r="TGQ36" s="131"/>
      <c r="TGR36" s="131"/>
      <c r="TGS36" s="131"/>
      <c r="TGT36" s="131"/>
      <c r="TGU36" s="131"/>
      <c r="TGV36" s="131"/>
      <c r="TGW36" s="131"/>
      <c r="TGX36" s="131"/>
      <c r="TGY36" s="131"/>
      <c r="TGZ36" s="131"/>
      <c r="THA36" s="131"/>
      <c r="THB36" s="131"/>
      <c r="THC36" s="131"/>
      <c r="THD36" s="131"/>
      <c r="THE36" s="131"/>
      <c r="THF36" s="131"/>
      <c r="THG36" s="131"/>
      <c r="THH36" s="131"/>
      <c r="THI36" s="131"/>
      <c r="THJ36" s="131"/>
      <c r="THK36" s="131"/>
      <c r="THL36" s="131"/>
      <c r="THM36" s="131"/>
      <c r="THN36" s="131"/>
      <c r="THO36" s="131"/>
      <c r="THP36" s="131"/>
      <c r="THQ36" s="131"/>
      <c r="THR36" s="131"/>
      <c r="THS36" s="131"/>
      <c r="THT36" s="131"/>
      <c r="THU36" s="131"/>
      <c r="THV36" s="131"/>
      <c r="THW36" s="131"/>
      <c r="THX36" s="131"/>
      <c r="THY36" s="131"/>
      <c r="THZ36" s="131"/>
      <c r="TIA36" s="131"/>
      <c r="TIB36" s="131"/>
      <c r="TIC36" s="131"/>
      <c r="TID36" s="131"/>
      <c r="TIE36" s="131"/>
      <c r="TIF36" s="131"/>
      <c r="TIG36" s="131"/>
      <c r="TIH36" s="131"/>
      <c r="TII36" s="131"/>
      <c r="TIJ36" s="131"/>
      <c r="TIK36" s="131"/>
      <c r="TIL36" s="131"/>
      <c r="TIM36" s="131"/>
      <c r="TIN36" s="131"/>
      <c r="TIO36" s="131"/>
      <c r="TIP36" s="131"/>
      <c r="TIQ36" s="131"/>
      <c r="TIR36" s="131"/>
      <c r="TIS36" s="131"/>
      <c r="TIT36" s="131"/>
      <c r="TIU36" s="131"/>
      <c r="TIV36" s="131"/>
      <c r="TIW36" s="131"/>
      <c r="TIX36" s="131"/>
      <c r="TIY36" s="131"/>
      <c r="TIZ36" s="131"/>
      <c r="TJA36" s="131"/>
      <c r="TJB36" s="131"/>
      <c r="TJC36" s="131"/>
      <c r="TJD36" s="131"/>
      <c r="TJE36" s="131"/>
      <c r="TJF36" s="131"/>
      <c r="TJG36" s="131"/>
      <c r="TJH36" s="131"/>
      <c r="TJI36" s="131"/>
      <c r="TJJ36" s="131"/>
      <c r="TJK36" s="131"/>
      <c r="TJL36" s="131"/>
      <c r="TJM36" s="131"/>
      <c r="TJN36" s="131"/>
      <c r="TJO36" s="131"/>
      <c r="TJP36" s="131"/>
      <c r="TJQ36" s="131"/>
      <c r="TJR36" s="131"/>
      <c r="TJS36" s="131"/>
      <c r="TJT36" s="131"/>
      <c r="TJU36" s="131"/>
      <c r="TJV36" s="131"/>
      <c r="TJW36" s="131"/>
      <c r="TJX36" s="131"/>
      <c r="TJY36" s="131"/>
      <c r="TJZ36" s="131"/>
      <c r="TKA36" s="131"/>
      <c r="TKB36" s="131"/>
      <c r="TKC36" s="131"/>
      <c r="TKD36" s="131"/>
      <c r="TKE36" s="131"/>
      <c r="TKF36" s="131"/>
      <c r="TKG36" s="131"/>
      <c r="TKH36" s="131"/>
      <c r="TKI36" s="131"/>
      <c r="TKJ36" s="131"/>
      <c r="TKK36" s="131"/>
      <c r="TKL36" s="131"/>
      <c r="TKM36" s="131"/>
      <c r="TKN36" s="131"/>
      <c r="TKO36" s="131"/>
      <c r="TKP36" s="131"/>
      <c r="TKQ36" s="131"/>
      <c r="TKR36" s="131"/>
      <c r="TKS36" s="131"/>
      <c r="TKT36" s="131"/>
      <c r="TKU36" s="131"/>
      <c r="TKV36" s="131"/>
      <c r="TKW36" s="131"/>
      <c r="TKX36" s="131"/>
      <c r="TKY36" s="131"/>
      <c r="TKZ36" s="131"/>
      <c r="TLA36" s="131"/>
      <c r="TLB36" s="131"/>
      <c r="TLC36" s="131"/>
      <c r="TLD36" s="131"/>
      <c r="TLE36" s="131"/>
      <c r="TLF36" s="131"/>
      <c r="TLG36" s="131"/>
      <c r="TLH36" s="131"/>
      <c r="TLI36" s="131"/>
      <c r="TLJ36" s="131"/>
      <c r="TLK36" s="131"/>
      <c r="TLL36" s="131"/>
      <c r="TLM36" s="131"/>
      <c r="TLN36" s="131"/>
      <c r="TLO36" s="131"/>
      <c r="TLP36" s="131"/>
      <c r="TLQ36" s="131"/>
      <c r="TLR36" s="131"/>
      <c r="TLS36" s="131"/>
      <c r="TLT36" s="131"/>
      <c r="TLU36" s="131"/>
      <c r="TLV36" s="131"/>
      <c r="TLW36" s="131"/>
      <c r="TLX36" s="131"/>
      <c r="TLY36" s="131"/>
      <c r="TLZ36" s="131"/>
      <c r="TMA36" s="131"/>
      <c r="TMB36" s="131"/>
      <c r="TMC36" s="131"/>
      <c r="TMD36" s="131"/>
      <c r="TME36" s="131"/>
      <c r="TMF36" s="131"/>
      <c r="TMG36" s="131"/>
      <c r="TMH36" s="131"/>
      <c r="TMI36" s="131"/>
      <c r="TMJ36" s="131"/>
      <c r="TMK36" s="131"/>
      <c r="TML36" s="131"/>
      <c r="TMM36" s="131"/>
      <c r="TMN36" s="131"/>
      <c r="TMO36" s="131"/>
      <c r="TMP36" s="131"/>
      <c r="TMQ36" s="131"/>
      <c r="TMR36" s="131"/>
      <c r="TMS36" s="131"/>
      <c r="TMT36" s="131"/>
      <c r="TMU36" s="131"/>
      <c r="TMV36" s="131"/>
      <c r="TMW36" s="131"/>
      <c r="TMX36" s="131"/>
      <c r="TMY36" s="131"/>
      <c r="TMZ36" s="131"/>
      <c r="TNA36" s="131"/>
      <c r="TNB36" s="131"/>
      <c r="TNC36" s="131"/>
      <c r="TND36" s="131"/>
      <c r="TNE36" s="131"/>
      <c r="TNF36" s="131"/>
      <c r="TNG36" s="131"/>
      <c r="TNH36" s="131"/>
      <c r="TNI36" s="131"/>
      <c r="TNJ36" s="131"/>
      <c r="TNK36" s="131"/>
      <c r="TNL36" s="131"/>
      <c r="TNM36" s="131"/>
      <c r="TNN36" s="131"/>
      <c r="TNO36" s="131"/>
      <c r="TNP36" s="131"/>
      <c r="TNQ36" s="131"/>
      <c r="TNR36" s="131"/>
      <c r="TNS36" s="131"/>
      <c r="TNT36" s="131"/>
      <c r="TNU36" s="131"/>
      <c r="TNV36" s="131"/>
      <c r="TNW36" s="131"/>
      <c r="TNX36" s="131"/>
      <c r="TNY36" s="131"/>
      <c r="TNZ36" s="131"/>
      <c r="TOA36" s="131"/>
      <c r="TOB36" s="131"/>
      <c r="TOC36" s="131"/>
      <c r="TOD36" s="131"/>
      <c r="TOE36" s="131"/>
      <c r="TOF36" s="131"/>
      <c r="TOG36" s="131"/>
      <c r="TOH36" s="131"/>
      <c r="TOI36" s="131"/>
      <c r="TOJ36" s="131"/>
      <c r="TOK36" s="131"/>
      <c r="TOL36" s="131"/>
      <c r="TOM36" s="131"/>
      <c r="TON36" s="131"/>
      <c r="TOO36" s="131"/>
      <c r="TOP36" s="131"/>
      <c r="TOQ36" s="131"/>
      <c r="TOR36" s="131"/>
      <c r="TOS36" s="131"/>
      <c r="TOT36" s="131"/>
      <c r="TOU36" s="131"/>
      <c r="TOV36" s="131"/>
      <c r="TOW36" s="131"/>
      <c r="TOX36" s="131"/>
      <c r="TOY36" s="131"/>
      <c r="TOZ36" s="131"/>
      <c r="TPA36" s="131"/>
      <c r="TPB36" s="131"/>
      <c r="TPC36" s="131"/>
      <c r="TPD36" s="131"/>
      <c r="TPE36" s="131"/>
      <c r="TPF36" s="131"/>
      <c r="TPG36" s="131"/>
      <c r="TPH36" s="131"/>
      <c r="TPI36" s="131"/>
      <c r="TPJ36" s="131"/>
      <c r="TPK36" s="131"/>
      <c r="TPL36" s="131"/>
      <c r="TPM36" s="131"/>
      <c r="TPN36" s="131"/>
      <c r="TPO36" s="131"/>
      <c r="TPP36" s="131"/>
      <c r="TPQ36" s="131"/>
      <c r="TPR36" s="131"/>
      <c r="TPS36" s="131"/>
      <c r="TPT36" s="131"/>
      <c r="TPU36" s="131"/>
      <c r="TPV36" s="131"/>
      <c r="TPW36" s="131"/>
      <c r="TPX36" s="131"/>
      <c r="TPY36" s="131"/>
      <c r="TPZ36" s="131"/>
      <c r="TQA36" s="131"/>
      <c r="TQB36" s="131"/>
      <c r="TQC36" s="131"/>
      <c r="TQD36" s="131"/>
      <c r="TQE36" s="131"/>
      <c r="TQF36" s="131"/>
      <c r="TQG36" s="131"/>
      <c r="TQH36" s="131"/>
      <c r="TQI36" s="131"/>
      <c r="TQJ36" s="131"/>
      <c r="TQK36" s="131"/>
      <c r="TQL36" s="131"/>
      <c r="TQM36" s="131"/>
      <c r="TQN36" s="131"/>
      <c r="TQO36" s="131"/>
      <c r="TQP36" s="131"/>
      <c r="TQQ36" s="131"/>
      <c r="TQR36" s="131"/>
      <c r="TQS36" s="131"/>
      <c r="TQT36" s="131"/>
      <c r="TQU36" s="131"/>
      <c r="TQV36" s="131"/>
      <c r="TQW36" s="131"/>
      <c r="TQX36" s="131"/>
      <c r="TQY36" s="131"/>
      <c r="TQZ36" s="131"/>
      <c r="TRA36" s="131"/>
      <c r="TRB36" s="131"/>
      <c r="TRC36" s="131"/>
      <c r="TRD36" s="131"/>
      <c r="TRE36" s="131"/>
      <c r="TRF36" s="131"/>
      <c r="TRG36" s="131"/>
      <c r="TRH36" s="131"/>
      <c r="TRI36" s="131"/>
      <c r="TRJ36" s="131"/>
      <c r="TRK36" s="131"/>
      <c r="TRL36" s="131"/>
      <c r="TRM36" s="131"/>
      <c r="TRN36" s="131"/>
      <c r="TRO36" s="131"/>
      <c r="TRP36" s="131"/>
      <c r="TRQ36" s="131"/>
      <c r="TRR36" s="131"/>
      <c r="TRS36" s="131"/>
      <c r="TRT36" s="131"/>
      <c r="TRU36" s="131"/>
      <c r="TRV36" s="131"/>
      <c r="TRW36" s="131"/>
      <c r="TRX36" s="131"/>
      <c r="TRY36" s="131"/>
      <c r="TRZ36" s="131"/>
      <c r="TSA36" s="131"/>
      <c r="TSB36" s="131"/>
      <c r="TSC36" s="131"/>
      <c r="TSD36" s="131"/>
      <c r="TSE36" s="131"/>
      <c r="TSF36" s="131"/>
      <c r="TSG36" s="131"/>
      <c r="TSH36" s="131"/>
      <c r="TSI36" s="131"/>
      <c r="TSJ36" s="131"/>
      <c r="TSK36" s="131"/>
      <c r="TSL36" s="131"/>
      <c r="TSM36" s="131"/>
      <c r="TSN36" s="131"/>
      <c r="TSO36" s="131"/>
      <c r="TSP36" s="131"/>
      <c r="TSQ36" s="131"/>
      <c r="TSR36" s="131"/>
      <c r="TSS36" s="131"/>
      <c r="TST36" s="131"/>
      <c r="TSU36" s="131"/>
      <c r="TSV36" s="131"/>
      <c r="TSW36" s="131"/>
      <c r="TSX36" s="131"/>
      <c r="TSY36" s="131"/>
      <c r="TSZ36" s="131"/>
      <c r="TTA36" s="131"/>
      <c r="TTB36" s="131"/>
      <c r="TTC36" s="131"/>
      <c r="TTD36" s="131"/>
      <c r="TTE36" s="131"/>
      <c r="TTF36" s="131"/>
      <c r="TTG36" s="131"/>
      <c r="TTH36" s="131"/>
      <c r="TTI36" s="131"/>
      <c r="TTJ36" s="131"/>
      <c r="TTK36" s="131"/>
      <c r="TTL36" s="131"/>
      <c r="TTM36" s="131"/>
      <c r="TTN36" s="131"/>
      <c r="TTO36" s="131"/>
      <c r="TTP36" s="131"/>
      <c r="TTQ36" s="131"/>
      <c r="TTR36" s="131"/>
      <c r="TTS36" s="131"/>
      <c r="TTT36" s="131"/>
      <c r="TTU36" s="131"/>
      <c r="TTV36" s="131"/>
      <c r="TTW36" s="131"/>
      <c r="TTX36" s="131"/>
      <c r="TTY36" s="131"/>
      <c r="TTZ36" s="131"/>
      <c r="TUA36" s="131"/>
      <c r="TUB36" s="131"/>
      <c r="TUC36" s="131"/>
      <c r="TUD36" s="131"/>
      <c r="TUE36" s="131"/>
      <c r="TUF36" s="131"/>
      <c r="TUG36" s="131"/>
      <c r="TUH36" s="131"/>
      <c r="TUI36" s="131"/>
      <c r="TUJ36" s="131"/>
      <c r="TUK36" s="131"/>
      <c r="TUL36" s="131"/>
      <c r="TUM36" s="131"/>
      <c r="TUN36" s="131"/>
      <c r="TUO36" s="131"/>
      <c r="TUP36" s="131"/>
      <c r="TUQ36" s="131"/>
      <c r="TUR36" s="131"/>
      <c r="TUS36" s="131"/>
      <c r="TUT36" s="131"/>
      <c r="TUU36" s="131"/>
      <c r="TUV36" s="131"/>
      <c r="TUW36" s="131"/>
      <c r="TUX36" s="131"/>
      <c r="TUY36" s="131"/>
      <c r="TUZ36" s="131"/>
      <c r="TVA36" s="131"/>
      <c r="TVB36" s="131"/>
      <c r="TVC36" s="131"/>
      <c r="TVD36" s="131"/>
      <c r="TVE36" s="131"/>
      <c r="TVF36" s="131"/>
      <c r="TVG36" s="131"/>
      <c r="TVH36" s="131"/>
      <c r="TVI36" s="131"/>
      <c r="TVJ36" s="131"/>
      <c r="TVK36" s="131"/>
      <c r="TVL36" s="131"/>
      <c r="TVM36" s="131"/>
      <c r="TVN36" s="131"/>
      <c r="TVO36" s="131"/>
      <c r="TVP36" s="131"/>
      <c r="TVQ36" s="131"/>
      <c r="TVR36" s="131"/>
      <c r="TVS36" s="131"/>
      <c r="TVT36" s="131"/>
      <c r="TVU36" s="131"/>
      <c r="TVV36" s="131"/>
      <c r="TVW36" s="131"/>
      <c r="TVX36" s="131"/>
      <c r="TVY36" s="131"/>
      <c r="TVZ36" s="131"/>
      <c r="TWA36" s="131"/>
      <c r="TWB36" s="131"/>
      <c r="TWC36" s="131"/>
      <c r="TWD36" s="131"/>
      <c r="TWE36" s="131"/>
      <c r="TWF36" s="131"/>
      <c r="TWG36" s="131"/>
      <c r="TWH36" s="131"/>
      <c r="TWI36" s="131"/>
      <c r="TWJ36" s="131"/>
      <c r="TWK36" s="131"/>
      <c r="TWL36" s="131"/>
      <c r="TWM36" s="131"/>
      <c r="TWN36" s="131"/>
      <c r="TWO36" s="131"/>
      <c r="TWP36" s="131"/>
      <c r="TWQ36" s="131"/>
      <c r="TWR36" s="131"/>
      <c r="TWS36" s="131"/>
      <c r="TWT36" s="131"/>
      <c r="TWU36" s="131"/>
      <c r="TWV36" s="131"/>
      <c r="TWW36" s="131"/>
      <c r="TWX36" s="131"/>
      <c r="TWY36" s="131"/>
      <c r="TWZ36" s="131"/>
      <c r="TXA36" s="131"/>
      <c r="TXB36" s="131"/>
      <c r="TXC36" s="131"/>
      <c r="TXD36" s="131"/>
      <c r="TXE36" s="131"/>
      <c r="TXF36" s="131"/>
      <c r="TXG36" s="131"/>
      <c r="TXH36" s="131"/>
      <c r="TXI36" s="131"/>
      <c r="TXJ36" s="131"/>
      <c r="TXK36" s="131"/>
      <c r="TXL36" s="131"/>
      <c r="TXM36" s="131"/>
      <c r="TXN36" s="131"/>
      <c r="TXO36" s="131"/>
      <c r="TXP36" s="131"/>
      <c r="TXQ36" s="131"/>
      <c r="TXR36" s="131"/>
      <c r="TXS36" s="131"/>
      <c r="TXT36" s="131"/>
      <c r="TXU36" s="131"/>
      <c r="TXV36" s="131"/>
      <c r="TXW36" s="131"/>
      <c r="TXX36" s="131"/>
      <c r="TXY36" s="131"/>
      <c r="TXZ36" s="131"/>
      <c r="TYA36" s="131"/>
      <c r="TYB36" s="131"/>
      <c r="TYC36" s="131"/>
      <c r="TYD36" s="131"/>
      <c r="TYE36" s="131"/>
      <c r="TYF36" s="131"/>
      <c r="TYG36" s="131"/>
      <c r="TYH36" s="131"/>
      <c r="TYI36" s="131"/>
      <c r="TYJ36" s="131"/>
      <c r="TYK36" s="131"/>
      <c r="TYL36" s="131"/>
      <c r="TYM36" s="131"/>
      <c r="TYN36" s="131"/>
      <c r="TYO36" s="131"/>
      <c r="TYP36" s="131"/>
      <c r="TYQ36" s="131"/>
      <c r="TYR36" s="131"/>
      <c r="TYS36" s="131"/>
      <c r="TYT36" s="131"/>
      <c r="TYU36" s="131"/>
      <c r="TYV36" s="131"/>
      <c r="TYW36" s="131"/>
      <c r="TYX36" s="131"/>
      <c r="TYY36" s="131"/>
      <c r="TYZ36" s="131"/>
      <c r="TZA36" s="131"/>
      <c r="TZB36" s="131"/>
      <c r="TZC36" s="131"/>
      <c r="TZD36" s="131"/>
      <c r="TZE36" s="131"/>
      <c r="TZF36" s="131"/>
      <c r="TZG36" s="131"/>
      <c r="TZH36" s="131"/>
      <c r="TZI36" s="131"/>
      <c r="TZJ36" s="131"/>
      <c r="TZK36" s="131"/>
      <c r="TZL36" s="131"/>
      <c r="TZM36" s="131"/>
      <c r="TZN36" s="131"/>
      <c r="TZO36" s="131"/>
      <c r="TZP36" s="131"/>
      <c r="TZQ36" s="131"/>
      <c r="TZR36" s="131"/>
      <c r="TZS36" s="131"/>
      <c r="TZT36" s="131"/>
      <c r="TZU36" s="131"/>
      <c r="TZV36" s="131"/>
      <c r="TZW36" s="131"/>
      <c r="TZX36" s="131"/>
      <c r="TZY36" s="131"/>
      <c r="TZZ36" s="131"/>
      <c r="UAA36" s="131"/>
      <c r="UAB36" s="131"/>
      <c r="UAC36" s="131"/>
      <c r="UAD36" s="131"/>
      <c r="UAE36" s="131"/>
      <c r="UAF36" s="131"/>
      <c r="UAG36" s="131"/>
      <c r="UAH36" s="131"/>
      <c r="UAI36" s="131"/>
      <c r="UAJ36" s="131"/>
      <c r="UAK36" s="131"/>
      <c r="UAL36" s="131"/>
      <c r="UAM36" s="131"/>
      <c r="UAN36" s="131"/>
      <c r="UAO36" s="131"/>
      <c r="UAP36" s="131"/>
      <c r="UAQ36" s="131"/>
      <c r="UAR36" s="131"/>
      <c r="UAS36" s="131"/>
      <c r="UAT36" s="131"/>
      <c r="UAU36" s="131"/>
      <c r="UAV36" s="131"/>
      <c r="UAW36" s="131"/>
      <c r="UAX36" s="131"/>
      <c r="UAY36" s="131"/>
      <c r="UAZ36" s="131"/>
      <c r="UBA36" s="131"/>
      <c r="UBB36" s="131"/>
      <c r="UBC36" s="131"/>
      <c r="UBD36" s="131"/>
      <c r="UBE36" s="131"/>
      <c r="UBF36" s="131"/>
      <c r="UBG36" s="131"/>
      <c r="UBH36" s="131"/>
      <c r="UBI36" s="131"/>
      <c r="UBJ36" s="131"/>
      <c r="UBK36" s="131"/>
      <c r="UBL36" s="131"/>
      <c r="UBM36" s="131"/>
      <c r="UBN36" s="131"/>
      <c r="UBO36" s="131"/>
      <c r="UBP36" s="131"/>
      <c r="UBQ36" s="131"/>
      <c r="UBR36" s="131"/>
      <c r="UBS36" s="131"/>
      <c r="UBT36" s="131"/>
      <c r="UBU36" s="131"/>
      <c r="UBV36" s="131"/>
      <c r="UBW36" s="131"/>
      <c r="UBX36" s="131"/>
      <c r="UBY36" s="131"/>
      <c r="UBZ36" s="131"/>
      <c r="UCA36" s="131"/>
      <c r="UCB36" s="131"/>
      <c r="UCC36" s="131"/>
      <c r="UCD36" s="131"/>
      <c r="UCE36" s="131"/>
      <c r="UCF36" s="131"/>
      <c r="UCG36" s="131"/>
      <c r="UCH36" s="131"/>
      <c r="UCI36" s="131"/>
      <c r="UCJ36" s="131"/>
      <c r="UCK36" s="131"/>
      <c r="UCL36" s="131"/>
      <c r="UCM36" s="131"/>
      <c r="UCN36" s="131"/>
      <c r="UCO36" s="131"/>
      <c r="UCP36" s="131"/>
      <c r="UCQ36" s="131"/>
      <c r="UCR36" s="131"/>
      <c r="UCS36" s="131"/>
      <c r="UCT36" s="131"/>
      <c r="UCU36" s="131"/>
      <c r="UCV36" s="131"/>
      <c r="UCW36" s="131"/>
      <c r="UCX36" s="131"/>
      <c r="UCY36" s="131"/>
      <c r="UCZ36" s="131"/>
      <c r="UDA36" s="131"/>
      <c r="UDB36" s="131"/>
      <c r="UDC36" s="131"/>
      <c r="UDD36" s="131"/>
      <c r="UDE36" s="131"/>
      <c r="UDF36" s="131"/>
      <c r="UDG36" s="131"/>
      <c r="UDH36" s="131"/>
      <c r="UDI36" s="131"/>
      <c r="UDJ36" s="131"/>
      <c r="UDK36" s="131"/>
      <c r="UDL36" s="131"/>
      <c r="UDM36" s="131"/>
      <c r="UDN36" s="131"/>
      <c r="UDO36" s="131"/>
      <c r="UDP36" s="131"/>
      <c r="UDQ36" s="131"/>
      <c r="UDR36" s="131"/>
      <c r="UDS36" s="131"/>
      <c r="UDT36" s="131"/>
      <c r="UDU36" s="131"/>
      <c r="UDV36" s="131"/>
      <c r="UDW36" s="131"/>
      <c r="UDX36" s="131"/>
      <c r="UDY36" s="131"/>
      <c r="UDZ36" s="131"/>
      <c r="UEA36" s="131"/>
      <c r="UEB36" s="131"/>
      <c r="UEC36" s="131"/>
      <c r="UED36" s="131"/>
      <c r="UEE36" s="131"/>
      <c r="UEF36" s="131"/>
      <c r="UEG36" s="131"/>
      <c r="UEH36" s="131"/>
      <c r="UEI36" s="131"/>
      <c r="UEJ36" s="131"/>
      <c r="UEK36" s="131"/>
      <c r="UEL36" s="131"/>
      <c r="UEM36" s="131"/>
      <c r="UEN36" s="131"/>
      <c r="UEO36" s="131"/>
      <c r="UEP36" s="131"/>
      <c r="UEQ36" s="131"/>
      <c r="UER36" s="131"/>
      <c r="UES36" s="131"/>
      <c r="UET36" s="131"/>
      <c r="UEU36" s="131"/>
      <c r="UEV36" s="131"/>
      <c r="UEW36" s="131"/>
      <c r="UEX36" s="131"/>
      <c r="UEY36" s="131"/>
      <c r="UEZ36" s="131"/>
      <c r="UFA36" s="131"/>
      <c r="UFB36" s="131"/>
      <c r="UFC36" s="131"/>
      <c r="UFD36" s="131"/>
      <c r="UFE36" s="131"/>
      <c r="UFF36" s="131"/>
      <c r="UFG36" s="131"/>
      <c r="UFH36" s="131"/>
      <c r="UFI36" s="131"/>
      <c r="UFJ36" s="131"/>
      <c r="UFK36" s="131"/>
      <c r="UFL36" s="131"/>
      <c r="UFM36" s="131"/>
      <c r="UFN36" s="131"/>
      <c r="UFO36" s="131"/>
      <c r="UFP36" s="131"/>
      <c r="UFQ36" s="131"/>
      <c r="UFR36" s="131"/>
      <c r="UFS36" s="131"/>
      <c r="UFT36" s="131"/>
      <c r="UFU36" s="131"/>
      <c r="UFV36" s="131"/>
      <c r="UFW36" s="131"/>
      <c r="UFX36" s="131"/>
      <c r="UFY36" s="131"/>
      <c r="UFZ36" s="131"/>
      <c r="UGA36" s="131"/>
      <c r="UGB36" s="131"/>
      <c r="UGC36" s="131"/>
      <c r="UGD36" s="131"/>
      <c r="UGE36" s="131"/>
      <c r="UGF36" s="131"/>
      <c r="UGG36" s="131"/>
      <c r="UGH36" s="131"/>
      <c r="UGI36" s="131"/>
      <c r="UGJ36" s="131"/>
      <c r="UGK36" s="131"/>
      <c r="UGL36" s="131"/>
      <c r="UGM36" s="131"/>
      <c r="UGN36" s="131"/>
      <c r="UGO36" s="131"/>
      <c r="UGP36" s="131"/>
      <c r="UGQ36" s="131"/>
      <c r="UGR36" s="131"/>
      <c r="UGS36" s="131"/>
      <c r="UGT36" s="131"/>
      <c r="UGU36" s="131"/>
      <c r="UGV36" s="131"/>
      <c r="UGW36" s="131"/>
      <c r="UGX36" s="131"/>
      <c r="UGY36" s="131"/>
      <c r="UGZ36" s="131"/>
      <c r="UHA36" s="131"/>
      <c r="UHB36" s="131"/>
      <c r="UHC36" s="131"/>
      <c r="UHD36" s="131"/>
      <c r="UHE36" s="131"/>
      <c r="UHF36" s="131"/>
      <c r="UHG36" s="131"/>
      <c r="UHH36" s="131"/>
      <c r="UHI36" s="131"/>
      <c r="UHJ36" s="131"/>
      <c r="UHK36" s="131"/>
      <c r="UHL36" s="131"/>
      <c r="UHM36" s="131"/>
      <c r="UHN36" s="131"/>
      <c r="UHO36" s="131"/>
      <c r="UHP36" s="131"/>
      <c r="UHQ36" s="131"/>
      <c r="UHR36" s="131"/>
      <c r="UHS36" s="131"/>
      <c r="UHT36" s="131"/>
      <c r="UHU36" s="131"/>
      <c r="UHV36" s="131"/>
      <c r="UHW36" s="131"/>
      <c r="UHX36" s="131"/>
      <c r="UHY36" s="131"/>
      <c r="UHZ36" s="131"/>
      <c r="UIA36" s="131"/>
      <c r="UIB36" s="131"/>
      <c r="UIC36" s="131"/>
      <c r="UID36" s="131"/>
      <c r="UIE36" s="131"/>
      <c r="UIF36" s="131"/>
      <c r="UIG36" s="131"/>
      <c r="UIH36" s="131"/>
      <c r="UII36" s="131"/>
      <c r="UIJ36" s="131"/>
      <c r="UIK36" s="131"/>
      <c r="UIL36" s="131"/>
      <c r="UIM36" s="131"/>
      <c r="UIN36" s="131"/>
      <c r="UIO36" s="131"/>
      <c r="UIP36" s="131"/>
      <c r="UIQ36" s="131"/>
      <c r="UIR36" s="131"/>
      <c r="UIS36" s="131"/>
      <c r="UIT36" s="131"/>
      <c r="UIU36" s="131"/>
      <c r="UIV36" s="131"/>
      <c r="UIW36" s="131"/>
      <c r="UIX36" s="131"/>
      <c r="UIY36" s="131"/>
      <c r="UIZ36" s="131"/>
      <c r="UJA36" s="131"/>
      <c r="UJB36" s="131"/>
      <c r="UJC36" s="131"/>
      <c r="UJD36" s="131"/>
      <c r="UJE36" s="131"/>
      <c r="UJF36" s="131"/>
      <c r="UJG36" s="131"/>
      <c r="UJH36" s="131"/>
      <c r="UJI36" s="131"/>
      <c r="UJJ36" s="131"/>
      <c r="UJK36" s="131"/>
      <c r="UJL36" s="131"/>
      <c r="UJM36" s="131"/>
      <c r="UJN36" s="131"/>
      <c r="UJO36" s="131"/>
      <c r="UJP36" s="131"/>
      <c r="UJQ36" s="131"/>
      <c r="UJR36" s="131"/>
      <c r="UJS36" s="131"/>
      <c r="UJT36" s="131"/>
      <c r="UJU36" s="131"/>
      <c r="UJV36" s="131"/>
      <c r="UJW36" s="131"/>
      <c r="UJX36" s="131"/>
      <c r="UJY36" s="131"/>
      <c r="UJZ36" s="131"/>
      <c r="UKA36" s="131"/>
      <c r="UKB36" s="131"/>
      <c r="UKC36" s="131"/>
      <c r="UKD36" s="131"/>
      <c r="UKE36" s="131"/>
      <c r="UKF36" s="131"/>
      <c r="UKG36" s="131"/>
      <c r="UKH36" s="131"/>
      <c r="UKI36" s="131"/>
      <c r="UKJ36" s="131"/>
      <c r="UKK36" s="131"/>
      <c r="UKL36" s="131"/>
      <c r="UKM36" s="131"/>
      <c r="UKN36" s="131"/>
      <c r="UKO36" s="131"/>
      <c r="UKP36" s="131"/>
      <c r="UKQ36" s="131"/>
      <c r="UKR36" s="131"/>
      <c r="UKS36" s="131"/>
      <c r="UKT36" s="131"/>
      <c r="UKU36" s="131"/>
      <c r="UKV36" s="131"/>
      <c r="UKW36" s="131"/>
      <c r="UKX36" s="131"/>
      <c r="UKY36" s="131"/>
      <c r="UKZ36" s="131"/>
      <c r="ULA36" s="131"/>
      <c r="ULB36" s="131"/>
      <c r="ULC36" s="131"/>
      <c r="ULD36" s="131"/>
      <c r="ULE36" s="131"/>
      <c r="ULF36" s="131"/>
      <c r="ULG36" s="131"/>
      <c r="ULH36" s="131"/>
      <c r="ULI36" s="131"/>
      <c r="ULJ36" s="131"/>
      <c r="ULK36" s="131"/>
      <c r="ULL36" s="131"/>
      <c r="ULM36" s="131"/>
      <c r="ULN36" s="131"/>
      <c r="ULO36" s="131"/>
      <c r="ULP36" s="131"/>
      <c r="ULQ36" s="131"/>
      <c r="ULR36" s="131"/>
      <c r="ULS36" s="131"/>
      <c r="ULT36" s="131"/>
      <c r="ULU36" s="131"/>
      <c r="ULV36" s="131"/>
      <c r="ULW36" s="131"/>
      <c r="ULX36" s="131"/>
      <c r="ULY36" s="131"/>
      <c r="ULZ36" s="131"/>
      <c r="UMA36" s="131"/>
      <c r="UMB36" s="131"/>
      <c r="UMC36" s="131"/>
      <c r="UMD36" s="131"/>
      <c r="UME36" s="131"/>
      <c r="UMF36" s="131"/>
      <c r="UMG36" s="131"/>
      <c r="UMH36" s="131"/>
      <c r="UMI36" s="131"/>
      <c r="UMJ36" s="131"/>
      <c r="UMK36" s="131"/>
      <c r="UML36" s="131"/>
      <c r="UMM36" s="131"/>
      <c r="UMN36" s="131"/>
      <c r="UMO36" s="131"/>
      <c r="UMP36" s="131"/>
      <c r="UMQ36" s="131"/>
      <c r="UMR36" s="131"/>
      <c r="UMS36" s="131"/>
      <c r="UMT36" s="131"/>
      <c r="UMU36" s="131"/>
      <c r="UMV36" s="131"/>
      <c r="UMW36" s="131"/>
      <c r="UMX36" s="131"/>
      <c r="UMY36" s="131"/>
      <c r="UMZ36" s="131"/>
      <c r="UNA36" s="131"/>
      <c r="UNB36" s="131"/>
      <c r="UNC36" s="131"/>
      <c r="UND36" s="131"/>
      <c r="UNE36" s="131"/>
      <c r="UNF36" s="131"/>
      <c r="UNG36" s="131"/>
      <c r="UNH36" s="131"/>
      <c r="UNI36" s="131"/>
      <c r="UNJ36" s="131"/>
      <c r="UNK36" s="131"/>
      <c r="UNL36" s="131"/>
      <c r="UNM36" s="131"/>
      <c r="UNN36" s="131"/>
      <c r="UNO36" s="131"/>
      <c r="UNP36" s="131"/>
      <c r="UNQ36" s="131"/>
      <c r="UNR36" s="131"/>
      <c r="UNS36" s="131"/>
      <c r="UNT36" s="131"/>
      <c r="UNU36" s="131"/>
      <c r="UNV36" s="131"/>
      <c r="UNW36" s="131"/>
      <c r="UNX36" s="131"/>
      <c r="UNY36" s="131"/>
      <c r="UNZ36" s="131"/>
      <c r="UOA36" s="131"/>
      <c r="UOB36" s="131"/>
      <c r="UOC36" s="131"/>
      <c r="UOD36" s="131"/>
      <c r="UOE36" s="131"/>
      <c r="UOF36" s="131"/>
      <c r="UOG36" s="131"/>
      <c r="UOH36" s="131"/>
      <c r="UOI36" s="131"/>
      <c r="UOJ36" s="131"/>
      <c r="UOK36" s="131"/>
      <c r="UOL36" s="131"/>
      <c r="UOM36" s="131"/>
      <c r="UON36" s="131"/>
      <c r="UOO36" s="131"/>
      <c r="UOP36" s="131"/>
      <c r="UOQ36" s="131"/>
      <c r="UOR36" s="131"/>
      <c r="UOS36" s="131"/>
      <c r="UOT36" s="131"/>
      <c r="UOU36" s="131"/>
      <c r="UOV36" s="131"/>
      <c r="UOW36" s="131"/>
      <c r="UOX36" s="131"/>
      <c r="UOY36" s="131"/>
      <c r="UOZ36" s="131"/>
      <c r="UPA36" s="131"/>
      <c r="UPB36" s="131"/>
      <c r="UPC36" s="131"/>
      <c r="UPD36" s="131"/>
      <c r="UPE36" s="131"/>
      <c r="UPF36" s="131"/>
      <c r="UPG36" s="131"/>
      <c r="UPH36" s="131"/>
      <c r="UPI36" s="131"/>
      <c r="UPJ36" s="131"/>
      <c r="UPK36" s="131"/>
      <c r="UPL36" s="131"/>
      <c r="UPM36" s="131"/>
      <c r="UPN36" s="131"/>
      <c r="UPO36" s="131"/>
      <c r="UPP36" s="131"/>
      <c r="UPQ36" s="131"/>
      <c r="UPR36" s="131"/>
      <c r="UPS36" s="131"/>
      <c r="UPT36" s="131"/>
      <c r="UPU36" s="131"/>
      <c r="UPV36" s="131"/>
      <c r="UPW36" s="131"/>
      <c r="UPX36" s="131"/>
      <c r="UPY36" s="131"/>
      <c r="UPZ36" s="131"/>
      <c r="UQA36" s="131"/>
      <c r="UQB36" s="131"/>
      <c r="UQC36" s="131"/>
      <c r="UQD36" s="131"/>
      <c r="UQE36" s="131"/>
      <c r="UQF36" s="131"/>
      <c r="UQG36" s="131"/>
      <c r="UQH36" s="131"/>
      <c r="UQI36" s="131"/>
      <c r="UQJ36" s="131"/>
      <c r="UQK36" s="131"/>
      <c r="UQL36" s="131"/>
      <c r="UQM36" s="131"/>
      <c r="UQN36" s="131"/>
      <c r="UQO36" s="131"/>
      <c r="UQP36" s="131"/>
      <c r="UQQ36" s="131"/>
      <c r="UQR36" s="131"/>
      <c r="UQS36" s="131"/>
      <c r="UQT36" s="131"/>
      <c r="UQU36" s="131"/>
      <c r="UQV36" s="131"/>
      <c r="UQW36" s="131"/>
      <c r="UQX36" s="131"/>
      <c r="UQY36" s="131"/>
      <c r="UQZ36" s="131"/>
      <c r="URA36" s="131"/>
      <c r="URB36" s="131"/>
      <c r="URC36" s="131"/>
      <c r="URD36" s="131"/>
      <c r="URE36" s="131"/>
      <c r="URF36" s="131"/>
      <c r="URG36" s="131"/>
      <c r="URH36" s="131"/>
      <c r="URI36" s="131"/>
      <c r="URJ36" s="131"/>
      <c r="URK36" s="131"/>
      <c r="URL36" s="131"/>
      <c r="URM36" s="131"/>
      <c r="URN36" s="131"/>
      <c r="URO36" s="131"/>
      <c r="URP36" s="131"/>
      <c r="URQ36" s="131"/>
      <c r="URR36" s="131"/>
      <c r="URS36" s="131"/>
      <c r="URT36" s="131"/>
      <c r="URU36" s="131"/>
      <c r="URV36" s="131"/>
      <c r="URW36" s="131"/>
      <c r="URX36" s="131"/>
      <c r="URY36" s="131"/>
      <c r="URZ36" s="131"/>
      <c r="USA36" s="131"/>
      <c r="USB36" s="131"/>
      <c r="USC36" s="131"/>
      <c r="USD36" s="131"/>
      <c r="USE36" s="131"/>
      <c r="USF36" s="131"/>
      <c r="USG36" s="131"/>
      <c r="USH36" s="131"/>
      <c r="USI36" s="131"/>
      <c r="USJ36" s="131"/>
      <c r="USK36" s="131"/>
      <c r="USL36" s="131"/>
      <c r="USM36" s="131"/>
      <c r="USN36" s="131"/>
      <c r="USO36" s="131"/>
      <c r="USP36" s="131"/>
      <c r="USQ36" s="131"/>
      <c r="USR36" s="131"/>
      <c r="USS36" s="131"/>
      <c r="UST36" s="131"/>
      <c r="USU36" s="131"/>
      <c r="USV36" s="131"/>
      <c r="USW36" s="131"/>
      <c r="USX36" s="131"/>
      <c r="USY36" s="131"/>
      <c r="USZ36" s="131"/>
      <c r="UTA36" s="131"/>
      <c r="UTB36" s="131"/>
      <c r="UTC36" s="131"/>
      <c r="UTD36" s="131"/>
      <c r="UTE36" s="131"/>
      <c r="UTF36" s="131"/>
      <c r="UTG36" s="131"/>
      <c r="UTH36" s="131"/>
      <c r="UTI36" s="131"/>
      <c r="UTJ36" s="131"/>
      <c r="UTK36" s="131"/>
      <c r="UTL36" s="131"/>
      <c r="UTM36" s="131"/>
      <c r="UTN36" s="131"/>
      <c r="UTO36" s="131"/>
      <c r="UTP36" s="131"/>
      <c r="UTQ36" s="131"/>
      <c r="UTR36" s="131"/>
      <c r="UTS36" s="131"/>
      <c r="UTT36" s="131"/>
      <c r="UTU36" s="131"/>
      <c r="UTV36" s="131"/>
      <c r="UTW36" s="131"/>
      <c r="UTX36" s="131"/>
      <c r="UTY36" s="131"/>
      <c r="UTZ36" s="131"/>
      <c r="UUA36" s="131"/>
      <c r="UUB36" s="131"/>
      <c r="UUC36" s="131"/>
      <c r="UUD36" s="131"/>
      <c r="UUE36" s="131"/>
      <c r="UUF36" s="131"/>
      <c r="UUG36" s="131"/>
      <c r="UUH36" s="131"/>
      <c r="UUI36" s="131"/>
      <c r="UUJ36" s="131"/>
      <c r="UUK36" s="131"/>
      <c r="UUL36" s="131"/>
      <c r="UUM36" s="131"/>
      <c r="UUN36" s="131"/>
      <c r="UUO36" s="131"/>
      <c r="UUP36" s="131"/>
      <c r="UUQ36" s="131"/>
      <c r="UUR36" s="131"/>
      <c r="UUS36" s="131"/>
      <c r="UUT36" s="131"/>
      <c r="UUU36" s="131"/>
      <c r="UUV36" s="131"/>
      <c r="UUW36" s="131"/>
      <c r="UUX36" s="131"/>
      <c r="UUY36" s="131"/>
      <c r="UUZ36" s="131"/>
      <c r="UVA36" s="131"/>
      <c r="UVB36" s="131"/>
      <c r="UVC36" s="131"/>
      <c r="UVD36" s="131"/>
      <c r="UVE36" s="131"/>
      <c r="UVF36" s="131"/>
      <c r="UVG36" s="131"/>
      <c r="UVH36" s="131"/>
      <c r="UVI36" s="131"/>
      <c r="UVJ36" s="131"/>
      <c r="UVK36" s="131"/>
      <c r="UVL36" s="131"/>
      <c r="UVM36" s="131"/>
      <c r="UVN36" s="131"/>
      <c r="UVO36" s="131"/>
      <c r="UVP36" s="131"/>
      <c r="UVQ36" s="131"/>
      <c r="UVR36" s="131"/>
      <c r="UVS36" s="131"/>
      <c r="UVT36" s="131"/>
      <c r="UVU36" s="131"/>
      <c r="UVV36" s="131"/>
      <c r="UVW36" s="131"/>
      <c r="UVX36" s="131"/>
      <c r="UVY36" s="131"/>
      <c r="UVZ36" s="131"/>
      <c r="UWA36" s="131"/>
      <c r="UWB36" s="131"/>
      <c r="UWC36" s="131"/>
      <c r="UWD36" s="131"/>
      <c r="UWE36" s="131"/>
      <c r="UWF36" s="131"/>
      <c r="UWG36" s="131"/>
      <c r="UWH36" s="131"/>
      <c r="UWI36" s="131"/>
      <c r="UWJ36" s="131"/>
      <c r="UWK36" s="131"/>
      <c r="UWL36" s="131"/>
      <c r="UWM36" s="131"/>
      <c r="UWN36" s="131"/>
      <c r="UWO36" s="131"/>
      <c r="UWP36" s="131"/>
      <c r="UWQ36" s="131"/>
      <c r="UWR36" s="131"/>
      <c r="UWS36" s="131"/>
      <c r="UWT36" s="131"/>
      <c r="UWU36" s="131"/>
      <c r="UWV36" s="131"/>
      <c r="UWW36" s="131"/>
      <c r="UWX36" s="131"/>
      <c r="UWY36" s="131"/>
      <c r="UWZ36" s="131"/>
      <c r="UXA36" s="131"/>
      <c r="UXB36" s="131"/>
      <c r="UXC36" s="131"/>
      <c r="UXD36" s="131"/>
      <c r="UXE36" s="131"/>
      <c r="UXF36" s="131"/>
      <c r="UXG36" s="131"/>
      <c r="UXH36" s="131"/>
      <c r="UXI36" s="131"/>
      <c r="UXJ36" s="131"/>
      <c r="UXK36" s="131"/>
      <c r="UXL36" s="131"/>
      <c r="UXM36" s="131"/>
      <c r="UXN36" s="131"/>
      <c r="UXO36" s="131"/>
      <c r="UXP36" s="131"/>
      <c r="UXQ36" s="131"/>
      <c r="UXR36" s="131"/>
      <c r="UXS36" s="131"/>
      <c r="UXT36" s="131"/>
      <c r="UXU36" s="131"/>
      <c r="UXV36" s="131"/>
      <c r="UXW36" s="131"/>
      <c r="UXX36" s="131"/>
      <c r="UXY36" s="131"/>
      <c r="UXZ36" s="131"/>
      <c r="UYA36" s="131"/>
      <c r="UYB36" s="131"/>
      <c r="UYC36" s="131"/>
      <c r="UYD36" s="131"/>
      <c r="UYE36" s="131"/>
      <c r="UYF36" s="131"/>
      <c r="UYG36" s="131"/>
      <c r="UYH36" s="131"/>
      <c r="UYI36" s="131"/>
      <c r="UYJ36" s="131"/>
      <c r="UYK36" s="131"/>
      <c r="UYL36" s="131"/>
      <c r="UYM36" s="131"/>
      <c r="UYN36" s="131"/>
      <c r="UYO36" s="131"/>
      <c r="UYP36" s="131"/>
      <c r="UYQ36" s="131"/>
      <c r="UYR36" s="131"/>
      <c r="UYS36" s="131"/>
      <c r="UYT36" s="131"/>
      <c r="UYU36" s="131"/>
      <c r="UYV36" s="131"/>
      <c r="UYW36" s="131"/>
      <c r="UYX36" s="131"/>
      <c r="UYY36" s="131"/>
      <c r="UYZ36" s="131"/>
      <c r="UZA36" s="131"/>
      <c r="UZB36" s="131"/>
      <c r="UZC36" s="131"/>
      <c r="UZD36" s="131"/>
      <c r="UZE36" s="131"/>
      <c r="UZF36" s="131"/>
      <c r="UZG36" s="131"/>
      <c r="UZH36" s="131"/>
      <c r="UZI36" s="131"/>
      <c r="UZJ36" s="131"/>
      <c r="UZK36" s="131"/>
      <c r="UZL36" s="131"/>
      <c r="UZM36" s="131"/>
      <c r="UZN36" s="131"/>
      <c r="UZO36" s="131"/>
      <c r="UZP36" s="131"/>
      <c r="UZQ36" s="131"/>
      <c r="UZR36" s="131"/>
      <c r="UZS36" s="131"/>
      <c r="UZT36" s="131"/>
      <c r="UZU36" s="131"/>
      <c r="UZV36" s="131"/>
      <c r="UZW36" s="131"/>
      <c r="UZX36" s="131"/>
      <c r="UZY36" s="131"/>
      <c r="UZZ36" s="131"/>
      <c r="VAA36" s="131"/>
      <c r="VAB36" s="131"/>
      <c r="VAC36" s="131"/>
      <c r="VAD36" s="131"/>
      <c r="VAE36" s="131"/>
      <c r="VAF36" s="131"/>
      <c r="VAG36" s="131"/>
      <c r="VAH36" s="131"/>
      <c r="VAI36" s="131"/>
      <c r="VAJ36" s="131"/>
      <c r="VAK36" s="131"/>
      <c r="VAL36" s="131"/>
      <c r="VAM36" s="131"/>
      <c r="VAN36" s="131"/>
      <c r="VAO36" s="131"/>
      <c r="VAP36" s="131"/>
      <c r="VAQ36" s="131"/>
      <c r="VAR36" s="131"/>
      <c r="VAS36" s="131"/>
      <c r="VAT36" s="131"/>
      <c r="VAU36" s="131"/>
      <c r="VAV36" s="131"/>
      <c r="VAW36" s="131"/>
      <c r="VAX36" s="131"/>
      <c r="VAY36" s="131"/>
      <c r="VAZ36" s="131"/>
      <c r="VBA36" s="131"/>
      <c r="VBB36" s="131"/>
      <c r="VBC36" s="131"/>
      <c r="VBD36" s="131"/>
      <c r="VBE36" s="131"/>
      <c r="VBF36" s="131"/>
      <c r="VBG36" s="131"/>
      <c r="VBH36" s="131"/>
      <c r="VBI36" s="131"/>
      <c r="VBJ36" s="131"/>
      <c r="VBK36" s="131"/>
      <c r="VBL36" s="131"/>
      <c r="VBM36" s="131"/>
      <c r="VBN36" s="131"/>
      <c r="VBO36" s="131"/>
      <c r="VBP36" s="131"/>
      <c r="VBQ36" s="131"/>
      <c r="VBR36" s="131"/>
      <c r="VBS36" s="131"/>
      <c r="VBT36" s="131"/>
      <c r="VBU36" s="131"/>
      <c r="VBV36" s="131"/>
      <c r="VBW36" s="131"/>
      <c r="VBX36" s="131"/>
      <c r="VBY36" s="131"/>
      <c r="VBZ36" s="131"/>
      <c r="VCA36" s="131"/>
      <c r="VCB36" s="131"/>
      <c r="VCC36" s="131"/>
      <c r="VCD36" s="131"/>
      <c r="VCE36" s="131"/>
      <c r="VCF36" s="131"/>
      <c r="VCG36" s="131"/>
      <c r="VCH36" s="131"/>
      <c r="VCI36" s="131"/>
      <c r="VCJ36" s="131"/>
      <c r="VCK36" s="131"/>
      <c r="VCL36" s="131"/>
      <c r="VCM36" s="131"/>
      <c r="VCN36" s="131"/>
      <c r="VCO36" s="131"/>
      <c r="VCP36" s="131"/>
      <c r="VCQ36" s="131"/>
      <c r="VCR36" s="131"/>
      <c r="VCS36" s="131"/>
      <c r="VCT36" s="131"/>
      <c r="VCU36" s="131"/>
      <c r="VCV36" s="131"/>
      <c r="VCW36" s="131"/>
      <c r="VCX36" s="131"/>
      <c r="VCY36" s="131"/>
      <c r="VCZ36" s="131"/>
      <c r="VDA36" s="131"/>
      <c r="VDB36" s="131"/>
      <c r="VDC36" s="131"/>
      <c r="VDD36" s="131"/>
      <c r="VDE36" s="131"/>
      <c r="VDF36" s="131"/>
      <c r="VDG36" s="131"/>
      <c r="VDH36" s="131"/>
      <c r="VDI36" s="131"/>
      <c r="VDJ36" s="131"/>
      <c r="VDK36" s="131"/>
      <c r="VDL36" s="131"/>
      <c r="VDM36" s="131"/>
      <c r="VDN36" s="131"/>
      <c r="VDO36" s="131"/>
      <c r="VDP36" s="131"/>
      <c r="VDQ36" s="131"/>
      <c r="VDR36" s="131"/>
      <c r="VDS36" s="131"/>
      <c r="VDT36" s="131"/>
      <c r="VDU36" s="131"/>
      <c r="VDV36" s="131"/>
      <c r="VDW36" s="131"/>
      <c r="VDX36" s="131"/>
      <c r="VDY36" s="131"/>
      <c r="VDZ36" s="131"/>
      <c r="VEA36" s="131"/>
      <c r="VEB36" s="131"/>
      <c r="VEC36" s="131"/>
      <c r="VED36" s="131"/>
      <c r="VEE36" s="131"/>
      <c r="VEF36" s="131"/>
      <c r="VEG36" s="131"/>
      <c r="VEH36" s="131"/>
      <c r="VEI36" s="131"/>
      <c r="VEJ36" s="131"/>
      <c r="VEK36" s="131"/>
      <c r="VEL36" s="131"/>
      <c r="VEM36" s="131"/>
      <c r="VEN36" s="131"/>
      <c r="VEO36" s="131"/>
      <c r="VEP36" s="131"/>
      <c r="VEQ36" s="131"/>
      <c r="VER36" s="131"/>
      <c r="VES36" s="131"/>
      <c r="VET36" s="131"/>
      <c r="VEU36" s="131"/>
      <c r="VEV36" s="131"/>
      <c r="VEW36" s="131"/>
      <c r="VEX36" s="131"/>
      <c r="VEY36" s="131"/>
      <c r="VEZ36" s="131"/>
      <c r="VFA36" s="131"/>
      <c r="VFB36" s="131"/>
      <c r="VFC36" s="131"/>
      <c r="VFD36" s="131"/>
      <c r="VFE36" s="131"/>
      <c r="VFF36" s="131"/>
      <c r="VFG36" s="131"/>
      <c r="VFH36" s="131"/>
      <c r="VFI36" s="131"/>
      <c r="VFJ36" s="131"/>
      <c r="VFK36" s="131"/>
      <c r="VFL36" s="131"/>
      <c r="VFM36" s="131"/>
      <c r="VFN36" s="131"/>
      <c r="VFO36" s="131"/>
      <c r="VFP36" s="131"/>
      <c r="VFQ36" s="131"/>
      <c r="VFR36" s="131"/>
      <c r="VFS36" s="131"/>
      <c r="VFT36" s="131"/>
      <c r="VFU36" s="131"/>
      <c r="VFV36" s="131"/>
      <c r="VFW36" s="131"/>
      <c r="VFX36" s="131"/>
      <c r="VFY36" s="131"/>
      <c r="VFZ36" s="131"/>
      <c r="VGA36" s="131"/>
      <c r="VGB36" s="131"/>
      <c r="VGC36" s="131"/>
      <c r="VGD36" s="131"/>
      <c r="VGE36" s="131"/>
      <c r="VGF36" s="131"/>
      <c r="VGG36" s="131"/>
      <c r="VGH36" s="131"/>
      <c r="VGI36" s="131"/>
      <c r="VGJ36" s="131"/>
      <c r="VGK36" s="131"/>
      <c r="VGL36" s="131"/>
      <c r="VGM36" s="131"/>
      <c r="VGN36" s="131"/>
      <c r="VGO36" s="131"/>
      <c r="VGP36" s="131"/>
      <c r="VGQ36" s="131"/>
      <c r="VGR36" s="131"/>
      <c r="VGS36" s="131"/>
      <c r="VGT36" s="131"/>
      <c r="VGU36" s="131"/>
      <c r="VGV36" s="131"/>
      <c r="VGW36" s="131"/>
      <c r="VGX36" s="131"/>
      <c r="VGY36" s="131"/>
      <c r="VGZ36" s="131"/>
      <c r="VHA36" s="131"/>
      <c r="VHB36" s="131"/>
      <c r="VHC36" s="131"/>
      <c r="VHD36" s="131"/>
      <c r="VHE36" s="131"/>
      <c r="VHF36" s="131"/>
      <c r="VHG36" s="131"/>
      <c r="VHH36" s="131"/>
      <c r="VHI36" s="131"/>
      <c r="VHJ36" s="131"/>
      <c r="VHK36" s="131"/>
      <c r="VHL36" s="131"/>
      <c r="VHM36" s="131"/>
      <c r="VHN36" s="131"/>
      <c r="VHO36" s="131"/>
      <c r="VHP36" s="131"/>
      <c r="VHQ36" s="131"/>
      <c r="VHR36" s="131"/>
      <c r="VHS36" s="131"/>
      <c r="VHT36" s="131"/>
      <c r="VHU36" s="131"/>
      <c r="VHV36" s="131"/>
      <c r="VHW36" s="131"/>
      <c r="VHX36" s="131"/>
      <c r="VHY36" s="131"/>
      <c r="VHZ36" s="131"/>
      <c r="VIA36" s="131"/>
      <c r="VIB36" s="131"/>
      <c r="VIC36" s="131"/>
      <c r="VID36" s="131"/>
      <c r="VIE36" s="131"/>
      <c r="VIF36" s="131"/>
      <c r="VIG36" s="131"/>
      <c r="VIH36" s="131"/>
      <c r="VII36" s="131"/>
      <c r="VIJ36" s="131"/>
      <c r="VIK36" s="131"/>
      <c r="VIL36" s="131"/>
      <c r="VIM36" s="131"/>
      <c r="VIN36" s="131"/>
      <c r="VIO36" s="131"/>
      <c r="VIP36" s="131"/>
      <c r="VIQ36" s="131"/>
      <c r="VIR36" s="131"/>
      <c r="VIS36" s="131"/>
      <c r="VIT36" s="131"/>
      <c r="VIU36" s="131"/>
      <c r="VIV36" s="131"/>
      <c r="VIW36" s="131"/>
      <c r="VIX36" s="131"/>
      <c r="VIY36" s="131"/>
      <c r="VIZ36" s="131"/>
      <c r="VJA36" s="131"/>
      <c r="VJB36" s="131"/>
      <c r="VJC36" s="131"/>
      <c r="VJD36" s="131"/>
      <c r="VJE36" s="131"/>
      <c r="VJF36" s="131"/>
      <c r="VJG36" s="131"/>
      <c r="VJH36" s="131"/>
      <c r="VJI36" s="131"/>
      <c r="VJJ36" s="131"/>
      <c r="VJK36" s="131"/>
      <c r="VJL36" s="131"/>
      <c r="VJM36" s="131"/>
      <c r="VJN36" s="131"/>
      <c r="VJO36" s="131"/>
      <c r="VJP36" s="131"/>
      <c r="VJQ36" s="131"/>
      <c r="VJR36" s="131"/>
      <c r="VJS36" s="131"/>
      <c r="VJT36" s="131"/>
      <c r="VJU36" s="131"/>
      <c r="VJV36" s="131"/>
      <c r="VJW36" s="131"/>
      <c r="VJX36" s="131"/>
      <c r="VJY36" s="131"/>
      <c r="VJZ36" s="131"/>
      <c r="VKA36" s="131"/>
      <c r="VKB36" s="131"/>
      <c r="VKC36" s="131"/>
      <c r="VKD36" s="131"/>
      <c r="VKE36" s="131"/>
      <c r="VKF36" s="131"/>
      <c r="VKG36" s="131"/>
      <c r="VKH36" s="131"/>
      <c r="VKI36" s="131"/>
      <c r="VKJ36" s="131"/>
      <c r="VKK36" s="131"/>
      <c r="VKL36" s="131"/>
      <c r="VKM36" s="131"/>
      <c r="VKN36" s="131"/>
      <c r="VKO36" s="131"/>
      <c r="VKP36" s="131"/>
      <c r="VKQ36" s="131"/>
      <c r="VKR36" s="131"/>
      <c r="VKS36" s="131"/>
      <c r="VKT36" s="131"/>
      <c r="VKU36" s="131"/>
      <c r="VKV36" s="131"/>
      <c r="VKW36" s="131"/>
      <c r="VKX36" s="131"/>
      <c r="VKY36" s="131"/>
      <c r="VKZ36" s="131"/>
      <c r="VLA36" s="131"/>
      <c r="VLB36" s="131"/>
      <c r="VLC36" s="131"/>
      <c r="VLD36" s="131"/>
      <c r="VLE36" s="131"/>
      <c r="VLF36" s="131"/>
      <c r="VLG36" s="131"/>
      <c r="VLH36" s="131"/>
      <c r="VLI36" s="131"/>
      <c r="VLJ36" s="131"/>
      <c r="VLK36" s="131"/>
      <c r="VLL36" s="131"/>
      <c r="VLM36" s="131"/>
      <c r="VLN36" s="131"/>
      <c r="VLO36" s="131"/>
      <c r="VLP36" s="131"/>
      <c r="VLQ36" s="131"/>
      <c r="VLR36" s="131"/>
      <c r="VLS36" s="131"/>
      <c r="VLT36" s="131"/>
      <c r="VLU36" s="131"/>
      <c r="VLV36" s="131"/>
      <c r="VLW36" s="131"/>
      <c r="VLX36" s="131"/>
      <c r="VLY36" s="131"/>
      <c r="VLZ36" s="131"/>
      <c r="VMA36" s="131"/>
      <c r="VMB36" s="131"/>
      <c r="VMC36" s="131"/>
      <c r="VMD36" s="131"/>
      <c r="VME36" s="131"/>
      <c r="VMF36" s="131"/>
      <c r="VMG36" s="131"/>
      <c r="VMH36" s="131"/>
      <c r="VMI36" s="131"/>
      <c r="VMJ36" s="131"/>
      <c r="VMK36" s="131"/>
      <c r="VML36" s="131"/>
      <c r="VMM36" s="131"/>
      <c r="VMN36" s="131"/>
      <c r="VMO36" s="131"/>
      <c r="VMP36" s="131"/>
      <c r="VMQ36" s="131"/>
      <c r="VMR36" s="131"/>
      <c r="VMS36" s="131"/>
      <c r="VMT36" s="131"/>
      <c r="VMU36" s="131"/>
      <c r="VMV36" s="131"/>
      <c r="VMW36" s="131"/>
      <c r="VMX36" s="131"/>
      <c r="VMY36" s="131"/>
      <c r="VMZ36" s="131"/>
      <c r="VNA36" s="131"/>
      <c r="VNB36" s="131"/>
      <c r="VNC36" s="131"/>
      <c r="VND36" s="131"/>
      <c r="VNE36" s="131"/>
      <c r="VNF36" s="131"/>
      <c r="VNG36" s="131"/>
      <c r="VNH36" s="131"/>
      <c r="VNI36" s="131"/>
      <c r="VNJ36" s="131"/>
      <c r="VNK36" s="131"/>
      <c r="VNL36" s="131"/>
      <c r="VNM36" s="131"/>
      <c r="VNN36" s="131"/>
      <c r="VNO36" s="131"/>
      <c r="VNP36" s="131"/>
      <c r="VNQ36" s="131"/>
      <c r="VNR36" s="131"/>
      <c r="VNS36" s="131"/>
      <c r="VNT36" s="131"/>
      <c r="VNU36" s="131"/>
      <c r="VNV36" s="131"/>
      <c r="VNW36" s="131"/>
      <c r="VNX36" s="131"/>
      <c r="VNY36" s="131"/>
      <c r="VNZ36" s="131"/>
      <c r="VOA36" s="131"/>
      <c r="VOB36" s="131"/>
      <c r="VOC36" s="131"/>
      <c r="VOD36" s="131"/>
      <c r="VOE36" s="131"/>
      <c r="VOF36" s="131"/>
      <c r="VOG36" s="131"/>
      <c r="VOH36" s="131"/>
      <c r="VOI36" s="131"/>
      <c r="VOJ36" s="131"/>
      <c r="VOK36" s="131"/>
      <c r="VOL36" s="131"/>
      <c r="VOM36" s="131"/>
      <c r="VON36" s="131"/>
      <c r="VOO36" s="131"/>
      <c r="VOP36" s="131"/>
      <c r="VOQ36" s="131"/>
      <c r="VOR36" s="131"/>
      <c r="VOS36" s="131"/>
      <c r="VOT36" s="131"/>
      <c r="VOU36" s="131"/>
      <c r="VOV36" s="131"/>
      <c r="VOW36" s="131"/>
      <c r="VOX36" s="131"/>
      <c r="VOY36" s="131"/>
      <c r="VOZ36" s="131"/>
      <c r="VPA36" s="131"/>
      <c r="VPB36" s="131"/>
      <c r="VPC36" s="131"/>
      <c r="VPD36" s="131"/>
      <c r="VPE36" s="131"/>
      <c r="VPF36" s="131"/>
      <c r="VPG36" s="131"/>
      <c r="VPH36" s="131"/>
      <c r="VPI36" s="131"/>
      <c r="VPJ36" s="131"/>
      <c r="VPK36" s="131"/>
      <c r="VPL36" s="131"/>
      <c r="VPM36" s="131"/>
      <c r="VPN36" s="131"/>
      <c r="VPO36" s="131"/>
      <c r="VPP36" s="131"/>
      <c r="VPQ36" s="131"/>
      <c r="VPR36" s="131"/>
      <c r="VPS36" s="131"/>
      <c r="VPT36" s="131"/>
      <c r="VPU36" s="131"/>
      <c r="VPV36" s="131"/>
      <c r="VPW36" s="131"/>
      <c r="VPX36" s="131"/>
      <c r="VPY36" s="131"/>
      <c r="VPZ36" s="131"/>
      <c r="VQA36" s="131"/>
      <c r="VQB36" s="131"/>
      <c r="VQC36" s="131"/>
      <c r="VQD36" s="131"/>
      <c r="VQE36" s="131"/>
      <c r="VQF36" s="131"/>
      <c r="VQG36" s="131"/>
      <c r="VQH36" s="131"/>
      <c r="VQI36" s="131"/>
      <c r="VQJ36" s="131"/>
      <c r="VQK36" s="131"/>
      <c r="VQL36" s="131"/>
      <c r="VQM36" s="131"/>
      <c r="VQN36" s="131"/>
      <c r="VQO36" s="131"/>
      <c r="VQP36" s="131"/>
      <c r="VQQ36" s="131"/>
      <c r="VQR36" s="131"/>
      <c r="VQS36" s="131"/>
      <c r="VQT36" s="131"/>
      <c r="VQU36" s="131"/>
      <c r="VQV36" s="131"/>
      <c r="VQW36" s="131"/>
      <c r="VQX36" s="131"/>
      <c r="VQY36" s="131"/>
      <c r="VQZ36" s="131"/>
      <c r="VRA36" s="131"/>
      <c r="VRB36" s="131"/>
      <c r="VRC36" s="131"/>
      <c r="VRD36" s="131"/>
      <c r="VRE36" s="131"/>
      <c r="VRF36" s="131"/>
      <c r="VRG36" s="131"/>
      <c r="VRH36" s="131"/>
      <c r="VRI36" s="131"/>
      <c r="VRJ36" s="131"/>
      <c r="VRK36" s="131"/>
      <c r="VRL36" s="131"/>
      <c r="VRM36" s="131"/>
      <c r="VRN36" s="131"/>
      <c r="VRO36" s="131"/>
      <c r="VRP36" s="131"/>
      <c r="VRQ36" s="131"/>
      <c r="VRR36" s="131"/>
      <c r="VRS36" s="131"/>
      <c r="VRT36" s="131"/>
      <c r="VRU36" s="131"/>
      <c r="VRV36" s="131"/>
      <c r="VRW36" s="131"/>
      <c r="VRX36" s="131"/>
      <c r="VRY36" s="131"/>
      <c r="VRZ36" s="131"/>
      <c r="VSA36" s="131"/>
      <c r="VSB36" s="131"/>
      <c r="VSC36" s="131"/>
      <c r="VSD36" s="131"/>
      <c r="VSE36" s="131"/>
      <c r="VSF36" s="131"/>
      <c r="VSG36" s="131"/>
      <c r="VSH36" s="131"/>
      <c r="VSI36" s="131"/>
      <c r="VSJ36" s="131"/>
      <c r="VSK36" s="131"/>
      <c r="VSL36" s="131"/>
      <c r="VSM36" s="131"/>
      <c r="VSN36" s="131"/>
      <c r="VSO36" s="131"/>
      <c r="VSP36" s="131"/>
      <c r="VSQ36" s="131"/>
      <c r="VSR36" s="131"/>
      <c r="VSS36" s="131"/>
      <c r="VST36" s="131"/>
      <c r="VSU36" s="131"/>
      <c r="VSV36" s="131"/>
      <c r="VSW36" s="131"/>
      <c r="VSX36" s="131"/>
      <c r="VSY36" s="131"/>
      <c r="VSZ36" s="131"/>
      <c r="VTA36" s="131"/>
      <c r="VTB36" s="131"/>
      <c r="VTC36" s="131"/>
      <c r="VTD36" s="131"/>
      <c r="VTE36" s="131"/>
      <c r="VTF36" s="131"/>
      <c r="VTG36" s="131"/>
      <c r="VTH36" s="131"/>
      <c r="VTI36" s="131"/>
      <c r="VTJ36" s="131"/>
      <c r="VTK36" s="131"/>
      <c r="VTL36" s="131"/>
      <c r="VTM36" s="131"/>
      <c r="VTN36" s="131"/>
      <c r="VTO36" s="131"/>
      <c r="VTP36" s="131"/>
      <c r="VTQ36" s="131"/>
      <c r="VTR36" s="131"/>
      <c r="VTS36" s="131"/>
      <c r="VTT36" s="131"/>
      <c r="VTU36" s="131"/>
      <c r="VTV36" s="131"/>
      <c r="VTW36" s="131"/>
      <c r="VTX36" s="131"/>
      <c r="VTY36" s="131"/>
      <c r="VTZ36" s="131"/>
      <c r="VUA36" s="131"/>
      <c r="VUB36" s="131"/>
      <c r="VUC36" s="131"/>
      <c r="VUD36" s="131"/>
      <c r="VUE36" s="131"/>
      <c r="VUF36" s="131"/>
      <c r="VUG36" s="131"/>
      <c r="VUH36" s="131"/>
      <c r="VUI36" s="131"/>
      <c r="VUJ36" s="131"/>
      <c r="VUK36" s="131"/>
      <c r="VUL36" s="131"/>
      <c r="VUM36" s="131"/>
      <c r="VUN36" s="131"/>
      <c r="VUO36" s="131"/>
      <c r="VUP36" s="131"/>
      <c r="VUQ36" s="131"/>
      <c r="VUR36" s="131"/>
      <c r="VUS36" s="131"/>
      <c r="VUT36" s="131"/>
      <c r="VUU36" s="131"/>
      <c r="VUV36" s="131"/>
      <c r="VUW36" s="131"/>
      <c r="VUX36" s="131"/>
      <c r="VUY36" s="131"/>
      <c r="VUZ36" s="131"/>
      <c r="VVA36" s="131"/>
      <c r="VVB36" s="131"/>
      <c r="VVC36" s="131"/>
      <c r="VVD36" s="131"/>
      <c r="VVE36" s="131"/>
      <c r="VVF36" s="131"/>
      <c r="VVG36" s="131"/>
      <c r="VVH36" s="131"/>
      <c r="VVI36" s="131"/>
      <c r="VVJ36" s="131"/>
      <c r="VVK36" s="131"/>
      <c r="VVL36" s="131"/>
      <c r="VVM36" s="131"/>
      <c r="VVN36" s="131"/>
      <c r="VVO36" s="131"/>
      <c r="VVP36" s="131"/>
      <c r="VVQ36" s="131"/>
      <c r="VVR36" s="131"/>
      <c r="VVS36" s="131"/>
      <c r="VVT36" s="131"/>
      <c r="VVU36" s="131"/>
      <c r="VVV36" s="131"/>
      <c r="VVW36" s="131"/>
      <c r="VVX36" s="131"/>
      <c r="VVY36" s="131"/>
      <c r="VVZ36" s="131"/>
      <c r="VWA36" s="131"/>
      <c r="VWB36" s="131"/>
      <c r="VWC36" s="131"/>
      <c r="VWD36" s="131"/>
      <c r="VWE36" s="131"/>
      <c r="VWF36" s="131"/>
      <c r="VWG36" s="131"/>
      <c r="VWH36" s="131"/>
      <c r="VWI36" s="131"/>
      <c r="VWJ36" s="131"/>
      <c r="VWK36" s="131"/>
      <c r="VWL36" s="131"/>
      <c r="VWM36" s="131"/>
      <c r="VWN36" s="131"/>
      <c r="VWO36" s="131"/>
      <c r="VWP36" s="131"/>
      <c r="VWQ36" s="131"/>
      <c r="VWR36" s="131"/>
      <c r="VWS36" s="131"/>
      <c r="VWT36" s="131"/>
      <c r="VWU36" s="131"/>
      <c r="VWV36" s="131"/>
      <c r="VWW36" s="131"/>
      <c r="VWX36" s="131"/>
      <c r="VWY36" s="131"/>
      <c r="VWZ36" s="131"/>
      <c r="VXA36" s="131"/>
      <c r="VXB36" s="131"/>
      <c r="VXC36" s="131"/>
      <c r="VXD36" s="131"/>
      <c r="VXE36" s="131"/>
      <c r="VXF36" s="131"/>
      <c r="VXG36" s="131"/>
      <c r="VXH36" s="131"/>
      <c r="VXI36" s="131"/>
      <c r="VXJ36" s="131"/>
      <c r="VXK36" s="131"/>
      <c r="VXL36" s="131"/>
      <c r="VXM36" s="131"/>
      <c r="VXN36" s="131"/>
      <c r="VXO36" s="131"/>
      <c r="VXP36" s="131"/>
      <c r="VXQ36" s="131"/>
      <c r="VXR36" s="131"/>
      <c r="VXS36" s="131"/>
      <c r="VXT36" s="131"/>
      <c r="VXU36" s="131"/>
      <c r="VXV36" s="131"/>
      <c r="VXW36" s="131"/>
      <c r="VXX36" s="131"/>
      <c r="VXY36" s="131"/>
      <c r="VXZ36" s="131"/>
      <c r="VYA36" s="131"/>
      <c r="VYB36" s="131"/>
      <c r="VYC36" s="131"/>
      <c r="VYD36" s="131"/>
      <c r="VYE36" s="131"/>
      <c r="VYF36" s="131"/>
      <c r="VYG36" s="131"/>
      <c r="VYH36" s="131"/>
      <c r="VYI36" s="131"/>
      <c r="VYJ36" s="131"/>
      <c r="VYK36" s="131"/>
      <c r="VYL36" s="131"/>
      <c r="VYM36" s="131"/>
      <c r="VYN36" s="131"/>
      <c r="VYO36" s="131"/>
      <c r="VYP36" s="131"/>
      <c r="VYQ36" s="131"/>
      <c r="VYR36" s="131"/>
      <c r="VYS36" s="131"/>
      <c r="VYT36" s="131"/>
      <c r="VYU36" s="131"/>
      <c r="VYV36" s="131"/>
      <c r="VYW36" s="131"/>
      <c r="VYX36" s="131"/>
      <c r="VYY36" s="131"/>
      <c r="VYZ36" s="131"/>
      <c r="VZA36" s="131"/>
      <c r="VZB36" s="131"/>
      <c r="VZC36" s="131"/>
      <c r="VZD36" s="131"/>
      <c r="VZE36" s="131"/>
      <c r="VZF36" s="131"/>
      <c r="VZG36" s="131"/>
      <c r="VZH36" s="131"/>
      <c r="VZI36" s="131"/>
      <c r="VZJ36" s="131"/>
      <c r="VZK36" s="131"/>
      <c r="VZL36" s="131"/>
      <c r="VZM36" s="131"/>
      <c r="VZN36" s="131"/>
      <c r="VZO36" s="131"/>
      <c r="VZP36" s="131"/>
      <c r="VZQ36" s="131"/>
      <c r="VZR36" s="131"/>
      <c r="VZS36" s="131"/>
      <c r="VZT36" s="131"/>
      <c r="VZU36" s="131"/>
      <c r="VZV36" s="131"/>
      <c r="VZW36" s="131"/>
      <c r="VZX36" s="131"/>
      <c r="VZY36" s="131"/>
      <c r="VZZ36" s="131"/>
      <c r="WAA36" s="131"/>
      <c r="WAB36" s="131"/>
      <c r="WAC36" s="131"/>
      <c r="WAD36" s="131"/>
      <c r="WAE36" s="131"/>
      <c r="WAF36" s="131"/>
      <c r="WAG36" s="131"/>
      <c r="WAH36" s="131"/>
      <c r="WAI36" s="131"/>
      <c r="WAJ36" s="131"/>
      <c r="WAK36" s="131"/>
      <c r="WAL36" s="131"/>
      <c r="WAM36" s="131"/>
      <c r="WAN36" s="131"/>
      <c r="WAO36" s="131"/>
      <c r="WAP36" s="131"/>
      <c r="WAQ36" s="131"/>
      <c r="WAR36" s="131"/>
      <c r="WAS36" s="131"/>
      <c r="WAT36" s="131"/>
      <c r="WAU36" s="131"/>
      <c r="WAV36" s="131"/>
      <c r="WAW36" s="131"/>
      <c r="WAX36" s="131"/>
      <c r="WAY36" s="131"/>
      <c r="WAZ36" s="131"/>
      <c r="WBA36" s="131"/>
      <c r="WBB36" s="131"/>
      <c r="WBC36" s="131"/>
      <c r="WBD36" s="131"/>
      <c r="WBE36" s="131"/>
      <c r="WBF36" s="131"/>
      <c r="WBG36" s="131"/>
      <c r="WBH36" s="131"/>
      <c r="WBI36" s="131"/>
      <c r="WBJ36" s="131"/>
      <c r="WBK36" s="131"/>
      <c r="WBL36" s="131"/>
      <c r="WBM36" s="131"/>
      <c r="WBN36" s="131"/>
      <c r="WBO36" s="131"/>
      <c r="WBP36" s="131"/>
      <c r="WBQ36" s="131"/>
      <c r="WBR36" s="131"/>
      <c r="WBS36" s="131"/>
      <c r="WBT36" s="131"/>
      <c r="WBU36" s="131"/>
      <c r="WBV36" s="131"/>
      <c r="WBW36" s="131"/>
      <c r="WBX36" s="131"/>
      <c r="WBY36" s="131"/>
      <c r="WBZ36" s="131"/>
      <c r="WCA36" s="131"/>
      <c r="WCB36" s="131"/>
      <c r="WCC36" s="131"/>
      <c r="WCD36" s="131"/>
      <c r="WCE36" s="131"/>
      <c r="WCF36" s="131"/>
      <c r="WCG36" s="131"/>
      <c r="WCH36" s="131"/>
      <c r="WCI36" s="131"/>
      <c r="WCJ36" s="131"/>
      <c r="WCK36" s="131"/>
      <c r="WCL36" s="131"/>
      <c r="WCM36" s="131"/>
      <c r="WCN36" s="131"/>
      <c r="WCO36" s="131"/>
      <c r="WCP36" s="131"/>
      <c r="WCQ36" s="131"/>
      <c r="WCR36" s="131"/>
      <c r="WCS36" s="131"/>
      <c r="WCT36" s="131"/>
      <c r="WCU36" s="131"/>
      <c r="WCV36" s="131"/>
      <c r="WCW36" s="131"/>
      <c r="WCX36" s="131"/>
      <c r="WCY36" s="131"/>
      <c r="WCZ36" s="131"/>
      <c r="WDA36" s="131"/>
      <c r="WDB36" s="131"/>
      <c r="WDC36" s="131"/>
      <c r="WDD36" s="131"/>
      <c r="WDE36" s="131"/>
      <c r="WDF36" s="131"/>
      <c r="WDG36" s="131"/>
      <c r="WDH36" s="131"/>
      <c r="WDI36" s="131"/>
      <c r="WDJ36" s="131"/>
      <c r="WDK36" s="131"/>
      <c r="WDL36" s="131"/>
      <c r="WDM36" s="131"/>
      <c r="WDN36" s="131"/>
      <c r="WDO36" s="131"/>
      <c r="WDP36" s="131"/>
      <c r="WDQ36" s="131"/>
      <c r="WDR36" s="131"/>
      <c r="WDS36" s="131"/>
      <c r="WDT36" s="131"/>
      <c r="WDU36" s="131"/>
      <c r="WDV36" s="131"/>
      <c r="WDW36" s="131"/>
      <c r="WDX36" s="131"/>
      <c r="WDY36" s="131"/>
      <c r="WDZ36" s="131"/>
      <c r="WEA36" s="131"/>
      <c r="WEB36" s="131"/>
      <c r="WEC36" s="131"/>
      <c r="WED36" s="131"/>
      <c r="WEE36" s="131"/>
      <c r="WEF36" s="131"/>
      <c r="WEG36" s="131"/>
      <c r="WEH36" s="131"/>
      <c r="WEI36" s="131"/>
      <c r="WEJ36" s="131"/>
      <c r="WEK36" s="131"/>
      <c r="WEL36" s="131"/>
      <c r="WEM36" s="131"/>
      <c r="WEN36" s="131"/>
      <c r="WEO36" s="131"/>
      <c r="WEP36" s="131"/>
      <c r="WEQ36" s="131"/>
      <c r="WER36" s="131"/>
      <c r="WES36" s="131"/>
      <c r="WET36" s="131"/>
      <c r="WEU36" s="131"/>
      <c r="WEV36" s="131"/>
      <c r="WEW36" s="131"/>
      <c r="WEX36" s="131"/>
      <c r="WEY36" s="131"/>
      <c r="WEZ36" s="131"/>
      <c r="WFA36" s="131"/>
      <c r="WFB36" s="131"/>
      <c r="WFC36" s="131"/>
      <c r="WFD36" s="131"/>
      <c r="WFE36" s="131"/>
      <c r="WFF36" s="131"/>
      <c r="WFG36" s="131"/>
      <c r="WFH36" s="131"/>
      <c r="WFI36" s="131"/>
      <c r="WFJ36" s="131"/>
      <c r="WFK36" s="131"/>
      <c r="WFL36" s="131"/>
      <c r="WFM36" s="131"/>
      <c r="WFN36" s="131"/>
      <c r="WFO36" s="131"/>
      <c r="WFP36" s="131"/>
      <c r="WFQ36" s="131"/>
      <c r="WFR36" s="131"/>
      <c r="WFS36" s="131"/>
      <c r="WFT36" s="131"/>
      <c r="WFU36" s="131"/>
      <c r="WFV36" s="131"/>
      <c r="WFW36" s="131"/>
      <c r="WFX36" s="131"/>
      <c r="WFY36" s="131"/>
      <c r="WFZ36" s="131"/>
      <c r="WGA36" s="131"/>
      <c r="WGB36" s="131"/>
      <c r="WGC36" s="131"/>
      <c r="WGD36" s="131"/>
      <c r="WGE36" s="131"/>
      <c r="WGF36" s="131"/>
      <c r="WGG36" s="131"/>
      <c r="WGH36" s="131"/>
      <c r="WGI36" s="131"/>
      <c r="WGJ36" s="131"/>
      <c r="WGK36" s="131"/>
      <c r="WGL36" s="131"/>
      <c r="WGM36" s="131"/>
      <c r="WGN36" s="131"/>
      <c r="WGO36" s="131"/>
      <c r="WGP36" s="131"/>
      <c r="WGQ36" s="131"/>
      <c r="WGR36" s="131"/>
      <c r="WGS36" s="131"/>
      <c r="WGT36" s="131"/>
      <c r="WGU36" s="131"/>
      <c r="WGV36" s="131"/>
      <c r="WGW36" s="131"/>
      <c r="WGX36" s="131"/>
      <c r="WGY36" s="131"/>
      <c r="WGZ36" s="131"/>
      <c r="WHA36" s="131"/>
      <c r="WHB36" s="131"/>
      <c r="WHC36" s="131"/>
      <c r="WHD36" s="131"/>
      <c r="WHE36" s="131"/>
      <c r="WHF36" s="131"/>
      <c r="WHG36" s="131"/>
      <c r="WHH36" s="131"/>
      <c r="WHI36" s="131"/>
      <c r="WHJ36" s="131"/>
      <c r="WHK36" s="131"/>
      <c r="WHL36" s="131"/>
      <c r="WHM36" s="131"/>
      <c r="WHN36" s="131"/>
      <c r="WHO36" s="131"/>
      <c r="WHP36" s="131"/>
      <c r="WHQ36" s="131"/>
      <c r="WHR36" s="131"/>
      <c r="WHS36" s="131"/>
      <c r="WHT36" s="131"/>
      <c r="WHU36" s="131"/>
      <c r="WHV36" s="131"/>
      <c r="WHW36" s="131"/>
      <c r="WHX36" s="131"/>
      <c r="WHY36" s="131"/>
      <c r="WHZ36" s="131"/>
      <c r="WIA36" s="131"/>
      <c r="WIB36" s="131"/>
      <c r="WIC36" s="131"/>
      <c r="WID36" s="131"/>
      <c r="WIE36" s="131"/>
      <c r="WIF36" s="131"/>
      <c r="WIG36" s="131"/>
      <c r="WIH36" s="131"/>
      <c r="WII36" s="131"/>
      <c r="WIJ36" s="131"/>
      <c r="WIK36" s="131"/>
      <c r="WIL36" s="131"/>
      <c r="WIM36" s="131"/>
      <c r="WIN36" s="131"/>
      <c r="WIO36" s="131"/>
      <c r="WIP36" s="131"/>
      <c r="WIQ36" s="131"/>
      <c r="WIR36" s="131"/>
      <c r="WIS36" s="131"/>
      <c r="WIT36" s="131"/>
      <c r="WIU36" s="131"/>
      <c r="WIV36" s="131"/>
      <c r="WIW36" s="131"/>
      <c r="WIX36" s="131"/>
      <c r="WIY36" s="131"/>
      <c r="WIZ36" s="131"/>
      <c r="WJA36" s="131"/>
      <c r="WJB36" s="131"/>
      <c r="WJC36" s="131"/>
      <c r="WJD36" s="131"/>
      <c r="WJE36" s="131"/>
      <c r="WJF36" s="131"/>
      <c r="WJG36" s="131"/>
      <c r="WJH36" s="131"/>
      <c r="WJI36" s="131"/>
      <c r="WJJ36" s="131"/>
      <c r="WJK36" s="131"/>
      <c r="WJL36" s="131"/>
      <c r="WJM36" s="131"/>
      <c r="WJN36" s="131"/>
      <c r="WJO36" s="131"/>
      <c r="WJP36" s="131"/>
      <c r="WJQ36" s="131"/>
      <c r="WJR36" s="131"/>
      <c r="WJS36" s="131"/>
      <c r="WJT36" s="131"/>
      <c r="WJU36" s="131"/>
      <c r="WJV36" s="131"/>
      <c r="WJW36" s="131"/>
      <c r="WJX36" s="131"/>
      <c r="WJY36" s="131"/>
      <c r="WJZ36" s="131"/>
      <c r="WKA36" s="131"/>
      <c r="WKB36" s="131"/>
      <c r="WKC36" s="131"/>
      <c r="WKD36" s="131"/>
      <c r="WKE36" s="131"/>
      <c r="WKF36" s="131"/>
      <c r="WKG36" s="131"/>
      <c r="WKH36" s="131"/>
      <c r="WKI36" s="131"/>
      <c r="WKJ36" s="131"/>
      <c r="WKK36" s="131"/>
      <c r="WKL36" s="131"/>
      <c r="WKM36" s="131"/>
      <c r="WKN36" s="131"/>
      <c r="WKO36" s="131"/>
      <c r="WKP36" s="131"/>
      <c r="WKQ36" s="131"/>
      <c r="WKR36" s="131"/>
      <c r="WKS36" s="131"/>
      <c r="WKT36" s="131"/>
      <c r="WKU36" s="131"/>
      <c r="WKV36" s="131"/>
      <c r="WKW36" s="131"/>
      <c r="WKX36" s="131"/>
      <c r="WKY36" s="131"/>
      <c r="WKZ36" s="131"/>
      <c r="WLA36" s="131"/>
      <c r="WLB36" s="131"/>
      <c r="WLC36" s="131"/>
      <c r="WLD36" s="131"/>
      <c r="WLE36" s="131"/>
      <c r="WLF36" s="131"/>
      <c r="WLG36" s="131"/>
      <c r="WLH36" s="131"/>
      <c r="WLI36" s="131"/>
      <c r="WLJ36" s="131"/>
      <c r="WLK36" s="131"/>
      <c r="WLL36" s="131"/>
      <c r="WLM36" s="131"/>
      <c r="WLN36" s="131"/>
      <c r="WLO36" s="131"/>
      <c r="WLP36" s="131"/>
      <c r="WLQ36" s="131"/>
      <c r="WLR36" s="131"/>
      <c r="WLS36" s="131"/>
      <c r="WLT36" s="131"/>
      <c r="WLU36" s="131"/>
      <c r="WLV36" s="131"/>
      <c r="WLW36" s="131"/>
      <c r="WLX36" s="131"/>
      <c r="WLY36" s="131"/>
      <c r="WLZ36" s="131"/>
      <c r="WMA36" s="131"/>
      <c r="WMB36" s="131"/>
      <c r="WMC36" s="131"/>
      <c r="WMD36" s="131"/>
      <c r="WME36" s="131"/>
      <c r="WMF36" s="131"/>
      <c r="WMG36" s="131"/>
      <c r="WMH36" s="131"/>
      <c r="WMI36" s="131"/>
      <c r="WMJ36" s="131"/>
      <c r="WMK36" s="131"/>
      <c r="WML36" s="131"/>
      <c r="WMM36" s="131"/>
      <c r="WMN36" s="131"/>
      <c r="WMO36" s="131"/>
      <c r="WMP36" s="131"/>
      <c r="WMQ36" s="131"/>
      <c r="WMR36" s="131"/>
      <c r="WMS36" s="131"/>
      <c r="WMT36" s="131"/>
      <c r="WMU36" s="131"/>
      <c r="WMV36" s="131"/>
      <c r="WMW36" s="131"/>
      <c r="WMX36" s="131"/>
      <c r="WMY36" s="131"/>
      <c r="WMZ36" s="131"/>
      <c r="WNA36" s="131"/>
      <c r="WNB36" s="131"/>
      <c r="WNC36" s="131"/>
      <c r="WND36" s="131"/>
      <c r="WNE36" s="131"/>
      <c r="WNF36" s="131"/>
      <c r="WNG36" s="131"/>
      <c r="WNH36" s="131"/>
      <c r="WNI36" s="131"/>
      <c r="WNJ36" s="131"/>
      <c r="WNK36" s="131"/>
      <c r="WNL36" s="131"/>
      <c r="WNM36" s="131"/>
      <c r="WNN36" s="131"/>
      <c r="WNO36" s="131"/>
      <c r="WNP36" s="131"/>
      <c r="WNQ36" s="131"/>
      <c r="WNR36" s="131"/>
      <c r="WNS36" s="131"/>
      <c r="WNT36" s="131"/>
      <c r="WNU36" s="131"/>
      <c r="WNV36" s="131"/>
      <c r="WNW36" s="131"/>
      <c r="WNX36" s="131"/>
      <c r="WNY36" s="131"/>
      <c r="WNZ36" s="131"/>
      <c r="WOA36" s="131"/>
      <c r="WOB36" s="131"/>
      <c r="WOC36" s="131"/>
      <c r="WOD36" s="131"/>
      <c r="WOE36" s="131"/>
      <c r="WOF36" s="131"/>
      <c r="WOG36" s="131"/>
      <c r="WOH36" s="131"/>
      <c r="WOI36" s="131"/>
      <c r="WOJ36" s="131"/>
      <c r="WOK36" s="131"/>
      <c r="WOL36" s="131"/>
      <c r="WOM36" s="131"/>
      <c r="WON36" s="131"/>
      <c r="WOO36" s="131"/>
      <c r="WOP36" s="131"/>
      <c r="WOQ36" s="131"/>
      <c r="WOR36" s="131"/>
      <c r="WOS36" s="131"/>
      <c r="WOT36" s="131"/>
      <c r="WOU36" s="131"/>
      <c r="WOV36" s="131"/>
      <c r="WOW36" s="131"/>
      <c r="WOX36" s="131"/>
      <c r="WOY36" s="131"/>
      <c r="WOZ36" s="131"/>
      <c r="WPA36" s="131"/>
      <c r="WPB36" s="131"/>
      <c r="WPC36" s="131"/>
      <c r="WPD36" s="131"/>
      <c r="WPE36" s="131"/>
      <c r="WPF36" s="131"/>
      <c r="WPG36" s="131"/>
      <c r="WPH36" s="131"/>
      <c r="WPI36" s="131"/>
      <c r="WPJ36" s="131"/>
      <c r="WPK36" s="131"/>
      <c r="WPL36" s="131"/>
      <c r="WPM36" s="131"/>
      <c r="WPN36" s="131"/>
      <c r="WPO36" s="131"/>
      <c r="WPP36" s="131"/>
      <c r="WPQ36" s="131"/>
      <c r="WPR36" s="131"/>
      <c r="WPS36" s="131"/>
      <c r="WPT36" s="131"/>
      <c r="WPU36" s="131"/>
      <c r="WPV36" s="131"/>
      <c r="WPW36" s="131"/>
      <c r="WPX36" s="131"/>
      <c r="WPY36" s="131"/>
      <c r="WPZ36" s="131"/>
      <c r="WQA36" s="131"/>
      <c r="WQB36" s="131"/>
      <c r="WQC36" s="131"/>
      <c r="WQD36" s="131"/>
      <c r="WQE36" s="131"/>
      <c r="WQF36" s="131"/>
      <c r="WQG36" s="131"/>
      <c r="WQH36" s="131"/>
      <c r="WQI36" s="131"/>
      <c r="WQJ36" s="131"/>
      <c r="WQK36" s="131"/>
      <c r="WQL36" s="131"/>
      <c r="WQM36" s="131"/>
      <c r="WQN36" s="131"/>
      <c r="WQO36" s="131"/>
      <c r="WQP36" s="131"/>
      <c r="WQQ36" s="131"/>
      <c r="WQR36" s="131"/>
      <c r="WQS36" s="131"/>
      <c r="WQT36" s="131"/>
      <c r="WQU36" s="131"/>
      <c r="WQV36" s="131"/>
      <c r="WQW36" s="131"/>
      <c r="WQX36" s="131"/>
      <c r="WQY36" s="131"/>
      <c r="WQZ36" s="131"/>
      <c r="WRA36" s="131"/>
      <c r="WRB36" s="131"/>
      <c r="WRC36" s="131"/>
      <c r="WRD36" s="131"/>
      <c r="WRE36" s="131"/>
      <c r="WRF36" s="131"/>
      <c r="WRG36" s="131"/>
      <c r="WRH36" s="131"/>
      <c r="WRI36" s="131"/>
      <c r="WRJ36" s="131"/>
      <c r="WRK36" s="131"/>
      <c r="WRL36" s="131"/>
      <c r="WRM36" s="131"/>
      <c r="WRN36" s="131"/>
      <c r="WRO36" s="131"/>
      <c r="WRP36" s="131"/>
      <c r="WRQ36" s="131"/>
      <c r="WRR36" s="131"/>
      <c r="WRS36" s="131"/>
      <c r="WRT36" s="131"/>
      <c r="WRU36" s="131"/>
      <c r="WRV36" s="131"/>
      <c r="WRW36" s="131"/>
      <c r="WRX36" s="131"/>
      <c r="WRY36" s="131"/>
      <c r="WRZ36" s="131"/>
      <c r="WSA36" s="131"/>
      <c r="WSB36" s="131"/>
      <c r="WSC36" s="131"/>
      <c r="WSD36" s="131"/>
      <c r="WSE36" s="131"/>
      <c r="WSF36" s="131"/>
      <c r="WSG36" s="131"/>
      <c r="WSH36" s="131"/>
      <c r="WSI36" s="131"/>
      <c r="WSJ36" s="131"/>
      <c r="WSK36" s="131"/>
      <c r="WSL36" s="131"/>
      <c r="WSM36" s="131"/>
      <c r="WSN36" s="131"/>
      <c r="WSO36" s="131"/>
      <c r="WSP36" s="131"/>
      <c r="WSQ36" s="131"/>
      <c r="WSR36" s="131"/>
      <c r="WSS36" s="131"/>
      <c r="WST36" s="131"/>
      <c r="WSU36" s="131"/>
      <c r="WSV36" s="131"/>
      <c r="WSW36" s="131"/>
      <c r="WSX36" s="131"/>
      <c r="WSY36" s="131"/>
      <c r="WSZ36" s="131"/>
      <c r="WTA36" s="131"/>
      <c r="WTB36" s="131"/>
      <c r="WTC36" s="131"/>
      <c r="WTD36" s="131"/>
      <c r="WTE36" s="131"/>
      <c r="WTF36" s="131"/>
      <c r="WTG36" s="131"/>
      <c r="WTH36" s="131"/>
      <c r="WTI36" s="131"/>
      <c r="WTJ36" s="131"/>
      <c r="WTK36" s="131"/>
      <c r="WTL36" s="131"/>
      <c r="WTM36" s="131"/>
      <c r="WTN36" s="131"/>
      <c r="WTO36" s="131"/>
      <c r="WTP36" s="131"/>
      <c r="WTQ36" s="131"/>
      <c r="WTR36" s="131"/>
      <c r="WTS36" s="131"/>
      <c r="WTT36" s="131"/>
      <c r="WTU36" s="131"/>
      <c r="WTV36" s="131"/>
      <c r="WTW36" s="131"/>
      <c r="WTX36" s="131"/>
      <c r="WTY36" s="131"/>
      <c r="WTZ36" s="131"/>
      <c r="WUA36" s="131"/>
      <c r="WUB36" s="131"/>
      <c r="WUC36" s="131"/>
      <c r="WUD36" s="131"/>
      <c r="WUE36" s="131"/>
      <c r="WUF36" s="131"/>
      <c r="WUG36" s="131"/>
      <c r="WUH36" s="131"/>
      <c r="WUI36" s="131"/>
      <c r="WUJ36" s="131"/>
      <c r="WUK36" s="131"/>
      <c r="WUL36" s="131"/>
      <c r="WUM36" s="131"/>
      <c r="WUN36" s="131"/>
      <c r="WUO36" s="131"/>
      <c r="WUP36" s="131"/>
      <c r="WUQ36" s="131"/>
      <c r="WUR36" s="131"/>
      <c r="WUS36" s="131"/>
      <c r="WUT36" s="131"/>
      <c r="WUU36" s="131"/>
      <c r="WUV36" s="131"/>
      <c r="WUW36" s="131"/>
      <c r="WUX36" s="131"/>
      <c r="WUY36" s="131"/>
      <c r="WUZ36" s="131"/>
      <c r="WVA36" s="131"/>
      <c r="WVB36" s="131"/>
      <c r="WVC36" s="131"/>
      <c r="WVD36" s="131"/>
      <c r="WVE36" s="131"/>
      <c r="WVF36" s="131"/>
      <c r="WVG36" s="131"/>
      <c r="WVH36" s="131"/>
      <c r="WVI36" s="131"/>
      <c r="WVJ36" s="131"/>
      <c r="WVK36" s="131"/>
      <c r="WVL36" s="131"/>
      <c r="WVM36" s="131"/>
      <c r="WVN36" s="131"/>
      <c r="WVO36" s="131"/>
      <c r="WVP36" s="131"/>
      <c r="WVQ36" s="131"/>
      <c r="WVR36" s="131"/>
      <c r="WVS36" s="131"/>
      <c r="WVT36" s="131"/>
      <c r="WVU36" s="131"/>
      <c r="WVV36" s="131"/>
      <c r="WVW36" s="131"/>
      <c r="WVX36" s="131"/>
      <c r="WVY36" s="131"/>
      <c r="WVZ36" s="131"/>
      <c r="WWA36" s="131"/>
      <c r="WWB36" s="131"/>
      <c r="WWC36" s="131"/>
      <c r="WWD36" s="131"/>
      <c r="WWE36" s="131"/>
      <c r="WWF36" s="131"/>
      <c r="WWG36" s="131"/>
      <c r="WWH36" s="131"/>
      <c r="WWI36" s="131"/>
      <c r="WWJ36" s="131"/>
      <c r="WWK36" s="131"/>
      <c r="WWL36" s="131"/>
      <c r="WWM36" s="131"/>
      <c r="WWN36" s="131"/>
      <c r="WWO36" s="131"/>
      <c r="WWP36" s="131"/>
      <c r="WWQ36" s="131"/>
      <c r="WWR36" s="131"/>
      <c r="WWS36" s="131"/>
      <c r="WWT36" s="131"/>
      <c r="WWU36" s="131"/>
      <c r="WWV36" s="131"/>
    </row>
  </sheetData>
  <mergeCells count="3">
    <mergeCell ref="G1:W1"/>
    <mergeCell ref="X1:AN1"/>
    <mergeCell ref="AO1:AP1"/>
  </mergeCells>
  <conditionalFormatting sqref="W4 W6 W15 W17 W24 W29:W30">
    <cfRule type="expression" dxfId="456" priority="533">
      <formula>$W4+100000&lt;$AN4</formula>
    </cfRule>
    <cfRule type="expression" dxfId="455" priority="534">
      <formula>$W4+50000&lt;$AN4</formula>
    </cfRule>
    <cfRule type="expression" dxfId="454" priority="535">
      <formula>$W4-100000&gt;$AN4</formula>
    </cfRule>
    <cfRule type="expression" dxfId="453" priority="536">
      <formula>$W4-50000&gt;$AN4</formula>
    </cfRule>
  </conditionalFormatting>
  <conditionalFormatting sqref="AP4">
    <cfRule type="cellIs" dxfId="452" priority="531" operator="lessThanOrEqual">
      <formula>0</formula>
    </cfRule>
  </conditionalFormatting>
  <conditionalFormatting sqref="AP4">
    <cfRule type="cellIs" dxfId="451" priority="532" operator="equal">
      <formula>0</formula>
    </cfRule>
  </conditionalFormatting>
  <conditionalFormatting sqref="AP6">
    <cfRule type="cellIs" dxfId="450" priority="529" operator="lessThanOrEqual">
      <formula>0</formula>
    </cfRule>
  </conditionalFormatting>
  <conditionalFormatting sqref="AP6">
    <cfRule type="cellIs" dxfId="449" priority="530" operator="equal">
      <formula>0</formula>
    </cfRule>
  </conditionalFormatting>
  <conditionalFormatting sqref="AP15">
    <cfRule type="cellIs" dxfId="448" priority="527" operator="lessThanOrEqual">
      <formula>0</formula>
    </cfRule>
  </conditionalFormatting>
  <conditionalFormatting sqref="AP15">
    <cfRule type="cellIs" dxfId="447" priority="528" operator="equal">
      <formula>0</formula>
    </cfRule>
  </conditionalFormatting>
  <conditionalFormatting sqref="AP17">
    <cfRule type="cellIs" dxfId="446" priority="525" operator="lessThanOrEqual">
      <formula>0</formula>
    </cfRule>
  </conditionalFormatting>
  <conditionalFormatting sqref="AP17">
    <cfRule type="cellIs" dxfId="445" priority="526" operator="equal">
      <formula>0</formula>
    </cfRule>
  </conditionalFormatting>
  <conditionalFormatting sqref="AP24">
    <cfRule type="cellIs" dxfId="444" priority="523" operator="lessThanOrEqual">
      <formula>0</formula>
    </cfRule>
  </conditionalFormatting>
  <conditionalFormatting sqref="AP24">
    <cfRule type="cellIs" dxfId="443" priority="524" operator="equal">
      <formula>0</formula>
    </cfRule>
  </conditionalFormatting>
  <conditionalFormatting sqref="AP29">
    <cfRule type="cellIs" dxfId="442" priority="521" operator="lessThanOrEqual">
      <formula>0</formula>
    </cfRule>
  </conditionalFormatting>
  <conditionalFormatting sqref="AP29">
    <cfRule type="cellIs" dxfId="441" priority="522" operator="equal">
      <formula>0</formula>
    </cfRule>
  </conditionalFormatting>
  <conditionalFormatting sqref="AP30">
    <cfRule type="cellIs" dxfId="440" priority="519" operator="lessThanOrEqual">
      <formula>0</formula>
    </cfRule>
  </conditionalFormatting>
  <conditionalFormatting sqref="AP30">
    <cfRule type="cellIs" dxfId="439" priority="520" operator="equal">
      <formula>0</formula>
    </cfRule>
  </conditionalFormatting>
  <conditionalFormatting sqref="AP3">
    <cfRule type="cellIs" dxfId="438" priority="272" operator="lessThanOrEqual">
      <formula>0</formula>
    </cfRule>
  </conditionalFormatting>
  <conditionalFormatting sqref="AP3">
    <cfRule type="cellIs" dxfId="437" priority="273" operator="equal">
      <formula>0</formula>
    </cfRule>
  </conditionalFormatting>
  <conditionalFormatting sqref="AP5">
    <cfRule type="cellIs" dxfId="436" priority="264" operator="lessThanOrEqual">
      <formula>0</formula>
    </cfRule>
  </conditionalFormatting>
  <conditionalFormatting sqref="AP5">
    <cfRule type="cellIs" dxfId="435" priority="265" operator="equal">
      <formula>0</formula>
    </cfRule>
  </conditionalFormatting>
  <conditionalFormatting sqref="AP7:AP14">
    <cfRule type="cellIs" dxfId="434" priority="256" operator="lessThanOrEqual">
      <formula>0</formula>
    </cfRule>
  </conditionalFormatting>
  <conditionalFormatting sqref="AP7:AP14">
    <cfRule type="cellIs" dxfId="433" priority="257" operator="equal">
      <formula>0</formula>
    </cfRule>
  </conditionalFormatting>
  <conditionalFormatting sqref="AP16">
    <cfRule type="cellIs" dxfId="432" priority="248" operator="lessThanOrEqual">
      <formula>0</formula>
    </cfRule>
  </conditionalFormatting>
  <conditionalFormatting sqref="AP16">
    <cfRule type="cellIs" dxfId="431" priority="249" operator="equal">
      <formula>0</formula>
    </cfRule>
  </conditionalFormatting>
  <conditionalFormatting sqref="AP18:AP23">
    <cfRule type="cellIs" dxfId="430" priority="240" operator="lessThanOrEqual">
      <formula>0</formula>
    </cfRule>
  </conditionalFormatting>
  <conditionalFormatting sqref="AP18:AP23">
    <cfRule type="cellIs" dxfId="429" priority="241" operator="equal">
      <formula>0</formula>
    </cfRule>
  </conditionalFormatting>
  <conditionalFormatting sqref="AP25:AP26">
    <cfRule type="cellIs" dxfId="428" priority="232" operator="lessThanOrEqual">
      <formula>0</formula>
    </cfRule>
  </conditionalFormatting>
  <conditionalFormatting sqref="AP25:AP26">
    <cfRule type="cellIs" dxfId="427" priority="233" operator="equal">
      <formula>0</formula>
    </cfRule>
  </conditionalFormatting>
  <conditionalFormatting sqref="AP27:AP28">
    <cfRule type="cellIs" dxfId="426" priority="138" operator="lessThanOrEqual">
      <formula>0</formula>
    </cfRule>
  </conditionalFormatting>
  <conditionalFormatting sqref="AP27:AP28">
    <cfRule type="cellIs" dxfId="425" priority="139" operator="equal">
      <formula>0</formula>
    </cfRule>
  </conditionalFormatting>
  <conditionalFormatting sqref="AK3">
    <cfRule type="cellIs" dxfId="424" priority="42" operator="lessThan">
      <formula>0.7</formula>
    </cfRule>
  </conditionalFormatting>
  <conditionalFormatting sqref="T3">
    <cfRule type="cellIs" dxfId="423" priority="41" operator="lessThan">
      <formula>0.7</formula>
    </cfRule>
  </conditionalFormatting>
  <conditionalFormatting sqref="W3">
    <cfRule type="expression" dxfId="422" priority="37">
      <formula>$W3+100000&lt;$AN3</formula>
    </cfRule>
    <cfRule type="expression" dxfId="421" priority="38">
      <formula>$W3+50000&lt;$AN3</formula>
    </cfRule>
    <cfRule type="expression" dxfId="420" priority="39">
      <formula>$W3-100000&gt;$AN3</formula>
    </cfRule>
    <cfRule type="expression" dxfId="419" priority="40">
      <formula>$W3-50000&gt;$AN3</formula>
    </cfRule>
  </conditionalFormatting>
  <conditionalFormatting sqref="AK5">
    <cfRule type="cellIs" dxfId="418" priority="36" operator="lessThan">
      <formula>0.7</formula>
    </cfRule>
  </conditionalFormatting>
  <conditionalFormatting sqref="T5">
    <cfRule type="cellIs" dxfId="417" priority="35" operator="lessThan">
      <formula>0.7</formula>
    </cfRule>
  </conditionalFormatting>
  <conditionalFormatting sqref="W5">
    <cfRule type="expression" dxfId="416" priority="31">
      <formula>$W5+100000&lt;$AN5</formula>
    </cfRule>
    <cfRule type="expression" dxfId="415" priority="32">
      <formula>$W5+50000&lt;$AN5</formula>
    </cfRule>
    <cfRule type="expression" dxfId="414" priority="33">
      <formula>$W5-100000&gt;$AN5</formula>
    </cfRule>
    <cfRule type="expression" dxfId="413" priority="34">
      <formula>$W5-50000&gt;$AN5</formula>
    </cfRule>
  </conditionalFormatting>
  <conditionalFormatting sqref="AK7:AK14">
    <cfRule type="cellIs" dxfId="412" priority="30" operator="lessThan">
      <formula>0.7</formula>
    </cfRule>
  </conditionalFormatting>
  <conditionalFormatting sqref="T7:T14">
    <cfRule type="cellIs" dxfId="411" priority="29" operator="lessThan">
      <formula>0.7</formula>
    </cfRule>
  </conditionalFormatting>
  <conditionalFormatting sqref="W7:W14">
    <cfRule type="expression" dxfId="410" priority="25">
      <formula>$W7+100000&lt;$AN7</formula>
    </cfRule>
    <cfRule type="expression" dxfId="409" priority="26">
      <formula>$W7+50000&lt;$AN7</formula>
    </cfRule>
    <cfRule type="expression" dxfId="408" priority="27">
      <formula>$W7-100000&gt;$AN7</formula>
    </cfRule>
    <cfRule type="expression" dxfId="407" priority="28">
      <formula>$W7-50000&gt;$AN7</formula>
    </cfRule>
  </conditionalFormatting>
  <conditionalFormatting sqref="AK16">
    <cfRule type="cellIs" dxfId="406" priority="24" operator="lessThan">
      <formula>0.7</formula>
    </cfRule>
  </conditionalFormatting>
  <conditionalFormatting sqref="T16">
    <cfRule type="cellIs" dxfId="405" priority="23" operator="lessThan">
      <formula>0.7</formula>
    </cfRule>
  </conditionalFormatting>
  <conditionalFormatting sqref="W16">
    <cfRule type="expression" dxfId="404" priority="19">
      <formula>$W16+100000&lt;$AN16</formula>
    </cfRule>
    <cfRule type="expression" dxfId="403" priority="20">
      <formula>$W16+50000&lt;$AN16</formula>
    </cfRule>
    <cfRule type="expression" dxfId="402" priority="21">
      <formula>$W16-100000&gt;$AN16</formula>
    </cfRule>
    <cfRule type="expression" dxfId="401" priority="22">
      <formula>$W16-50000&gt;$AN16</formula>
    </cfRule>
  </conditionalFormatting>
  <conditionalFormatting sqref="AK18:AK23">
    <cfRule type="cellIs" dxfId="400" priority="18" operator="lessThan">
      <formula>0.7</formula>
    </cfRule>
  </conditionalFormatting>
  <conditionalFormatting sqref="T18:T23">
    <cfRule type="cellIs" dxfId="399" priority="17" operator="lessThan">
      <formula>0.7</formula>
    </cfRule>
  </conditionalFormatting>
  <conditionalFormatting sqref="W18:W23">
    <cfRule type="expression" dxfId="398" priority="13">
      <formula>$W18+100000&lt;$AN18</formula>
    </cfRule>
    <cfRule type="expression" dxfId="397" priority="14">
      <formula>$W18+50000&lt;$AN18</formula>
    </cfRule>
    <cfRule type="expression" dxfId="396" priority="15">
      <formula>$W18-100000&gt;$AN18</formula>
    </cfRule>
    <cfRule type="expression" dxfId="395" priority="16">
      <formula>$W18-50000&gt;$AN18</formula>
    </cfRule>
  </conditionalFormatting>
  <conditionalFormatting sqref="AK25:AK26">
    <cfRule type="cellIs" dxfId="394" priority="12" operator="lessThan">
      <formula>0.7</formula>
    </cfRule>
  </conditionalFormatting>
  <conditionalFormatting sqref="T25:T26">
    <cfRule type="cellIs" dxfId="393" priority="11" operator="lessThan">
      <formula>0.7</formula>
    </cfRule>
  </conditionalFormatting>
  <conditionalFormatting sqref="W25:W26">
    <cfRule type="expression" dxfId="392" priority="7">
      <formula>$W25+100000&lt;$AN25</formula>
    </cfRule>
    <cfRule type="expression" dxfId="391" priority="8">
      <formula>$W25+50000&lt;$AN25</formula>
    </cfRule>
    <cfRule type="expression" dxfId="390" priority="9">
      <formula>$W25-100000&gt;$AN25</formula>
    </cfRule>
    <cfRule type="expression" dxfId="389" priority="10">
      <formula>$W25-50000&gt;$AN25</formula>
    </cfRule>
  </conditionalFormatting>
  <conditionalFormatting sqref="AK27:AK28">
    <cfRule type="cellIs" dxfId="388" priority="6" operator="lessThan">
      <formula>0.7</formula>
    </cfRule>
  </conditionalFormatting>
  <conditionalFormatting sqref="T27:T28">
    <cfRule type="cellIs" dxfId="387" priority="5" operator="lessThan">
      <formula>0.7</formula>
    </cfRule>
  </conditionalFormatting>
  <conditionalFormatting sqref="W27:W28">
    <cfRule type="expression" dxfId="386" priority="1">
      <formula>$W27+100000&lt;$AN27</formula>
    </cfRule>
    <cfRule type="expression" dxfId="385" priority="2">
      <formula>$W27+50000&lt;$AN27</formula>
    </cfRule>
    <cfRule type="expression" dxfId="384" priority="3">
      <formula>$W27-100000&gt;$AN27</formula>
    </cfRule>
    <cfRule type="expression" dxfId="383" priority="4">
      <formula>$W27-50000&gt;$AN27</formula>
    </cfRule>
  </conditionalFormatting>
  <printOptions horizontalCentered="1"/>
  <pageMargins left="0.19685039370078741" right="0.19685039370078741" top="1.1417322834645669" bottom="0.31496062992125984" header="0.51181102362204722" footer="0.15748031496062992"/>
  <pageSetup paperSize="9" orientation="landscape" r:id="rId1"/>
  <headerFooter alignWithMargins="0">
    <oddHeader>&amp;C&amp;"Arial,Fett"&amp;10&amp;UAnlage 1.1 - Produkte der Hilfen zur Erziehung (HzE) im Jugendamt im
Bezirksvergleich (Stand 12/2021 mit Vergleich zum Vormonat)</oddHeader>
    <oddFooter>&amp;C&amp;9-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8.33203125" style="36" bestFit="1" customWidth="1"/>
    <col min="6" max="6" width="36.109375" style="36" hidden="1" customWidth="1"/>
    <col min="7" max="7" width="6" style="36" customWidth="1"/>
    <col min="8" max="8" width="6.6640625" style="36" customWidth="1"/>
    <col min="9" max="10" width="6.88671875" style="36" hidden="1" customWidth="1"/>
    <col min="11" max="12" width="7.109375" style="36" hidden="1" customWidth="1"/>
    <col min="13" max="13" width="6.6640625" style="36" customWidth="1"/>
    <col min="14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" style="36" customWidth="1"/>
    <col min="25" max="25" width="6.6640625" style="36" customWidth="1"/>
    <col min="26" max="27" width="6.88671875" style="36" hidden="1" customWidth="1"/>
    <col min="28" max="29" width="7.109375" style="36" hidden="1" customWidth="1"/>
    <col min="30" max="30" width="6.6640625" style="36" customWidth="1"/>
    <col min="31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3070</v>
      </c>
      <c r="B3" s="11" t="s">
        <v>213</v>
      </c>
      <c r="C3" s="12">
        <v>79367</v>
      </c>
      <c r="D3" s="13" t="s">
        <v>23</v>
      </c>
      <c r="E3" s="14" t="s">
        <v>255</v>
      </c>
      <c r="F3" s="15" t="s">
        <v>256</v>
      </c>
      <c r="G3" s="42">
        <v>17455</v>
      </c>
      <c r="H3" s="43">
        <f t="shared" ref="H3:H30" si="0">I3+J3</f>
        <v>4174322.87524221</v>
      </c>
      <c r="I3" s="43">
        <v>3880854.0363854049</v>
      </c>
      <c r="J3" s="43">
        <v>293468.83885680535</v>
      </c>
      <c r="K3" s="44">
        <f t="shared" ref="K3:K30" si="1">I3/G3</f>
        <v>222.33480586567774</v>
      </c>
      <c r="L3" s="44">
        <f t="shared" ref="L3:L30" si="2">J3/G3</f>
        <v>16.812881057393604</v>
      </c>
      <c r="M3" s="44">
        <f t="shared" ref="M3:M30" si="3">H3/G3</f>
        <v>239.14768692307132</v>
      </c>
      <c r="N3" s="44">
        <v>103.82841922444079</v>
      </c>
      <c r="O3" s="43">
        <v>30976949.139822185</v>
      </c>
      <c r="P3" s="43">
        <v>286005</v>
      </c>
      <c r="Q3" s="44">
        <f t="shared" ref="Q3:Q30" si="4">O3/P3</f>
        <v>108.30911746235969</v>
      </c>
      <c r="R3" s="45">
        <v>12</v>
      </c>
      <c r="S3" s="46">
        <v>12</v>
      </c>
      <c r="T3" s="47">
        <f t="shared" ref="T3:T30" si="5">IF(N3=0,1,MIN(Q3/N3,1))</f>
        <v>1</v>
      </c>
      <c r="U3" s="44">
        <f t="shared" ref="U3:U30" si="6">T3*N3</f>
        <v>103.82841922444079</v>
      </c>
      <c r="V3" s="43">
        <f t="shared" ref="V3:V30" si="7">IF(U3&lt;0,0,G3*U3)</f>
        <v>1812325.0575626141</v>
      </c>
      <c r="W3" s="48">
        <f t="shared" ref="W3:W30" si="8">IF(G3=0,-H3*12/12,(V3-H3)*12/12)</f>
        <v>-2361997.8176795961</v>
      </c>
      <c r="X3" s="42">
        <v>13811</v>
      </c>
      <c r="Y3" s="43">
        <f t="shared" ref="Y3:Y30" si="9">Z3+AA3</f>
        <v>3904278.6746572359</v>
      </c>
      <c r="Z3" s="43">
        <v>3628896.8767765099</v>
      </c>
      <c r="AA3" s="43">
        <v>275381.79788072605</v>
      </c>
      <c r="AB3" s="44">
        <f t="shared" ref="AB3:AB30" si="10">Z3/X3</f>
        <v>262.75410012138946</v>
      </c>
      <c r="AC3" s="44">
        <f t="shared" ref="AC3:AC30" si="11">AA3/X3</f>
        <v>19.939309092804724</v>
      </c>
      <c r="AD3" s="44">
        <f t="shared" ref="AD3:AD30" si="12">Y3/X3</f>
        <v>282.69340921419416</v>
      </c>
      <c r="AE3" s="44">
        <v>115.38749566491512</v>
      </c>
      <c r="AF3" s="43">
        <v>28088969.80768783</v>
      </c>
      <c r="AG3" s="43">
        <v>233363</v>
      </c>
      <c r="AH3" s="44">
        <f t="shared" ref="AH3:AH30" si="13">AF3/AG3</f>
        <v>120.36599549923437</v>
      </c>
      <c r="AI3" s="45">
        <v>12</v>
      </c>
      <c r="AJ3" s="46">
        <v>12</v>
      </c>
      <c r="AK3" s="47">
        <f t="shared" ref="AK3:AK30" si="14">IF(AE3=0,1,MIN(AH3/AE3,1))</f>
        <v>1</v>
      </c>
      <c r="AL3" s="44">
        <f t="shared" ref="AL3:AL30" si="15">AK3*AE3</f>
        <v>115.38749566491512</v>
      </c>
      <c r="AM3" s="43">
        <f t="shared" ref="AM3:AM30" si="16">IF(AL3&lt;0,0,X3*AL3)</f>
        <v>1593616.7026281427</v>
      </c>
      <c r="AN3" s="48">
        <f t="shared" ref="AN3:AN30" si="17">IF(X3=0,-Y3*12/11,(AM3-Y3)*12/11)</f>
        <v>-2520722.1513044653</v>
      </c>
      <c r="AO3" s="90">
        <f t="shared" ref="AO3:AO30" si="18">W3-AN3</f>
        <v>158724.33362486912</v>
      </c>
      <c r="AP3" s="97">
        <f t="shared" ref="AP3:AP30" si="19">G3-X3</f>
        <v>3644</v>
      </c>
      <c r="AQ3" s="165"/>
      <c r="AR3" s="164"/>
    </row>
    <row r="4" spans="1:44" s="3" customFormat="1" ht="12.75" customHeight="1" outlineLevel="2" x14ac:dyDescent="0.2">
      <c r="A4" s="10">
        <v>3070</v>
      </c>
      <c r="B4" s="11" t="s">
        <v>213</v>
      </c>
      <c r="C4" s="12">
        <v>80485</v>
      </c>
      <c r="D4" s="13" t="s">
        <v>23</v>
      </c>
      <c r="E4" s="14" t="s">
        <v>257</v>
      </c>
      <c r="F4" s="15" t="s">
        <v>258</v>
      </c>
      <c r="G4" s="42">
        <v>1313</v>
      </c>
      <c r="H4" s="43">
        <f t="shared" si="0"/>
        <v>750798.38632113242</v>
      </c>
      <c r="I4" s="43">
        <v>709121.47340229899</v>
      </c>
      <c r="J4" s="43">
        <v>41676.912918833405</v>
      </c>
      <c r="K4" s="44">
        <f t="shared" si="1"/>
        <v>540.07728362703654</v>
      </c>
      <c r="L4" s="44">
        <f t="shared" si="2"/>
        <v>31.741746320512874</v>
      </c>
      <c r="M4" s="44">
        <f t="shared" si="3"/>
        <v>571.81902994754944</v>
      </c>
      <c r="N4" s="44">
        <v>410.09820000522927</v>
      </c>
      <c r="O4" s="43">
        <v>6331072.9379808744</v>
      </c>
      <c r="P4" s="43">
        <v>15016</v>
      </c>
      <c r="Q4" s="44">
        <f t="shared" si="4"/>
        <v>421.62179927949353</v>
      </c>
      <c r="R4" s="45">
        <v>11</v>
      </c>
      <c r="S4" s="46">
        <v>12</v>
      </c>
      <c r="T4" s="47">
        <f t="shared" si="5"/>
        <v>1</v>
      </c>
      <c r="U4" s="44">
        <f t="shared" si="6"/>
        <v>410.09820000522927</v>
      </c>
      <c r="V4" s="43">
        <f t="shared" si="7"/>
        <v>538458.93660686607</v>
      </c>
      <c r="W4" s="48">
        <f t="shared" si="8"/>
        <v>-212339.44971426635</v>
      </c>
      <c r="X4" s="42">
        <v>1139</v>
      </c>
      <c r="Y4" s="43">
        <f t="shared" si="9"/>
        <v>693299.82836871664</v>
      </c>
      <c r="Z4" s="43">
        <v>654865.89046766679</v>
      </c>
      <c r="AA4" s="43">
        <v>38433.93790104986</v>
      </c>
      <c r="AB4" s="44">
        <f t="shared" si="10"/>
        <v>574.94810401024301</v>
      </c>
      <c r="AC4" s="44">
        <f t="shared" si="11"/>
        <v>33.743580246751414</v>
      </c>
      <c r="AD4" s="44">
        <f t="shared" si="12"/>
        <v>608.69168425699445</v>
      </c>
      <c r="AE4" s="44">
        <v>369.97615919821919</v>
      </c>
      <c r="AF4" s="43">
        <v>5545180.160033023</v>
      </c>
      <c r="AG4" s="43">
        <v>13806</v>
      </c>
      <c r="AH4" s="44">
        <f t="shared" si="13"/>
        <v>401.65001883478362</v>
      </c>
      <c r="AI4" s="45">
        <v>12</v>
      </c>
      <c r="AJ4" s="46">
        <v>12</v>
      </c>
      <c r="AK4" s="47">
        <f t="shared" si="14"/>
        <v>1</v>
      </c>
      <c r="AL4" s="44">
        <f t="shared" si="15"/>
        <v>369.97615919821919</v>
      </c>
      <c r="AM4" s="43">
        <f t="shared" si="16"/>
        <v>421402.84532677167</v>
      </c>
      <c r="AN4" s="48">
        <f t="shared" si="17"/>
        <v>-296614.89059121272</v>
      </c>
      <c r="AO4" s="90">
        <f t="shared" si="18"/>
        <v>84275.440876946377</v>
      </c>
      <c r="AP4" s="97">
        <f t="shared" si="19"/>
        <v>174</v>
      </c>
      <c r="AQ4" s="165"/>
      <c r="AR4" s="164"/>
    </row>
    <row r="5" spans="1:44" s="3" customFormat="1" ht="12.75" customHeight="1" outlineLevel="2" x14ac:dyDescent="0.2">
      <c r="A5" s="10">
        <v>3070</v>
      </c>
      <c r="B5" s="11" t="s">
        <v>213</v>
      </c>
      <c r="C5" s="12">
        <v>75428</v>
      </c>
      <c r="D5" s="13" t="s">
        <v>23</v>
      </c>
      <c r="E5" s="14" t="s">
        <v>243</v>
      </c>
      <c r="F5" s="15" t="s">
        <v>244</v>
      </c>
      <c r="G5" s="42">
        <v>685</v>
      </c>
      <c r="H5" s="43">
        <f t="shared" si="0"/>
        <v>332425.77749377047</v>
      </c>
      <c r="I5" s="43">
        <v>311728.7582640716</v>
      </c>
      <c r="J5" s="43">
        <v>20697.019229698872</v>
      </c>
      <c r="K5" s="44">
        <f t="shared" si="1"/>
        <v>455.07847921762277</v>
      </c>
      <c r="L5" s="44">
        <f t="shared" si="2"/>
        <v>30.214626612699082</v>
      </c>
      <c r="M5" s="44">
        <f t="shared" si="3"/>
        <v>485.29310583032185</v>
      </c>
      <c r="N5" s="44">
        <v>340.00413882891246</v>
      </c>
      <c r="O5" s="43">
        <v>3927947.018905025</v>
      </c>
      <c r="P5" s="43">
        <v>10549</v>
      </c>
      <c r="Q5" s="44">
        <f t="shared" si="4"/>
        <v>372.35254705706939</v>
      </c>
      <c r="R5" s="45">
        <v>11</v>
      </c>
      <c r="S5" s="46">
        <v>12</v>
      </c>
      <c r="T5" s="47">
        <f t="shared" si="5"/>
        <v>1</v>
      </c>
      <c r="U5" s="44">
        <f t="shared" si="6"/>
        <v>340.00413882891246</v>
      </c>
      <c r="V5" s="43">
        <f t="shared" si="7"/>
        <v>232902.83509780504</v>
      </c>
      <c r="W5" s="48">
        <f t="shared" si="8"/>
        <v>-99522.942395965409</v>
      </c>
      <c r="X5" s="42">
        <v>627</v>
      </c>
      <c r="Y5" s="43">
        <f t="shared" si="9"/>
        <v>304233.67423594673</v>
      </c>
      <c r="Z5" s="43">
        <v>285152.15367793478</v>
      </c>
      <c r="AA5" s="43">
        <v>19081.520558011944</v>
      </c>
      <c r="AB5" s="44">
        <f t="shared" si="10"/>
        <v>454.78812388825327</v>
      </c>
      <c r="AC5" s="44">
        <f t="shared" si="11"/>
        <v>30.433047141964824</v>
      </c>
      <c r="AD5" s="44">
        <f t="shared" si="12"/>
        <v>485.22117103021804</v>
      </c>
      <c r="AE5" s="44">
        <v>319.95799747698663</v>
      </c>
      <c r="AF5" s="43">
        <v>3409468.9930801596</v>
      </c>
      <c r="AG5" s="43">
        <v>9702</v>
      </c>
      <c r="AH5" s="44">
        <f t="shared" si="13"/>
        <v>351.41919120595338</v>
      </c>
      <c r="AI5" s="45">
        <v>11</v>
      </c>
      <c r="AJ5" s="46">
        <v>12</v>
      </c>
      <c r="AK5" s="47">
        <f t="shared" si="14"/>
        <v>1</v>
      </c>
      <c r="AL5" s="44">
        <f t="shared" si="15"/>
        <v>319.95799747698663</v>
      </c>
      <c r="AM5" s="43">
        <f t="shared" si="16"/>
        <v>200613.66441807061</v>
      </c>
      <c r="AN5" s="48">
        <f t="shared" si="17"/>
        <v>-113040.01071041031</v>
      </c>
      <c r="AO5" s="90">
        <f t="shared" si="18"/>
        <v>13517.068314444899</v>
      </c>
      <c r="AP5" s="97">
        <f t="shared" si="19"/>
        <v>58</v>
      </c>
      <c r="AQ5" s="165"/>
      <c r="AR5" s="164"/>
    </row>
    <row r="6" spans="1:44" s="3" customFormat="1" ht="12.75" customHeight="1" outlineLevel="2" x14ac:dyDescent="0.2">
      <c r="A6" s="10">
        <v>3070</v>
      </c>
      <c r="B6" s="11" t="s">
        <v>213</v>
      </c>
      <c r="C6" s="12">
        <v>60428</v>
      </c>
      <c r="D6" s="13" t="s">
        <v>23</v>
      </c>
      <c r="E6" s="14" t="s">
        <v>214</v>
      </c>
      <c r="F6" s="15" t="s">
        <v>215</v>
      </c>
      <c r="G6" s="42">
        <v>0</v>
      </c>
      <c r="H6" s="43">
        <f t="shared" si="0"/>
        <v>49419.857653221385</v>
      </c>
      <c r="I6" s="43">
        <v>48263.237287633412</v>
      </c>
      <c r="J6" s="43">
        <v>1156.6203655879751</v>
      </c>
      <c r="K6" s="44" t="e">
        <f t="shared" si="1"/>
        <v>#DIV/0!</v>
      </c>
      <c r="L6" s="44" t="e">
        <f t="shared" si="2"/>
        <v>#DIV/0!</v>
      </c>
      <c r="M6" s="44" t="e">
        <f t="shared" si="3"/>
        <v>#DIV/0!</v>
      </c>
      <c r="N6" s="44">
        <v>41.808109447724171</v>
      </c>
      <c r="O6" s="43">
        <v>590531.80126449408</v>
      </c>
      <c r="P6" s="43">
        <v>10920</v>
      </c>
      <c r="Q6" s="44">
        <f t="shared" si="4"/>
        <v>54.078003778799825</v>
      </c>
      <c r="R6" s="45" t="e">
        <v>#N/A</v>
      </c>
      <c r="S6" s="46">
        <v>6</v>
      </c>
      <c r="T6" s="47">
        <f t="shared" si="5"/>
        <v>1</v>
      </c>
      <c r="U6" s="44">
        <f t="shared" si="6"/>
        <v>41.808109447724171</v>
      </c>
      <c r="V6" s="43">
        <f t="shared" si="7"/>
        <v>0</v>
      </c>
      <c r="W6" s="48">
        <f t="shared" si="8"/>
        <v>-49419.857653221385</v>
      </c>
      <c r="X6" s="42">
        <v>0</v>
      </c>
      <c r="Y6" s="43">
        <f t="shared" si="9"/>
        <v>31086.199678896599</v>
      </c>
      <c r="Z6" s="43">
        <v>30017.583770466896</v>
      </c>
      <c r="AA6" s="43">
        <v>1068.6159084297028</v>
      </c>
      <c r="AB6" s="44" t="e">
        <f t="shared" si="10"/>
        <v>#DIV/0!</v>
      </c>
      <c r="AC6" s="44" t="e">
        <f t="shared" si="11"/>
        <v>#DIV/0!</v>
      </c>
      <c r="AD6" s="44" t="e">
        <f t="shared" si="12"/>
        <v>#DIV/0!</v>
      </c>
      <c r="AE6" s="44">
        <v>40.394701356823177</v>
      </c>
      <c r="AF6" s="43">
        <v>460329.16240733332</v>
      </c>
      <c r="AG6" s="43">
        <v>9500</v>
      </c>
      <c r="AH6" s="44">
        <f t="shared" si="13"/>
        <v>48.455701306035088</v>
      </c>
      <c r="AI6" s="45" t="e">
        <v>#N/A</v>
      </c>
      <c r="AJ6" s="46">
        <v>6</v>
      </c>
      <c r="AK6" s="47">
        <f t="shared" si="14"/>
        <v>1</v>
      </c>
      <c r="AL6" s="44">
        <f t="shared" si="15"/>
        <v>40.394701356823177</v>
      </c>
      <c r="AM6" s="43">
        <f t="shared" si="16"/>
        <v>0</v>
      </c>
      <c r="AN6" s="48">
        <f t="shared" si="17"/>
        <v>-33912.217831523558</v>
      </c>
      <c r="AO6" s="90">
        <f t="shared" si="18"/>
        <v>-15507.639821697827</v>
      </c>
      <c r="AP6" s="97">
        <f t="shared" si="19"/>
        <v>0</v>
      </c>
      <c r="AQ6" s="165"/>
      <c r="AR6" s="164"/>
    </row>
    <row r="7" spans="1:44" s="3" customFormat="1" ht="12.75" customHeight="1" outlineLevel="2" x14ac:dyDescent="0.2">
      <c r="A7" s="10">
        <v>3070</v>
      </c>
      <c r="B7" s="11" t="s">
        <v>213</v>
      </c>
      <c r="C7" s="12">
        <v>79014</v>
      </c>
      <c r="D7" s="13" t="s">
        <v>23</v>
      </c>
      <c r="E7" s="14" t="s">
        <v>216</v>
      </c>
      <c r="F7" s="15" t="s">
        <v>217</v>
      </c>
      <c r="G7" s="42">
        <v>3471</v>
      </c>
      <c r="H7" s="43">
        <f t="shared" si="0"/>
        <v>413460.35930639366</v>
      </c>
      <c r="I7" s="43">
        <v>403449.51521203999</v>
      </c>
      <c r="J7" s="43">
        <v>10010.844094353655</v>
      </c>
      <c r="K7" s="44">
        <f t="shared" si="1"/>
        <v>116.23437488102564</v>
      </c>
      <c r="L7" s="44">
        <f t="shared" si="2"/>
        <v>2.8841383158610356</v>
      </c>
      <c r="M7" s="44">
        <f t="shared" si="3"/>
        <v>119.11851319688668</v>
      </c>
      <c r="N7" s="44">
        <v>107.43494436129377</v>
      </c>
      <c r="O7" s="43">
        <v>1968602.0607690071</v>
      </c>
      <c r="P7" s="43">
        <v>18371</v>
      </c>
      <c r="Q7" s="44">
        <f t="shared" si="4"/>
        <v>107.15813296875548</v>
      </c>
      <c r="R7" s="45">
        <v>5</v>
      </c>
      <c r="S7" s="46">
        <v>5</v>
      </c>
      <c r="T7" s="47">
        <f t="shared" si="5"/>
        <v>0.9974234510551111</v>
      </c>
      <c r="U7" s="44">
        <f t="shared" si="6"/>
        <v>107.15813296875548</v>
      </c>
      <c r="V7" s="43">
        <f t="shared" si="7"/>
        <v>371945.8795345503</v>
      </c>
      <c r="W7" s="48">
        <f t="shared" si="8"/>
        <v>-41514.479771843355</v>
      </c>
      <c r="X7" s="42">
        <v>3217</v>
      </c>
      <c r="Y7" s="43">
        <f t="shared" si="9"/>
        <v>367982.13789946062</v>
      </c>
      <c r="Z7" s="43">
        <v>358980.93289701827</v>
      </c>
      <c r="AA7" s="43">
        <v>9001.2050024423606</v>
      </c>
      <c r="AB7" s="44">
        <f t="shared" si="10"/>
        <v>111.58872642120555</v>
      </c>
      <c r="AC7" s="44">
        <f t="shared" si="11"/>
        <v>2.7980121238552567</v>
      </c>
      <c r="AD7" s="44">
        <f t="shared" si="12"/>
        <v>114.38673854506081</v>
      </c>
      <c r="AE7" s="44">
        <v>100.99729438146917</v>
      </c>
      <c r="AF7" s="43">
        <v>1673189.8438324304</v>
      </c>
      <c r="AG7" s="43">
        <v>16954</v>
      </c>
      <c r="AH7" s="44">
        <f t="shared" si="13"/>
        <v>98.689975453133798</v>
      </c>
      <c r="AI7" s="45">
        <v>5</v>
      </c>
      <c r="AJ7" s="46">
        <v>5</v>
      </c>
      <c r="AK7" s="47">
        <f t="shared" si="14"/>
        <v>0.9771546461470485</v>
      </c>
      <c r="AL7" s="44">
        <f t="shared" si="15"/>
        <v>98.689975453133798</v>
      </c>
      <c r="AM7" s="43">
        <f t="shared" si="16"/>
        <v>317485.6510327314</v>
      </c>
      <c r="AN7" s="48">
        <f t="shared" si="17"/>
        <v>-55087.076581886417</v>
      </c>
      <c r="AO7" s="90">
        <f t="shared" si="18"/>
        <v>13572.596810043062</v>
      </c>
      <c r="AP7" s="97">
        <f t="shared" si="19"/>
        <v>254</v>
      </c>
      <c r="AQ7" s="165"/>
      <c r="AR7" s="164"/>
    </row>
    <row r="8" spans="1:44" s="3" customFormat="1" ht="12.75" customHeight="1" outlineLevel="2" x14ac:dyDescent="0.2">
      <c r="A8" s="10">
        <v>3070</v>
      </c>
      <c r="B8" s="11" t="s">
        <v>213</v>
      </c>
      <c r="C8" s="12">
        <v>78365</v>
      </c>
      <c r="D8" s="13" t="s">
        <v>23</v>
      </c>
      <c r="E8" s="14" t="s">
        <v>249</v>
      </c>
      <c r="F8" s="15" t="s">
        <v>125</v>
      </c>
      <c r="G8" s="42">
        <v>457</v>
      </c>
      <c r="H8" s="43">
        <f t="shared" si="0"/>
        <v>223345.20053173151</v>
      </c>
      <c r="I8" s="43">
        <v>194360.55376220588</v>
      </c>
      <c r="J8" s="43">
        <v>28984.646769525625</v>
      </c>
      <c r="K8" s="44">
        <f t="shared" si="1"/>
        <v>425.29661654749646</v>
      </c>
      <c r="L8" s="44">
        <f t="shared" si="2"/>
        <v>63.423734725439004</v>
      </c>
      <c r="M8" s="44">
        <f t="shared" si="3"/>
        <v>488.72035127293543</v>
      </c>
      <c r="N8" s="44">
        <v>442.0602300223087</v>
      </c>
      <c r="O8" s="43">
        <v>4409188.6237308728</v>
      </c>
      <c r="P8" s="43">
        <v>10608</v>
      </c>
      <c r="Q8" s="44">
        <f t="shared" si="4"/>
        <v>415.64749469559507</v>
      </c>
      <c r="R8" s="45">
        <v>10</v>
      </c>
      <c r="S8" s="46">
        <v>12</v>
      </c>
      <c r="T8" s="47">
        <f t="shared" si="5"/>
        <v>0.94025082209865229</v>
      </c>
      <c r="U8" s="44">
        <f t="shared" si="6"/>
        <v>415.64749469559507</v>
      </c>
      <c r="V8" s="43">
        <f t="shared" si="7"/>
        <v>189950.90507588696</v>
      </c>
      <c r="W8" s="48">
        <f t="shared" si="8"/>
        <v>-33394.295455844549</v>
      </c>
      <c r="X8" s="42">
        <v>423</v>
      </c>
      <c r="Y8" s="43">
        <f t="shared" si="9"/>
        <v>200917.94328946719</v>
      </c>
      <c r="Z8" s="43">
        <v>174706.25521627549</v>
      </c>
      <c r="AA8" s="43">
        <v>26211.688073191712</v>
      </c>
      <c r="AB8" s="44">
        <f t="shared" si="10"/>
        <v>413.01715181152599</v>
      </c>
      <c r="AC8" s="44">
        <f t="shared" si="11"/>
        <v>61.966165657663623</v>
      </c>
      <c r="AD8" s="44">
        <f t="shared" si="12"/>
        <v>474.98331746918956</v>
      </c>
      <c r="AE8" s="44">
        <v>427.65666900349834</v>
      </c>
      <c r="AF8" s="43">
        <v>3899429.1397895077</v>
      </c>
      <c r="AG8" s="43">
        <v>9614</v>
      </c>
      <c r="AH8" s="44">
        <f t="shared" si="13"/>
        <v>405.59903679940794</v>
      </c>
      <c r="AI8" s="45">
        <v>9</v>
      </c>
      <c r="AJ8" s="46">
        <v>12</v>
      </c>
      <c r="AK8" s="47">
        <f t="shared" si="14"/>
        <v>0.94842210164642615</v>
      </c>
      <c r="AL8" s="44">
        <f t="shared" si="15"/>
        <v>405.59903679940794</v>
      </c>
      <c r="AM8" s="43">
        <f t="shared" si="16"/>
        <v>171568.39256614956</v>
      </c>
      <c r="AN8" s="48">
        <f t="shared" si="17"/>
        <v>-32017.69169816469</v>
      </c>
      <c r="AO8" s="90">
        <f t="shared" si="18"/>
        <v>-1376.603757679859</v>
      </c>
      <c r="AP8" s="97">
        <f t="shared" si="19"/>
        <v>34</v>
      </c>
      <c r="AQ8" s="165"/>
      <c r="AR8" s="164"/>
    </row>
    <row r="9" spans="1:44" s="3" customFormat="1" ht="12.75" customHeight="1" outlineLevel="2" x14ac:dyDescent="0.2">
      <c r="A9" s="10">
        <v>3070</v>
      </c>
      <c r="B9" s="11" t="s">
        <v>213</v>
      </c>
      <c r="C9" s="12">
        <v>78355</v>
      </c>
      <c r="D9" s="13" t="s">
        <v>23</v>
      </c>
      <c r="E9" s="14" t="s">
        <v>218</v>
      </c>
      <c r="F9" s="15" t="s">
        <v>219</v>
      </c>
      <c r="G9" s="42">
        <v>0</v>
      </c>
      <c r="H9" s="43">
        <f t="shared" si="0"/>
        <v>24769.487435480933</v>
      </c>
      <c r="I9" s="43">
        <v>24006.26052508895</v>
      </c>
      <c r="J9" s="43">
        <v>763.22691039198355</v>
      </c>
      <c r="K9" s="44" t="e">
        <f t="shared" si="1"/>
        <v>#DIV/0!</v>
      </c>
      <c r="L9" s="44" t="e">
        <f t="shared" si="2"/>
        <v>#DIV/0!</v>
      </c>
      <c r="M9" s="44" t="e">
        <f t="shared" si="3"/>
        <v>#DIV/0!</v>
      </c>
      <c r="N9" s="44">
        <v>20.238648163077421</v>
      </c>
      <c r="O9" s="43">
        <v>333180.1000779114</v>
      </c>
      <c r="P9" s="43">
        <v>13371</v>
      </c>
      <c r="Q9" s="44">
        <f t="shared" si="4"/>
        <v>24.918113834261565</v>
      </c>
      <c r="R9" s="45" t="e">
        <v>#N/A</v>
      </c>
      <c r="S9" s="46">
        <v>6</v>
      </c>
      <c r="T9" s="47">
        <f t="shared" si="5"/>
        <v>1</v>
      </c>
      <c r="U9" s="44">
        <f t="shared" si="6"/>
        <v>20.238648163077421</v>
      </c>
      <c r="V9" s="43">
        <f t="shared" si="7"/>
        <v>0</v>
      </c>
      <c r="W9" s="48">
        <f t="shared" si="8"/>
        <v>-24769.487435480933</v>
      </c>
      <c r="X9" s="42">
        <v>0</v>
      </c>
      <c r="Y9" s="43">
        <f t="shared" si="9"/>
        <v>17324.824119264402</v>
      </c>
      <c r="Z9" s="43">
        <v>16619.600180311267</v>
      </c>
      <c r="AA9" s="43">
        <v>705.22393895313508</v>
      </c>
      <c r="AB9" s="44" t="e">
        <f t="shared" si="10"/>
        <v>#DIV/0!</v>
      </c>
      <c r="AC9" s="44" t="e">
        <f t="shared" si="11"/>
        <v>#DIV/0!</v>
      </c>
      <c r="AD9" s="44" t="e">
        <f t="shared" si="12"/>
        <v>#DIV/0!</v>
      </c>
      <c r="AE9" s="44">
        <v>18.168215064614429</v>
      </c>
      <c r="AF9" s="43">
        <v>273414.77710089425</v>
      </c>
      <c r="AG9" s="43">
        <v>11073</v>
      </c>
      <c r="AH9" s="44">
        <f t="shared" si="13"/>
        <v>24.692023579959745</v>
      </c>
      <c r="AI9" s="45" t="e">
        <v>#N/A</v>
      </c>
      <c r="AJ9" s="46">
        <v>6</v>
      </c>
      <c r="AK9" s="47">
        <f t="shared" si="14"/>
        <v>1</v>
      </c>
      <c r="AL9" s="44">
        <f t="shared" si="15"/>
        <v>18.168215064614429</v>
      </c>
      <c r="AM9" s="43">
        <f t="shared" si="16"/>
        <v>0</v>
      </c>
      <c r="AN9" s="48">
        <f t="shared" si="17"/>
        <v>-18899.80813010662</v>
      </c>
      <c r="AO9" s="90">
        <f t="shared" si="18"/>
        <v>-5869.6793053743131</v>
      </c>
      <c r="AP9" s="97">
        <f t="shared" si="19"/>
        <v>0</v>
      </c>
      <c r="AQ9" s="165"/>
      <c r="AR9" s="164"/>
    </row>
    <row r="10" spans="1:44" s="3" customFormat="1" ht="12.75" customHeight="1" outlineLevel="2" x14ac:dyDescent="0.2">
      <c r="A10" s="10">
        <v>3070</v>
      </c>
      <c r="B10" s="11" t="s">
        <v>213</v>
      </c>
      <c r="C10" s="12">
        <v>79368</v>
      </c>
      <c r="D10" s="13" t="s">
        <v>23</v>
      </c>
      <c r="E10" s="14" t="s">
        <v>236</v>
      </c>
      <c r="F10" s="15" t="s">
        <v>237</v>
      </c>
      <c r="G10" s="42">
        <v>389</v>
      </c>
      <c r="H10" s="43">
        <f t="shared" si="0"/>
        <v>106728.95724431376</v>
      </c>
      <c r="I10" s="43">
        <v>100487.18046303338</v>
      </c>
      <c r="J10" s="43">
        <v>6241.776781280385</v>
      </c>
      <c r="K10" s="44">
        <f t="shared" si="1"/>
        <v>258.32180067617833</v>
      </c>
      <c r="L10" s="44">
        <f t="shared" si="2"/>
        <v>16.045698666530551</v>
      </c>
      <c r="M10" s="44">
        <f t="shared" si="3"/>
        <v>274.36749934270887</v>
      </c>
      <c r="N10" s="44">
        <v>266.51385563991391</v>
      </c>
      <c r="O10" s="43">
        <v>2871846.17673878</v>
      </c>
      <c r="P10" s="43">
        <v>12640</v>
      </c>
      <c r="Q10" s="44">
        <f t="shared" si="4"/>
        <v>227.20302031161233</v>
      </c>
      <c r="R10" s="45">
        <v>8</v>
      </c>
      <c r="S10" s="46">
        <v>12</v>
      </c>
      <c r="T10" s="47">
        <f t="shared" si="5"/>
        <v>0.85249984383020472</v>
      </c>
      <c r="U10" s="44">
        <f t="shared" si="6"/>
        <v>227.20302031161233</v>
      </c>
      <c r="V10" s="43">
        <f t="shared" si="7"/>
        <v>88381.974901217196</v>
      </c>
      <c r="W10" s="48">
        <f t="shared" si="8"/>
        <v>-18346.982343096563</v>
      </c>
      <c r="X10" s="42">
        <v>372</v>
      </c>
      <c r="Y10" s="43">
        <f t="shared" si="9"/>
        <v>96582.753533754789</v>
      </c>
      <c r="Z10" s="43">
        <v>90992.737801176176</v>
      </c>
      <c r="AA10" s="43">
        <v>5590.0157325786149</v>
      </c>
      <c r="AB10" s="44">
        <f t="shared" si="10"/>
        <v>244.6041338741295</v>
      </c>
      <c r="AC10" s="44">
        <f t="shared" si="11"/>
        <v>15.026924012308104</v>
      </c>
      <c r="AD10" s="44">
        <f t="shared" si="12"/>
        <v>259.63105788643759</v>
      </c>
      <c r="AE10" s="44">
        <v>254.74523419277978</v>
      </c>
      <c r="AF10" s="43">
        <v>2469920.4205960454</v>
      </c>
      <c r="AG10" s="43">
        <v>11622</v>
      </c>
      <c r="AH10" s="44">
        <f t="shared" si="13"/>
        <v>212.52111689864441</v>
      </c>
      <c r="AI10" s="45">
        <v>7</v>
      </c>
      <c r="AJ10" s="46">
        <v>12</v>
      </c>
      <c r="AK10" s="47">
        <f t="shared" si="14"/>
        <v>0.83424962815130799</v>
      </c>
      <c r="AL10" s="44">
        <f t="shared" si="15"/>
        <v>212.52111689864441</v>
      </c>
      <c r="AM10" s="43">
        <f t="shared" si="16"/>
        <v>79057.855486295724</v>
      </c>
      <c r="AN10" s="48">
        <f t="shared" si="17"/>
        <v>-19118.07059722807</v>
      </c>
      <c r="AO10" s="90">
        <f t="shared" si="18"/>
        <v>771.08825413150771</v>
      </c>
      <c r="AP10" s="97">
        <f t="shared" si="19"/>
        <v>17</v>
      </c>
      <c r="AQ10" s="165"/>
      <c r="AR10" s="164"/>
    </row>
    <row r="11" spans="1:44" s="3" customFormat="1" ht="12.75" customHeight="1" outlineLevel="2" x14ac:dyDescent="0.2">
      <c r="A11" s="10">
        <v>3070</v>
      </c>
      <c r="B11" s="11" t="s">
        <v>213</v>
      </c>
      <c r="C11" s="12">
        <v>60268</v>
      </c>
      <c r="D11" s="13" t="s">
        <v>23</v>
      </c>
      <c r="E11" s="14" t="s">
        <v>254</v>
      </c>
      <c r="F11" s="15" t="s">
        <v>219</v>
      </c>
      <c r="G11" s="42">
        <v>253</v>
      </c>
      <c r="H11" s="43">
        <f t="shared" si="0"/>
        <v>32439.124093294129</v>
      </c>
      <c r="I11" s="43">
        <v>29511.781058910012</v>
      </c>
      <c r="J11" s="43">
        <v>2927.3430343841155</v>
      </c>
      <c r="K11" s="44">
        <f t="shared" si="1"/>
        <v>116.6473559640712</v>
      </c>
      <c r="L11" s="44">
        <f t="shared" si="2"/>
        <v>11.5705258276052</v>
      </c>
      <c r="M11" s="44">
        <f t="shared" si="3"/>
        <v>128.2178817916764</v>
      </c>
      <c r="N11" s="44">
        <v>73.121959087661381</v>
      </c>
      <c r="O11" s="43">
        <v>1411847.22936656</v>
      </c>
      <c r="P11" s="43">
        <v>24307</v>
      </c>
      <c r="Q11" s="44">
        <f t="shared" si="4"/>
        <v>58.083977017589994</v>
      </c>
      <c r="R11" s="45">
        <v>12</v>
      </c>
      <c r="S11" s="46">
        <v>12</v>
      </c>
      <c r="T11" s="47">
        <f t="shared" si="5"/>
        <v>0.79434382970998796</v>
      </c>
      <c r="U11" s="44">
        <f t="shared" si="6"/>
        <v>58.083977017590001</v>
      </c>
      <c r="V11" s="43">
        <f t="shared" si="7"/>
        <v>14695.246185450271</v>
      </c>
      <c r="W11" s="48">
        <f t="shared" si="8"/>
        <v>-17743.87790784386</v>
      </c>
      <c r="X11" s="42">
        <v>245</v>
      </c>
      <c r="Y11" s="43">
        <f t="shared" si="9"/>
        <v>29554.219243170734</v>
      </c>
      <c r="Z11" s="43">
        <v>26834.760913737762</v>
      </c>
      <c r="AA11" s="43">
        <v>2719.4583294329718</v>
      </c>
      <c r="AB11" s="44">
        <f t="shared" si="10"/>
        <v>109.52963638260312</v>
      </c>
      <c r="AC11" s="44">
        <f t="shared" si="11"/>
        <v>11.099829916052947</v>
      </c>
      <c r="AD11" s="44">
        <f t="shared" si="12"/>
        <v>120.62946629865606</v>
      </c>
      <c r="AE11" s="44">
        <v>70.950758558035915</v>
      </c>
      <c r="AF11" s="43">
        <v>1173892.8942524737</v>
      </c>
      <c r="AG11" s="43">
        <v>15887</v>
      </c>
      <c r="AH11" s="44">
        <f t="shared" si="13"/>
        <v>73.890155111252824</v>
      </c>
      <c r="AI11" s="45">
        <v>11</v>
      </c>
      <c r="AJ11" s="46">
        <v>12</v>
      </c>
      <c r="AK11" s="47">
        <f t="shared" si="14"/>
        <v>1</v>
      </c>
      <c r="AL11" s="44">
        <f t="shared" si="15"/>
        <v>70.950758558035915</v>
      </c>
      <c r="AM11" s="43">
        <f t="shared" si="16"/>
        <v>17382.935846718799</v>
      </c>
      <c r="AN11" s="48">
        <f t="shared" si="17"/>
        <v>-13277.76370522029</v>
      </c>
      <c r="AO11" s="90">
        <f t="shared" si="18"/>
        <v>-4466.1142026235702</v>
      </c>
      <c r="AP11" s="97">
        <f t="shared" si="19"/>
        <v>8</v>
      </c>
      <c r="AQ11" s="165"/>
      <c r="AR11" s="164"/>
    </row>
    <row r="12" spans="1:44" s="3" customFormat="1" ht="12.75" customHeight="1" outlineLevel="2" x14ac:dyDescent="0.2">
      <c r="A12" s="10">
        <v>3070</v>
      </c>
      <c r="B12" s="11" t="s">
        <v>213</v>
      </c>
      <c r="C12" s="12">
        <v>80684</v>
      </c>
      <c r="D12" s="13" t="s">
        <v>23</v>
      </c>
      <c r="E12" s="14" t="s">
        <v>231</v>
      </c>
      <c r="F12" s="15" t="s">
        <v>232</v>
      </c>
      <c r="G12" s="42">
        <v>4605</v>
      </c>
      <c r="H12" s="43">
        <f t="shared" si="0"/>
        <v>885353.13079920551</v>
      </c>
      <c r="I12" s="43">
        <v>825940.79404911434</v>
      </c>
      <c r="J12" s="43">
        <v>59412.336750091185</v>
      </c>
      <c r="K12" s="44">
        <f t="shared" si="1"/>
        <v>179.35739284454166</v>
      </c>
      <c r="L12" s="44">
        <f t="shared" si="2"/>
        <v>12.901701791550746</v>
      </c>
      <c r="M12" s="44">
        <f t="shared" si="3"/>
        <v>192.25909463609241</v>
      </c>
      <c r="N12" s="44">
        <v>188.91994749691762</v>
      </c>
      <c r="O12" s="43">
        <v>12363577.959307153</v>
      </c>
      <c r="P12" s="43">
        <v>64432</v>
      </c>
      <c r="Q12" s="44">
        <f t="shared" si="4"/>
        <v>191.88567729245023</v>
      </c>
      <c r="R12" s="45">
        <v>8</v>
      </c>
      <c r="S12" s="46">
        <v>12</v>
      </c>
      <c r="T12" s="47">
        <f t="shared" si="5"/>
        <v>1</v>
      </c>
      <c r="U12" s="44">
        <f t="shared" si="6"/>
        <v>188.91994749691762</v>
      </c>
      <c r="V12" s="43">
        <f t="shared" si="7"/>
        <v>869976.35822330567</v>
      </c>
      <c r="W12" s="48">
        <f t="shared" si="8"/>
        <v>-15376.772575899842</v>
      </c>
      <c r="X12" s="42">
        <v>4269</v>
      </c>
      <c r="Y12" s="43">
        <f t="shared" si="9"/>
        <v>807378.87925092038</v>
      </c>
      <c r="Z12" s="43">
        <v>752665.77996227529</v>
      </c>
      <c r="AA12" s="43">
        <v>54713.099288645055</v>
      </c>
      <c r="AB12" s="44">
        <f t="shared" si="10"/>
        <v>176.30962285366019</v>
      </c>
      <c r="AC12" s="44">
        <f t="shared" si="11"/>
        <v>12.816373691413693</v>
      </c>
      <c r="AD12" s="44">
        <f t="shared" si="12"/>
        <v>189.12599654507389</v>
      </c>
      <c r="AE12" s="44">
        <v>184.37120490887963</v>
      </c>
      <c r="AF12" s="43">
        <v>10850640.109572621</v>
      </c>
      <c r="AG12" s="43">
        <v>59172</v>
      </c>
      <c r="AH12" s="44">
        <f t="shared" si="13"/>
        <v>183.37457090469513</v>
      </c>
      <c r="AI12" s="45">
        <v>8</v>
      </c>
      <c r="AJ12" s="46">
        <v>12</v>
      </c>
      <c r="AK12" s="47">
        <f t="shared" si="14"/>
        <v>0.99459441616885313</v>
      </c>
      <c r="AL12" s="44">
        <f t="shared" si="15"/>
        <v>183.37457090469513</v>
      </c>
      <c r="AM12" s="43">
        <f t="shared" si="16"/>
        <v>782826.04319214355</v>
      </c>
      <c r="AN12" s="48">
        <f t="shared" si="17"/>
        <v>-26784.912064120173</v>
      </c>
      <c r="AO12" s="90">
        <f t="shared" si="18"/>
        <v>11408.139488220331</v>
      </c>
      <c r="AP12" s="97">
        <f t="shared" si="19"/>
        <v>336</v>
      </c>
      <c r="AQ12" s="165"/>
      <c r="AR12" s="164"/>
    </row>
    <row r="13" spans="1:44" s="3" customFormat="1" ht="12.75" customHeight="1" outlineLevel="2" x14ac:dyDescent="0.2">
      <c r="A13" s="10">
        <v>3070</v>
      </c>
      <c r="B13" s="11" t="s">
        <v>213</v>
      </c>
      <c r="C13" s="12">
        <v>78798</v>
      </c>
      <c r="D13" s="13" t="s">
        <v>23</v>
      </c>
      <c r="E13" s="14" t="s">
        <v>222</v>
      </c>
      <c r="F13" s="15" t="s">
        <v>223</v>
      </c>
      <c r="G13" s="42">
        <v>196</v>
      </c>
      <c r="H13" s="43">
        <f t="shared" si="0"/>
        <v>329258.18681961979</v>
      </c>
      <c r="I13" s="43">
        <v>304692.97203434474</v>
      </c>
      <c r="J13" s="43">
        <v>24565.21478527505</v>
      </c>
      <c r="K13" s="44">
        <f t="shared" si="1"/>
        <v>1554.5559797670651</v>
      </c>
      <c r="L13" s="44">
        <f t="shared" si="2"/>
        <v>125.33272849630127</v>
      </c>
      <c r="M13" s="44">
        <f t="shared" si="3"/>
        <v>1679.8887082633662</v>
      </c>
      <c r="N13" s="44">
        <v>1639.8886645275425</v>
      </c>
      <c r="O13" s="43">
        <v>4277124.9180728896</v>
      </c>
      <c r="P13" s="43">
        <v>2573</v>
      </c>
      <c r="Q13" s="44">
        <f t="shared" si="4"/>
        <v>1662.3105006113058</v>
      </c>
      <c r="R13" s="45">
        <v>9</v>
      </c>
      <c r="S13" s="46">
        <v>12</v>
      </c>
      <c r="T13" s="47">
        <f t="shared" si="5"/>
        <v>1</v>
      </c>
      <c r="U13" s="44">
        <f t="shared" si="6"/>
        <v>1639.8886645275425</v>
      </c>
      <c r="V13" s="43">
        <f t="shared" si="7"/>
        <v>321418.17824739835</v>
      </c>
      <c r="W13" s="48">
        <f t="shared" si="8"/>
        <v>-7840.0085722214426</v>
      </c>
      <c r="X13" s="42">
        <v>181</v>
      </c>
      <c r="Y13" s="43">
        <f t="shared" si="9"/>
        <v>291907.64963988605</v>
      </c>
      <c r="Z13" s="43">
        <v>269241.92355000362</v>
      </c>
      <c r="AA13" s="43">
        <v>22665.726089882417</v>
      </c>
      <c r="AB13" s="44">
        <f t="shared" si="10"/>
        <v>1487.5244395027823</v>
      </c>
      <c r="AC13" s="44">
        <f t="shared" si="11"/>
        <v>125.22500602144981</v>
      </c>
      <c r="AD13" s="44">
        <f t="shared" si="12"/>
        <v>1612.7494455242322</v>
      </c>
      <c r="AE13" s="44">
        <v>1638.1526084239763</v>
      </c>
      <c r="AF13" s="43">
        <v>3885819.6448638355</v>
      </c>
      <c r="AG13" s="43">
        <v>2324</v>
      </c>
      <c r="AH13" s="44">
        <f t="shared" si="13"/>
        <v>1672.0394341066417</v>
      </c>
      <c r="AI13" s="45">
        <v>6</v>
      </c>
      <c r="AJ13" s="46">
        <v>12</v>
      </c>
      <c r="AK13" s="47">
        <f t="shared" si="14"/>
        <v>1</v>
      </c>
      <c r="AL13" s="44">
        <f t="shared" si="15"/>
        <v>1638.1526084239763</v>
      </c>
      <c r="AM13" s="43">
        <f t="shared" si="16"/>
        <v>296505.62212473969</v>
      </c>
      <c r="AN13" s="48">
        <f t="shared" si="17"/>
        <v>5015.9699834767007</v>
      </c>
      <c r="AO13" s="90">
        <f t="shared" si="18"/>
        <v>-12855.978555698144</v>
      </c>
      <c r="AP13" s="97">
        <f t="shared" si="19"/>
        <v>15</v>
      </c>
      <c r="AQ13" s="165"/>
      <c r="AR13" s="164"/>
    </row>
    <row r="14" spans="1:44" s="3" customFormat="1" ht="12.75" customHeight="1" outlineLevel="2" x14ac:dyDescent="0.2">
      <c r="A14" s="10">
        <v>3070</v>
      </c>
      <c r="B14" s="11" t="s">
        <v>213</v>
      </c>
      <c r="C14" s="12">
        <v>80937</v>
      </c>
      <c r="D14" s="13" t="s">
        <v>23</v>
      </c>
      <c r="E14" s="14" t="s">
        <v>233</v>
      </c>
      <c r="F14" s="15" t="s">
        <v>232</v>
      </c>
      <c r="G14" s="42">
        <v>2066</v>
      </c>
      <c r="H14" s="43">
        <f t="shared" si="0"/>
        <v>790638.74437040451</v>
      </c>
      <c r="I14" s="43">
        <v>700501.79104091332</v>
      </c>
      <c r="J14" s="43">
        <v>90136.953329491196</v>
      </c>
      <c r="K14" s="44">
        <f t="shared" si="1"/>
        <v>339.06185432764437</v>
      </c>
      <c r="L14" s="44">
        <f t="shared" si="2"/>
        <v>43.628728620276476</v>
      </c>
      <c r="M14" s="44">
        <f t="shared" si="3"/>
        <v>382.69058294792086</v>
      </c>
      <c r="N14" s="44">
        <v>379.62878475600235</v>
      </c>
      <c r="O14" s="43">
        <v>8735182.0266568791</v>
      </c>
      <c r="P14" s="43">
        <v>22690</v>
      </c>
      <c r="Q14" s="44">
        <f t="shared" si="4"/>
        <v>384.97937534847421</v>
      </c>
      <c r="R14" s="45">
        <v>7</v>
      </c>
      <c r="S14" s="46">
        <v>12</v>
      </c>
      <c r="T14" s="47">
        <f t="shared" si="5"/>
        <v>1</v>
      </c>
      <c r="U14" s="44">
        <f t="shared" si="6"/>
        <v>379.62878475600235</v>
      </c>
      <c r="V14" s="43">
        <f t="shared" si="7"/>
        <v>784313.06930590083</v>
      </c>
      <c r="W14" s="48">
        <f t="shared" si="8"/>
        <v>-6325.6750645036809</v>
      </c>
      <c r="X14" s="42">
        <v>1917</v>
      </c>
      <c r="Y14" s="43">
        <f t="shared" si="9"/>
        <v>725443.71734305623</v>
      </c>
      <c r="Z14" s="43">
        <v>642651.03897474054</v>
      </c>
      <c r="AA14" s="43">
        <v>82792.678368315712</v>
      </c>
      <c r="AB14" s="44">
        <f t="shared" si="10"/>
        <v>335.23789200560276</v>
      </c>
      <c r="AC14" s="44">
        <f t="shared" si="11"/>
        <v>43.188668945391605</v>
      </c>
      <c r="AD14" s="44">
        <f t="shared" si="12"/>
        <v>378.42656095099437</v>
      </c>
      <c r="AE14" s="44">
        <v>367.80153128930453</v>
      </c>
      <c r="AF14" s="43">
        <v>7793330.2090203064</v>
      </c>
      <c r="AG14" s="43">
        <v>20882</v>
      </c>
      <c r="AH14" s="44">
        <f t="shared" si="13"/>
        <v>373.20803606073684</v>
      </c>
      <c r="AI14" s="45">
        <v>8</v>
      </c>
      <c r="AJ14" s="46">
        <v>12</v>
      </c>
      <c r="AK14" s="47">
        <f t="shared" si="14"/>
        <v>1</v>
      </c>
      <c r="AL14" s="44">
        <f t="shared" si="15"/>
        <v>367.80153128930453</v>
      </c>
      <c r="AM14" s="43">
        <f t="shared" si="16"/>
        <v>705075.53548159683</v>
      </c>
      <c r="AN14" s="48">
        <f t="shared" si="17"/>
        <v>-22219.834757955701</v>
      </c>
      <c r="AO14" s="90">
        <f t="shared" si="18"/>
        <v>15894.15969345202</v>
      </c>
      <c r="AP14" s="97">
        <f t="shared" si="19"/>
        <v>149</v>
      </c>
      <c r="AQ14" s="165"/>
      <c r="AR14" s="164"/>
    </row>
    <row r="15" spans="1:44" s="3" customFormat="1" ht="12.75" customHeight="1" outlineLevel="2" x14ac:dyDescent="0.2">
      <c r="A15" s="10">
        <v>3070</v>
      </c>
      <c r="B15" s="11" t="s">
        <v>213</v>
      </c>
      <c r="C15" s="12">
        <v>79013</v>
      </c>
      <c r="D15" s="13" t="s">
        <v>51</v>
      </c>
      <c r="E15" s="14" t="s">
        <v>240</v>
      </c>
      <c r="F15" s="15" t="s">
        <v>241</v>
      </c>
      <c r="G15" s="42">
        <v>158</v>
      </c>
      <c r="H15" s="43">
        <f t="shared" si="0"/>
        <v>56074.122251113506</v>
      </c>
      <c r="I15" s="43">
        <v>53861.319972038087</v>
      </c>
      <c r="J15" s="43">
        <v>2212.8022790754217</v>
      </c>
      <c r="K15" s="44">
        <f t="shared" si="1"/>
        <v>340.8944302027727</v>
      </c>
      <c r="L15" s="44">
        <f t="shared" si="2"/>
        <v>14.005077715667225</v>
      </c>
      <c r="M15" s="44">
        <f t="shared" si="3"/>
        <v>354.89950791843989</v>
      </c>
      <c r="N15" s="44">
        <v>320.04097080761346</v>
      </c>
      <c r="O15" s="43">
        <v>1483637.3465480062</v>
      </c>
      <c r="P15" s="43">
        <v>4430</v>
      </c>
      <c r="Q15" s="44">
        <f t="shared" si="4"/>
        <v>334.90685023657022</v>
      </c>
      <c r="R15" s="45">
        <v>9</v>
      </c>
      <c r="S15" s="46">
        <v>12</v>
      </c>
      <c r="T15" s="47">
        <f t="shared" si="5"/>
        <v>1</v>
      </c>
      <c r="U15" s="44">
        <f t="shared" si="6"/>
        <v>320.04097080761346</v>
      </c>
      <c r="V15" s="43">
        <f t="shared" si="7"/>
        <v>50566.473387602928</v>
      </c>
      <c r="W15" s="48">
        <f t="shared" si="8"/>
        <v>-5507.6488635105779</v>
      </c>
      <c r="X15" s="42">
        <v>143</v>
      </c>
      <c r="Y15" s="43">
        <f t="shared" si="9"/>
        <v>51241.319961297377</v>
      </c>
      <c r="Z15" s="43">
        <v>49199.397524792257</v>
      </c>
      <c r="AA15" s="43">
        <v>2041.9224365051191</v>
      </c>
      <c r="AB15" s="44">
        <f t="shared" si="10"/>
        <v>344.05173094260317</v>
      </c>
      <c r="AC15" s="44">
        <f t="shared" si="11"/>
        <v>14.279177877658176</v>
      </c>
      <c r="AD15" s="44">
        <f t="shared" si="12"/>
        <v>358.33090882026136</v>
      </c>
      <c r="AE15" s="44">
        <v>301.71989535512716</v>
      </c>
      <c r="AF15" s="43">
        <v>1298123.7769769933</v>
      </c>
      <c r="AG15" s="43">
        <v>3885</v>
      </c>
      <c r="AH15" s="44">
        <f t="shared" si="13"/>
        <v>334.13739433127239</v>
      </c>
      <c r="AI15" s="45">
        <v>10</v>
      </c>
      <c r="AJ15" s="46">
        <v>12</v>
      </c>
      <c r="AK15" s="47">
        <f t="shared" si="14"/>
        <v>1</v>
      </c>
      <c r="AL15" s="44">
        <f t="shared" si="15"/>
        <v>301.71989535512716</v>
      </c>
      <c r="AM15" s="43">
        <f t="shared" si="16"/>
        <v>43145.945035783181</v>
      </c>
      <c r="AN15" s="48">
        <f t="shared" si="17"/>
        <v>-8831.3181005609404</v>
      </c>
      <c r="AO15" s="90">
        <f t="shared" si="18"/>
        <v>3323.6692370503624</v>
      </c>
      <c r="AP15" s="97">
        <f t="shared" si="19"/>
        <v>15</v>
      </c>
      <c r="AQ15" s="165"/>
      <c r="AR15" s="164"/>
    </row>
    <row r="16" spans="1:44" s="3" customFormat="1" ht="12.75" customHeight="1" outlineLevel="2" x14ac:dyDescent="0.2">
      <c r="A16" s="10">
        <v>3070</v>
      </c>
      <c r="B16" s="11" t="s">
        <v>213</v>
      </c>
      <c r="C16" s="12">
        <v>72616</v>
      </c>
      <c r="D16" s="13" t="s">
        <v>23</v>
      </c>
      <c r="E16" s="14" t="s">
        <v>737</v>
      </c>
      <c r="F16" s="15" t="s">
        <v>738</v>
      </c>
      <c r="G16" s="42">
        <v>8</v>
      </c>
      <c r="H16" s="43">
        <f t="shared" si="0"/>
        <v>5718.787340980989</v>
      </c>
      <c r="I16" s="43">
        <v>5326.0071017172359</v>
      </c>
      <c r="J16" s="43">
        <v>392.78023926375272</v>
      </c>
      <c r="K16" s="44">
        <f t="shared" si="1"/>
        <v>665.75088771465448</v>
      </c>
      <c r="L16" s="44">
        <f t="shared" si="2"/>
        <v>49.09752990796909</v>
      </c>
      <c r="M16" s="44">
        <f t="shared" si="3"/>
        <v>714.84841762262363</v>
      </c>
      <c r="N16" s="44">
        <v>121.454234114215</v>
      </c>
      <c r="O16" s="43">
        <v>110253.12294403631</v>
      </c>
      <c r="P16" s="43">
        <v>444</v>
      </c>
      <c r="Q16" s="44">
        <f t="shared" si="4"/>
        <v>248.31784446855025</v>
      </c>
      <c r="R16" s="45">
        <v>6</v>
      </c>
      <c r="S16" s="46">
        <v>7</v>
      </c>
      <c r="T16" s="47">
        <f t="shared" si="5"/>
        <v>1</v>
      </c>
      <c r="U16" s="44">
        <f t="shared" si="6"/>
        <v>121.454234114215</v>
      </c>
      <c r="V16" s="43">
        <f t="shared" si="7"/>
        <v>971.63387291371998</v>
      </c>
      <c r="W16" s="48">
        <f t="shared" si="8"/>
        <v>-4747.1534680672694</v>
      </c>
      <c r="X16" s="42">
        <v>8</v>
      </c>
      <c r="Y16" s="43">
        <f t="shared" si="9"/>
        <v>5714.7294079934863</v>
      </c>
      <c r="Z16" s="43">
        <v>5338.5342028573477</v>
      </c>
      <c r="AA16" s="43">
        <v>376.19520513613838</v>
      </c>
      <c r="AB16" s="44">
        <f t="shared" si="10"/>
        <v>667.31677535716847</v>
      </c>
      <c r="AC16" s="44">
        <f t="shared" si="11"/>
        <v>47.024400642017298</v>
      </c>
      <c r="AD16" s="44">
        <f t="shared" si="12"/>
        <v>714.34117599918579</v>
      </c>
      <c r="AE16" s="44">
        <v>118.85343276711184</v>
      </c>
      <c r="AF16" s="43">
        <v>100185.46429392781</v>
      </c>
      <c r="AG16" s="43">
        <v>394</v>
      </c>
      <c r="AH16" s="44">
        <f t="shared" si="13"/>
        <v>254.2778281571772</v>
      </c>
      <c r="AI16" s="45">
        <v>6</v>
      </c>
      <c r="AJ16" s="46">
        <v>7</v>
      </c>
      <c r="AK16" s="47">
        <f t="shared" si="14"/>
        <v>1</v>
      </c>
      <c r="AL16" s="44">
        <f t="shared" si="15"/>
        <v>118.85343276711184</v>
      </c>
      <c r="AM16" s="43">
        <f t="shared" si="16"/>
        <v>950.82746213689472</v>
      </c>
      <c r="AN16" s="48">
        <f t="shared" si="17"/>
        <v>-5196.9839409344631</v>
      </c>
      <c r="AO16" s="90">
        <f t="shared" si="18"/>
        <v>449.83047286719375</v>
      </c>
      <c r="AP16" s="97">
        <f t="shared" si="19"/>
        <v>0</v>
      </c>
      <c r="AQ16" s="165"/>
      <c r="AR16" s="164"/>
    </row>
    <row r="17" spans="1:44" s="3" customFormat="1" ht="12.75" customHeight="1" outlineLevel="2" x14ac:dyDescent="0.2">
      <c r="A17" s="10">
        <v>3070</v>
      </c>
      <c r="B17" s="11" t="s">
        <v>213</v>
      </c>
      <c r="C17" s="12">
        <v>78724</v>
      </c>
      <c r="D17" s="13" t="s">
        <v>23</v>
      </c>
      <c r="E17" s="14" t="s">
        <v>230</v>
      </c>
      <c r="F17" s="15" t="s">
        <v>217</v>
      </c>
      <c r="G17" s="42">
        <v>5829</v>
      </c>
      <c r="H17" s="43">
        <f t="shared" si="0"/>
        <v>497535.94337439141</v>
      </c>
      <c r="I17" s="43">
        <v>471880.48410474334</v>
      </c>
      <c r="J17" s="43">
        <v>25655.459269648047</v>
      </c>
      <c r="K17" s="44">
        <f t="shared" si="1"/>
        <v>80.953934483572368</v>
      </c>
      <c r="L17" s="44">
        <f t="shared" si="2"/>
        <v>4.4013483049662119</v>
      </c>
      <c r="M17" s="44">
        <f t="shared" si="3"/>
        <v>85.355282788538588</v>
      </c>
      <c r="N17" s="44">
        <v>85.355282788538602</v>
      </c>
      <c r="O17" s="43">
        <v>3197764.7198551535</v>
      </c>
      <c r="P17" s="43">
        <v>37791</v>
      </c>
      <c r="Q17" s="44">
        <f t="shared" si="4"/>
        <v>84.617097188620392</v>
      </c>
      <c r="R17" s="45">
        <v>3</v>
      </c>
      <c r="S17" s="46">
        <v>5</v>
      </c>
      <c r="T17" s="47">
        <f t="shared" si="5"/>
        <v>0.99135161204085032</v>
      </c>
      <c r="U17" s="44">
        <f t="shared" si="6"/>
        <v>84.617097188620392</v>
      </c>
      <c r="V17" s="43">
        <f t="shared" si="7"/>
        <v>493233.05951246829</v>
      </c>
      <c r="W17" s="48">
        <f t="shared" si="8"/>
        <v>-4302.8838619231246</v>
      </c>
      <c r="X17" s="42">
        <v>5377</v>
      </c>
      <c r="Y17" s="43">
        <f t="shared" si="9"/>
        <v>443130.73107632843</v>
      </c>
      <c r="Z17" s="43">
        <v>419836.20043484023</v>
      </c>
      <c r="AA17" s="43">
        <v>23294.530641488229</v>
      </c>
      <c r="AB17" s="44">
        <f t="shared" si="10"/>
        <v>78.080007519962848</v>
      </c>
      <c r="AC17" s="44">
        <f t="shared" si="11"/>
        <v>4.3322541643087646</v>
      </c>
      <c r="AD17" s="44">
        <f t="shared" si="12"/>
        <v>82.412261684271613</v>
      </c>
      <c r="AE17" s="44">
        <v>81.259073148558173</v>
      </c>
      <c r="AF17" s="43">
        <v>2602111.1918336898</v>
      </c>
      <c r="AG17" s="43">
        <v>35012</v>
      </c>
      <c r="AH17" s="44">
        <f t="shared" si="13"/>
        <v>74.32055272002998</v>
      </c>
      <c r="AI17" s="45">
        <v>4</v>
      </c>
      <c r="AJ17" s="46">
        <v>5</v>
      </c>
      <c r="AK17" s="47">
        <f t="shared" si="14"/>
        <v>0.91461236069179419</v>
      </c>
      <c r="AL17" s="44">
        <f t="shared" si="15"/>
        <v>74.32055272002998</v>
      </c>
      <c r="AM17" s="43">
        <f t="shared" si="16"/>
        <v>399621.61197560118</v>
      </c>
      <c r="AN17" s="48">
        <f t="shared" si="17"/>
        <v>-47464.493564429737</v>
      </c>
      <c r="AO17" s="90">
        <f t="shared" si="18"/>
        <v>43161.609702506612</v>
      </c>
      <c r="AP17" s="97">
        <f t="shared" si="19"/>
        <v>452</v>
      </c>
      <c r="AQ17" s="165"/>
      <c r="AR17" s="173"/>
    </row>
    <row r="18" spans="1:44" s="3" customFormat="1" ht="12.75" customHeight="1" outlineLevel="2" x14ac:dyDescent="0.2">
      <c r="A18" s="10">
        <v>3070</v>
      </c>
      <c r="B18" s="11" t="s">
        <v>213</v>
      </c>
      <c r="C18" s="12">
        <v>80486</v>
      </c>
      <c r="D18" s="13" t="s">
        <v>23</v>
      </c>
      <c r="E18" s="14" t="s">
        <v>228</v>
      </c>
      <c r="F18" s="15" t="s">
        <v>229</v>
      </c>
      <c r="G18" s="42">
        <v>47</v>
      </c>
      <c r="H18" s="43">
        <f t="shared" si="0"/>
        <v>32265.911400235538</v>
      </c>
      <c r="I18" s="43">
        <v>30240.267358662335</v>
      </c>
      <c r="J18" s="43">
        <v>2025.6440415732031</v>
      </c>
      <c r="K18" s="44">
        <f t="shared" si="1"/>
        <v>643.40994380132622</v>
      </c>
      <c r="L18" s="44">
        <f t="shared" si="2"/>
        <v>43.098809395174534</v>
      </c>
      <c r="M18" s="44">
        <f t="shared" si="3"/>
        <v>686.50875319650083</v>
      </c>
      <c r="N18" s="44">
        <v>686.50875319650083</v>
      </c>
      <c r="O18" s="43">
        <v>51300.55548699959</v>
      </c>
      <c r="P18" s="43">
        <v>47</v>
      </c>
      <c r="Q18" s="44">
        <f t="shared" si="4"/>
        <v>1091.5011805744593</v>
      </c>
      <c r="R18" s="45">
        <v>1</v>
      </c>
      <c r="S18" s="46">
        <v>1</v>
      </c>
      <c r="T18" s="47">
        <f t="shared" si="5"/>
        <v>1</v>
      </c>
      <c r="U18" s="44">
        <f t="shared" si="6"/>
        <v>686.50875319650083</v>
      </c>
      <c r="V18" s="43">
        <f t="shared" si="7"/>
        <v>32265.911400235538</v>
      </c>
      <c r="W18" s="48">
        <f t="shared" si="8"/>
        <v>0</v>
      </c>
      <c r="X18" s="42">
        <v>40</v>
      </c>
      <c r="Y18" s="43">
        <f t="shared" si="9"/>
        <v>28680.197709239259</v>
      </c>
      <c r="Z18" s="43">
        <v>26924.182812047049</v>
      </c>
      <c r="AA18" s="43">
        <v>1756.0148971922104</v>
      </c>
      <c r="AB18" s="44">
        <f t="shared" si="10"/>
        <v>673.10457030117618</v>
      </c>
      <c r="AC18" s="44">
        <f t="shared" si="11"/>
        <v>43.900372429805259</v>
      </c>
      <c r="AD18" s="44">
        <f t="shared" si="12"/>
        <v>717.0049427309815</v>
      </c>
      <c r="AE18" s="44">
        <v>717.0049427309815</v>
      </c>
      <c r="AF18" s="43">
        <v>47831.573685359945</v>
      </c>
      <c r="AG18" s="43">
        <v>40</v>
      </c>
      <c r="AH18" s="44">
        <f t="shared" si="13"/>
        <v>1195.7893421339986</v>
      </c>
      <c r="AI18" s="45">
        <v>1</v>
      </c>
      <c r="AJ18" s="46">
        <v>1</v>
      </c>
      <c r="AK18" s="47">
        <f t="shared" si="14"/>
        <v>1</v>
      </c>
      <c r="AL18" s="44">
        <f t="shared" si="15"/>
        <v>717.0049427309815</v>
      </c>
      <c r="AM18" s="43">
        <f t="shared" si="16"/>
        <v>28680.197709239259</v>
      </c>
      <c r="AN18" s="48">
        <f t="shared" si="17"/>
        <v>0</v>
      </c>
      <c r="AO18" s="90">
        <f t="shared" si="18"/>
        <v>0</v>
      </c>
      <c r="AP18" s="97">
        <f t="shared" si="19"/>
        <v>7</v>
      </c>
      <c r="AQ18" s="165"/>
      <c r="AR18" s="164"/>
    </row>
    <row r="19" spans="1:44" s="3" customFormat="1" ht="12.75" customHeight="1" outlineLevel="2" x14ac:dyDescent="0.2">
      <c r="A19" s="10">
        <v>3070</v>
      </c>
      <c r="B19" s="11" t="s">
        <v>213</v>
      </c>
      <c r="C19" s="12">
        <v>78361</v>
      </c>
      <c r="D19" s="13" t="s">
        <v>23</v>
      </c>
      <c r="E19" s="14" t="s">
        <v>224</v>
      </c>
      <c r="F19" s="15" t="s">
        <v>225</v>
      </c>
      <c r="G19" s="42">
        <v>380</v>
      </c>
      <c r="H19" s="43">
        <f t="shared" si="0"/>
        <v>32983.573640995477</v>
      </c>
      <c r="I19" s="43">
        <v>29932.730537623083</v>
      </c>
      <c r="J19" s="43">
        <v>3050.8431033723969</v>
      </c>
      <c r="K19" s="44">
        <f t="shared" si="1"/>
        <v>78.770343520060749</v>
      </c>
      <c r="L19" s="44">
        <f t="shared" si="2"/>
        <v>8.0285344825589391</v>
      </c>
      <c r="M19" s="44">
        <f t="shared" si="3"/>
        <v>86.798878002619674</v>
      </c>
      <c r="N19" s="44">
        <v>105.02224327946766</v>
      </c>
      <c r="O19" s="43">
        <v>743604.55587937846</v>
      </c>
      <c r="P19" s="43">
        <v>6169</v>
      </c>
      <c r="Q19" s="44">
        <f t="shared" si="4"/>
        <v>120.53891325650486</v>
      </c>
      <c r="R19" s="45">
        <v>3</v>
      </c>
      <c r="S19" s="46">
        <v>12</v>
      </c>
      <c r="T19" s="47">
        <f t="shared" si="5"/>
        <v>1</v>
      </c>
      <c r="U19" s="44">
        <f t="shared" si="6"/>
        <v>105.02224327946766</v>
      </c>
      <c r="V19" s="43">
        <f t="shared" si="7"/>
        <v>39908.452446197713</v>
      </c>
      <c r="W19" s="48">
        <f t="shared" si="8"/>
        <v>6924.8788052022355</v>
      </c>
      <c r="X19" s="42">
        <v>356</v>
      </c>
      <c r="Y19" s="43">
        <f t="shared" si="9"/>
        <v>29154.508178042364</v>
      </c>
      <c r="Z19" s="43">
        <v>26475.042786076832</v>
      </c>
      <c r="AA19" s="43">
        <v>2679.4653919655329</v>
      </c>
      <c r="AB19" s="44">
        <f t="shared" si="10"/>
        <v>74.368097713698972</v>
      </c>
      <c r="AC19" s="44">
        <f t="shared" si="11"/>
        <v>7.5265881796784635</v>
      </c>
      <c r="AD19" s="44">
        <f t="shared" si="12"/>
        <v>81.894685893377428</v>
      </c>
      <c r="AE19" s="44">
        <v>117.65450644994795</v>
      </c>
      <c r="AF19" s="43">
        <v>653762.94651076943</v>
      </c>
      <c r="AG19" s="43">
        <v>5670</v>
      </c>
      <c r="AH19" s="44">
        <f t="shared" si="13"/>
        <v>115.30210696838967</v>
      </c>
      <c r="AI19" s="45">
        <v>3</v>
      </c>
      <c r="AJ19" s="46">
        <v>12</v>
      </c>
      <c r="AK19" s="47">
        <f t="shared" si="14"/>
        <v>0.98000587013163809</v>
      </c>
      <c r="AL19" s="44">
        <f t="shared" si="15"/>
        <v>115.30210696838967</v>
      </c>
      <c r="AM19" s="43">
        <f t="shared" si="16"/>
        <v>41047.550080746718</v>
      </c>
      <c r="AN19" s="48">
        <f t="shared" si="17"/>
        <v>12974.227530222932</v>
      </c>
      <c r="AO19" s="90">
        <f t="shared" si="18"/>
        <v>-6049.3487250206963</v>
      </c>
      <c r="AP19" s="97">
        <f t="shared" si="19"/>
        <v>24</v>
      </c>
      <c r="AQ19" s="165"/>
      <c r="AR19" s="164"/>
    </row>
    <row r="20" spans="1:44" s="3" customFormat="1" ht="12.75" customHeight="1" outlineLevel="2" x14ac:dyDescent="0.2">
      <c r="A20" s="10">
        <v>3070</v>
      </c>
      <c r="B20" s="11" t="s">
        <v>213</v>
      </c>
      <c r="C20" s="12">
        <v>78353</v>
      </c>
      <c r="D20" s="13" t="s">
        <v>51</v>
      </c>
      <c r="E20" s="14" t="s">
        <v>226</v>
      </c>
      <c r="F20" s="15" t="s">
        <v>227</v>
      </c>
      <c r="G20" s="42">
        <v>5</v>
      </c>
      <c r="H20" s="43">
        <f t="shared" si="0"/>
        <v>16942.430900189869</v>
      </c>
      <c r="I20" s="43">
        <v>15294.273248351581</v>
      </c>
      <c r="J20" s="43">
        <v>1648.1576518382876</v>
      </c>
      <c r="K20" s="44">
        <f t="shared" si="1"/>
        <v>3058.8546496703161</v>
      </c>
      <c r="L20" s="44">
        <f t="shared" si="2"/>
        <v>329.63153036765755</v>
      </c>
      <c r="M20" s="44">
        <f t="shared" si="3"/>
        <v>3388.486180037974</v>
      </c>
      <c r="N20" s="44">
        <v>5085.6736144408715</v>
      </c>
      <c r="O20" s="43">
        <v>283614.07748987101</v>
      </c>
      <c r="P20" s="43">
        <v>59</v>
      </c>
      <c r="Q20" s="44">
        <f t="shared" si="4"/>
        <v>4807.0182625401867</v>
      </c>
      <c r="R20" s="45">
        <v>4</v>
      </c>
      <c r="S20" s="46">
        <v>12</v>
      </c>
      <c r="T20" s="47">
        <f t="shared" si="5"/>
        <v>0.94520777914071452</v>
      </c>
      <c r="U20" s="44">
        <f t="shared" si="6"/>
        <v>4807.0182625401867</v>
      </c>
      <c r="V20" s="43">
        <f t="shared" si="7"/>
        <v>24035.091312700933</v>
      </c>
      <c r="W20" s="48">
        <f t="shared" si="8"/>
        <v>7092.6604125110644</v>
      </c>
      <c r="X20" s="42">
        <v>1</v>
      </c>
      <c r="Y20" s="43">
        <f t="shared" si="9"/>
        <v>47978.71991954447</v>
      </c>
      <c r="Z20" s="43">
        <v>45052.863804524262</v>
      </c>
      <c r="AA20" s="43">
        <v>2925.8561150202095</v>
      </c>
      <c r="AB20" s="44">
        <f t="shared" si="10"/>
        <v>45052.863804524262</v>
      </c>
      <c r="AC20" s="44">
        <f t="shared" si="11"/>
        <v>2925.8561150202095</v>
      </c>
      <c r="AD20" s="44">
        <f t="shared" si="12"/>
        <v>47978.71991954447</v>
      </c>
      <c r="AE20" s="44">
        <v>5684.3362065955989</v>
      </c>
      <c r="AF20" s="43">
        <v>274608.6944798996</v>
      </c>
      <c r="AG20" s="43">
        <v>49</v>
      </c>
      <c r="AH20" s="44">
        <f t="shared" si="13"/>
        <v>5604.2590710183595</v>
      </c>
      <c r="AI20" s="45">
        <v>10</v>
      </c>
      <c r="AJ20" s="46">
        <v>10</v>
      </c>
      <c r="AK20" s="47">
        <f t="shared" si="14"/>
        <v>0.98591266725491622</v>
      </c>
      <c r="AL20" s="44">
        <f t="shared" si="15"/>
        <v>5604.2590710183595</v>
      </c>
      <c r="AM20" s="43">
        <f t="shared" si="16"/>
        <v>5604.2590710183595</v>
      </c>
      <c r="AN20" s="48">
        <f t="shared" si="17"/>
        <v>-46226.684562028488</v>
      </c>
      <c r="AO20" s="90">
        <f t="shared" si="18"/>
        <v>53319.344974539548</v>
      </c>
      <c r="AP20" s="97">
        <f t="shared" si="19"/>
        <v>4</v>
      </c>
      <c r="AQ20" s="165"/>
      <c r="AR20" s="164"/>
    </row>
    <row r="21" spans="1:44" s="3" customFormat="1" ht="12.75" customHeight="1" outlineLevel="2" x14ac:dyDescent="0.2">
      <c r="A21" s="10">
        <v>3070</v>
      </c>
      <c r="B21" s="11" t="s">
        <v>213</v>
      </c>
      <c r="C21" s="12">
        <v>72607</v>
      </c>
      <c r="D21" s="13" t="s">
        <v>23</v>
      </c>
      <c r="E21" s="14" t="s">
        <v>245</v>
      </c>
      <c r="F21" s="15" t="s">
        <v>246</v>
      </c>
      <c r="G21" s="42">
        <v>37</v>
      </c>
      <c r="H21" s="43">
        <f t="shared" si="0"/>
        <v>5553.697340980988</v>
      </c>
      <c r="I21" s="43">
        <v>4845.0171017172352</v>
      </c>
      <c r="J21" s="43">
        <v>708.6802392637527</v>
      </c>
      <c r="K21" s="44">
        <f t="shared" si="1"/>
        <v>130.94640815451987</v>
      </c>
      <c r="L21" s="44">
        <f t="shared" si="2"/>
        <v>19.153519980101425</v>
      </c>
      <c r="M21" s="44">
        <f t="shared" si="3"/>
        <v>150.09992813462131</v>
      </c>
      <c r="N21" s="44">
        <v>419.71191958815507</v>
      </c>
      <c r="O21" s="43">
        <v>73317.431067642581</v>
      </c>
      <c r="P21" s="43">
        <v>170</v>
      </c>
      <c r="Q21" s="44">
        <f t="shared" si="4"/>
        <v>431.27900628025048</v>
      </c>
      <c r="R21" s="45">
        <v>1</v>
      </c>
      <c r="S21" s="46">
        <v>8</v>
      </c>
      <c r="T21" s="47">
        <f t="shared" si="5"/>
        <v>1</v>
      </c>
      <c r="U21" s="44">
        <f t="shared" si="6"/>
        <v>419.71191958815507</v>
      </c>
      <c r="V21" s="43">
        <f t="shared" si="7"/>
        <v>15529.341024761738</v>
      </c>
      <c r="W21" s="48">
        <f t="shared" si="8"/>
        <v>9975.6436837807487</v>
      </c>
      <c r="X21" s="42">
        <v>36</v>
      </c>
      <c r="Y21" s="43">
        <f t="shared" si="9"/>
        <v>5232.8344819943013</v>
      </c>
      <c r="Z21" s="43">
        <v>4605.3136775001803</v>
      </c>
      <c r="AA21" s="43">
        <v>627.52080449412097</v>
      </c>
      <c r="AB21" s="44">
        <f t="shared" si="10"/>
        <v>127.92537993056057</v>
      </c>
      <c r="AC21" s="44">
        <f t="shared" si="11"/>
        <v>17.431133458170027</v>
      </c>
      <c r="AD21" s="44">
        <f t="shared" si="12"/>
        <v>145.3565133887306</v>
      </c>
      <c r="AE21" s="44">
        <v>460.4273531942514</v>
      </c>
      <c r="AF21" s="43">
        <v>60851.150197200994</v>
      </c>
      <c r="AG21" s="43">
        <v>148</v>
      </c>
      <c r="AH21" s="44">
        <f t="shared" si="13"/>
        <v>411.15642025135804</v>
      </c>
      <c r="AI21" s="45">
        <v>1</v>
      </c>
      <c r="AJ21" s="46">
        <v>8</v>
      </c>
      <c r="AK21" s="47">
        <f t="shared" si="14"/>
        <v>0.8929886927849261</v>
      </c>
      <c r="AL21" s="44">
        <f t="shared" si="15"/>
        <v>411.15642025135804</v>
      </c>
      <c r="AM21" s="43">
        <f t="shared" si="16"/>
        <v>14801.63112904889</v>
      </c>
      <c r="AN21" s="48">
        <f t="shared" si="17"/>
        <v>10438.68725133228</v>
      </c>
      <c r="AO21" s="90">
        <f t="shared" si="18"/>
        <v>-463.04356755153094</v>
      </c>
      <c r="AP21" s="97">
        <f t="shared" si="19"/>
        <v>1</v>
      </c>
      <c r="AQ21" s="165"/>
      <c r="AR21" s="164"/>
    </row>
    <row r="22" spans="1:44" s="3" customFormat="1" ht="12.75" customHeight="1" outlineLevel="2" x14ac:dyDescent="0.2">
      <c r="A22" s="10">
        <v>3070</v>
      </c>
      <c r="B22" s="11" t="s">
        <v>213</v>
      </c>
      <c r="C22" s="12">
        <v>80756</v>
      </c>
      <c r="D22" s="13" t="s">
        <v>23</v>
      </c>
      <c r="E22" s="14" t="s">
        <v>234</v>
      </c>
      <c r="F22" s="15" t="s">
        <v>235</v>
      </c>
      <c r="G22" s="42">
        <v>724</v>
      </c>
      <c r="H22" s="43">
        <f t="shared" si="0"/>
        <v>56127.236518241152</v>
      </c>
      <c r="I22" s="43">
        <v>50681.599159784164</v>
      </c>
      <c r="J22" s="43">
        <v>5445.637358456991</v>
      </c>
      <c r="K22" s="44">
        <f t="shared" si="1"/>
        <v>70.002208784232266</v>
      </c>
      <c r="L22" s="44">
        <f t="shared" si="2"/>
        <v>7.5215985614046836</v>
      </c>
      <c r="M22" s="44">
        <f t="shared" si="3"/>
        <v>77.523807345636953</v>
      </c>
      <c r="N22" s="44">
        <v>111.18041283321818</v>
      </c>
      <c r="O22" s="43">
        <v>1359133.8849573846</v>
      </c>
      <c r="P22" s="43">
        <v>11133</v>
      </c>
      <c r="Q22" s="44">
        <f t="shared" si="4"/>
        <v>122.08154899464516</v>
      </c>
      <c r="R22" s="45">
        <v>1</v>
      </c>
      <c r="S22" s="46">
        <v>12</v>
      </c>
      <c r="T22" s="47">
        <f t="shared" si="5"/>
        <v>1</v>
      </c>
      <c r="U22" s="44">
        <f t="shared" si="6"/>
        <v>111.18041283321818</v>
      </c>
      <c r="V22" s="43">
        <f t="shared" si="7"/>
        <v>80494.618891249964</v>
      </c>
      <c r="W22" s="48">
        <f t="shared" si="8"/>
        <v>24367.382373008808</v>
      </c>
      <c r="X22" s="42">
        <v>677</v>
      </c>
      <c r="Y22" s="43">
        <f t="shared" si="9"/>
        <v>50835.111193943805</v>
      </c>
      <c r="Z22" s="43">
        <v>45767.660049644612</v>
      </c>
      <c r="AA22" s="43">
        <v>5067.4511442991943</v>
      </c>
      <c r="AB22" s="44">
        <f t="shared" si="10"/>
        <v>67.603633751321439</v>
      </c>
      <c r="AC22" s="44">
        <f t="shared" si="11"/>
        <v>7.4851567862617348</v>
      </c>
      <c r="AD22" s="44">
        <f t="shared" si="12"/>
        <v>75.088790537583165</v>
      </c>
      <c r="AE22" s="44">
        <v>106.03855152901536</v>
      </c>
      <c r="AF22" s="43">
        <v>1163347.8974723648</v>
      </c>
      <c r="AG22" s="43">
        <v>9994</v>
      </c>
      <c r="AH22" s="44">
        <f t="shared" si="13"/>
        <v>116.40463252675254</v>
      </c>
      <c r="AI22" s="45">
        <v>2</v>
      </c>
      <c r="AJ22" s="46">
        <v>12</v>
      </c>
      <c r="AK22" s="47">
        <f t="shared" si="14"/>
        <v>1</v>
      </c>
      <c r="AL22" s="44">
        <f t="shared" si="15"/>
        <v>106.03855152901536</v>
      </c>
      <c r="AM22" s="43">
        <f t="shared" si="16"/>
        <v>71788.099385143403</v>
      </c>
      <c r="AN22" s="48">
        <f t="shared" si="17"/>
        <v>22857.805299490472</v>
      </c>
      <c r="AO22" s="90">
        <f t="shared" si="18"/>
        <v>1509.577073518336</v>
      </c>
      <c r="AP22" s="97">
        <f t="shared" si="19"/>
        <v>47</v>
      </c>
      <c r="AQ22" s="165"/>
      <c r="AR22" s="164"/>
    </row>
    <row r="23" spans="1:44" s="3" customFormat="1" ht="12.75" customHeight="1" outlineLevel="2" x14ac:dyDescent="0.2">
      <c r="A23" s="10">
        <v>3070</v>
      </c>
      <c r="B23" s="11" t="s">
        <v>213</v>
      </c>
      <c r="C23" s="12">
        <v>80685</v>
      </c>
      <c r="D23" s="13" t="s">
        <v>23</v>
      </c>
      <c r="E23" s="14" t="s">
        <v>248</v>
      </c>
      <c r="F23" s="15" t="s">
        <v>232</v>
      </c>
      <c r="G23" s="42">
        <v>1191</v>
      </c>
      <c r="H23" s="43">
        <f t="shared" si="0"/>
        <v>316268.02610270871</v>
      </c>
      <c r="I23" s="43">
        <v>297164.53462461685</v>
      </c>
      <c r="J23" s="43">
        <v>19103.491478091837</v>
      </c>
      <c r="K23" s="44">
        <f t="shared" si="1"/>
        <v>249.50842537751205</v>
      </c>
      <c r="L23" s="44">
        <f t="shared" si="2"/>
        <v>16.039875296466697</v>
      </c>
      <c r="M23" s="44">
        <f t="shared" si="3"/>
        <v>265.54830067397876</v>
      </c>
      <c r="N23" s="44">
        <v>288.10645601807698</v>
      </c>
      <c r="O23" s="43">
        <v>5403017.7080306839</v>
      </c>
      <c r="P23" s="43">
        <v>18164</v>
      </c>
      <c r="Q23" s="44">
        <f t="shared" si="4"/>
        <v>297.45748227431642</v>
      </c>
      <c r="R23" s="45">
        <v>5</v>
      </c>
      <c r="S23" s="46">
        <v>12</v>
      </c>
      <c r="T23" s="47">
        <f t="shared" si="5"/>
        <v>1</v>
      </c>
      <c r="U23" s="44">
        <f t="shared" si="6"/>
        <v>288.10645601807698</v>
      </c>
      <c r="V23" s="43">
        <f t="shared" si="7"/>
        <v>343134.7891175297</v>
      </c>
      <c r="W23" s="48">
        <f t="shared" si="8"/>
        <v>26866.763014820986</v>
      </c>
      <c r="X23" s="42">
        <v>1104</v>
      </c>
      <c r="Y23" s="43">
        <f t="shared" si="9"/>
        <v>290448.83865625161</v>
      </c>
      <c r="Z23" s="43">
        <v>272765.78233854118</v>
      </c>
      <c r="AA23" s="43">
        <v>17683.056317710416</v>
      </c>
      <c r="AB23" s="44">
        <f t="shared" si="10"/>
        <v>247.07045501679454</v>
      </c>
      <c r="AC23" s="44">
        <f t="shared" si="11"/>
        <v>16.01726115734639</v>
      </c>
      <c r="AD23" s="44">
        <f t="shared" si="12"/>
        <v>263.08771617414095</v>
      </c>
      <c r="AE23" s="44">
        <v>293.14938197076208</v>
      </c>
      <c r="AF23" s="43">
        <v>4702096.7253852021</v>
      </c>
      <c r="AG23" s="43">
        <v>16701</v>
      </c>
      <c r="AH23" s="44">
        <f t="shared" si="13"/>
        <v>281.54581913569262</v>
      </c>
      <c r="AI23" s="45">
        <v>5</v>
      </c>
      <c r="AJ23" s="46">
        <v>12</v>
      </c>
      <c r="AK23" s="47">
        <f t="shared" si="14"/>
        <v>0.96041757701461994</v>
      </c>
      <c r="AL23" s="44">
        <f t="shared" si="15"/>
        <v>281.54581913569262</v>
      </c>
      <c r="AM23" s="43">
        <f t="shared" si="16"/>
        <v>310826.58432580467</v>
      </c>
      <c r="AN23" s="48">
        <f t="shared" si="17"/>
        <v>22230.268003148787</v>
      </c>
      <c r="AO23" s="90">
        <f t="shared" si="18"/>
        <v>4636.4950116721993</v>
      </c>
      <c r="AP23" s="97">
        <f t="shared" si="19"/>
        <v>87</v>
      </c>
      <c r="AQ23" s="165"/>
      <c r="AR23" s="164"/>
    </row>
    <row r="24" spans="1:44" s="3" customFormat="1" ht="12.75" customHeight="1" outlineLevel="2" x14ac:dyDescent="0.2">
      <c r="A24" s="10">
        <v>3070</v>
      </c>
      <c r="B24" s="11" t="s">
        <v>213</v>
      </c>
      <c r="C24" s="12">
        <v>79890</v>
      </c>
      <c r="D24" s="13" t="s">
        <v>23</v>
      </c>
      <c r="E24" s="14" t="s">
        <v>220</v>
      </c>
      <c r="F24" s="15" t="s">
        <v>125</v>
      </c>
      <c r="G24" s="42">
        <v>1013</v>
      </c>
      <c r="H24" s="43">
        <f t="shared" si="0"/>
        <v>82339.142803318246</v>
      </c>
      <c r="I24" s="43">
        <v>77959.699125410261</v>
      </c>
      <c r="J24" s="43">
        <v>4379.443677907987</v>
      </c>
      <c r="K24" s="44">
        <f t="shared" si="1"/>
        <v>76.959229146505692</v>
      </c>
      <c r="L24" s="44">
        <f t="shared" si="2"/>
        <v>4.3232415379150906</v>
      </c>
      <c r="M24" s="44">
        <f t="shared" si="3"/>
        <v>81.282470684420772</v>
      </c>
      <c r="N24" s="44">
        <v>111.77293575559713</v>
      </c>
      <c r="O24" s="43">
        <v>458056.78438682703</v>
      </c>
      <c r="P24" s="43">
        <v>3654</v>
      </c>
      <c r="Q24" s="44">
        <f t="shared" si="4"/>
        <v>125.35763119508128</v>
      </c>
      <c r="R24" s="45">
        <v>1</v>
      </c>
      <c r="S24" s="46">
        <v>2</v>
      </c>
      <c r="T24" s="47">
        <f t="shared" si="5"/>
        <v>1</v>
      </c>
      <c r="U24" s="44">
        <f t="shared" si="6"/>
        <v>111.77293575559713</v>
      </c>
      <c r="V24" s="43">
        <f t="shared" si="7"/>
        <v>113225.98392041989</v>
      </c>
      <c r="W24" s="48">
        <f t="shared" si="8"/>
        <v>30886.841117101649</v>
      </c>
      <c r="X24" s="42">
        <v>928</v>
      </c>
      <c r="Y24" s="43">
        <f t="shared" si="9"/>
        <v>75205.416955712441</v>
      </c>
      <c r="Z24" s="43">
        <v>71187.026615099356</v>
      </c>
      <c r="AA24" s="43">
        <v>4018.3903406130826</v>
      </c>
      <c r="AB24" s="44">
        <f t="shared" si="10"/>
        <v>76.710157990408788</v>
      </c>
      <c r="AC24" s="44">
        <f t="shared" si="11"/>
        <v>4.3301620049709939</v>
      </c>
      <c r="AD24" s="44">
        <f t="shared" si="12"/>
        <v>81.040319995379789</v>
      </c>
      <c r="AE24" s="44">
        <v>112.83232227696098</v>
      </c>
      <c r="AF24" s="43">
        <v>428088.76887855527</v>
      </c>
      <c r="AG24" s="43">
        <v>3368</v>
      </c>
      <c r="AH24" s="44">
        <f t="shared" si="13"/>
        <v>127.10474135349028</v>
      </c>
      <c r="AI24" s="45">
        <v>1</v>
      </c>
      <c r="AJ24" s="46">
        <v>2</v>
      </c>
      <c r="AK24" s="47">
        <f t="shared" si="14"/>
        <v>1</v>
      </c>
      <c r="AL24" s="44">
        <f t="shared" si="15"/>
        <v>112.83232227696098</v>
      </c>
      <c r="AM24" s="43">
        <f t="shared" si="16"/>
        <v>104708.39507301978</v>
      </c>
      <c r="AN24" s="48">
        <f t="shared" si="17"/>
        <v>32185.067037062556</v>
      </c>
      <c r="AO24" s="90">
        <f t="shared" si="18"/>
        <v>-1298.225919960907</v>
      </c>
      <c r="AP24" s="97">
        <f t="shared" si="19"/>
        <v>85</v>
      </c>
      <c r="AQ24" s="165"/>
      <c r="AR24" s="164"/>
    </row>
    <row r="25" spans="1:44" s="3" customFormat="1" ht="12.75" customHeight="1" outlineLevel="2" x14ac:dyDescent="0.2">
      <c r="A25" s="10">
        <v>3070</v>
      </c>
      <c r="B25" s="11" t="s">
        <v>213</v>
      </c>
      <c r="C25" s="12">
        <v>78363</v>
      </c>
      <c r="D25" s="13" t="s">
        <v>23</v>
      </c>
      <c r="E25" s="14" t="s">
        <v>221</v>
      </c>
      <c r="F25" s="15" t="s">
        <v>219</v>
      </c>
      <c r="G25" s="42">
        <v>9302</v>
      </c>
      <c r="H25" s="43">
        <f t="shared" si="0"/>
        <v>328030.24270722631</v>
      </c>
      <c r="I25" s="43">
        <v>305087.54974876042</v>
      </c>
      <c r="J25" s="43">
        <v>22942.692958465919</v>
      </c>
      <c r="K25" s="44">
        <f t="shared" si="1"/>
        <v>32.7980595300753</v>
      </c>
      <c r="L25" s="44">
        <f t="shared" si="2"/>
        <v>2.4664258179387142</v>
      </c>
      <c r="M25" s="44">
        <f t="shared" si="3"/>
        <v>35.264485348014006</v>
      </c>
      <c r="N25" s="44">
        <v>47.670457069339733</v>
      </c>
      <c r="O25" s="43">
        <v>3609802.9646080197</v>
      </c>
      <c r="P25" s="43">
        <v>90083</v>
      </c>
      <c r="Q25" s="44">
        <f t="shared" si="4"/>
        <v>40.07196657091815</v>
      </c>
      <c r="R25" s="45">
        <v>4</v>
      </c>
      <c r="S25" s="46">
        <v>12</v>
      </c>
      <c r="T25" s="47">
        <f t="shared" si="5"/>
        <v>0.8406037834424559</v>
      </c>
      <c r="U25" s="44">
        <f t="shared" si="6"/>
        <v>40.07196657091815</v>
      </c>
      <c r="V25" s="43">
        <f t="shared" si="7"/>
        <v>372749.43304268061</v>
      </c>
      <c r="W25" s="48">
        <f t="shared" si="8"/>
        <v>44719.190335454303</v>
      </c>
      <c r="X25" s="42">
        <v>8118</v>
      </c>
      <c r="Y25" s="43">
        <f t="shared" si="9"/>
        <v>292549.14689841092</v>
      </c>
      <c r="Z25" s="43">
        <v>272098.45265344088</v>
      </c>
      <c r="AA25" s="43">
        <v>20450.694244970018</v>
      </c>
      <c r="AB25" s="44">
        <f t="shared" si="10"/>
        <v>33.51791730148323</v>
      </c>
      <c r="AC25" s="44">
        <f t="shared" si="11"/>
        <v>2.519178891964772</v>
      </c>
      <c r="AD25" s="44">
        <f t="shared" si="12"/>
        <v>36.037096193448008</v>
      </c>
      <c r="AE25" s="44">
        <v>46.520555658576313</v>
      </c>
      <c r="AF25" s="43">
        <v>3188355.0680304514</v>
      </c>
      <c r="AG25" s="43">
        <v>81625</v>
      </c>
      <c r="AH25" s="44">
        <f t="shared" si="13"/>
        <v>39.061011553206143</v>
      </c>
      <c r="AI25" s="45">
        <v>4</v>
      </c>
      <c r="AJ25" s="46">
        <v>12</v>
      </c>
      <c r="AK25" s="47">
        <f t="shared" si="14"/>
        <v>0.83965058026999373</v>
      </c>
      <c r="AL25" s="44">
        <f t="shared" si="15"/>
        <v>39.061011553206143</v>
      </c>
      <c r="AM25" s="43">
        <f t="shared" si="16"/>
        <v>317097.29178892745</v>
      </c>
      <c r="AN25" s="48">
        <f t="shared" si="17"/>
        <v>26779.794426018034</v>
      </c>
      <c r="AO25" s="90">
        <f t="shared" si="18"/>
        <v>17939.395909436269</v>
      </c>
      <c r="AP25" s="97">
        <f t="shared" si="19"/>
        <v>1184</v>
      </c>
      <c r="AQ25" s="165"/>
      <c r="AR25" s="173"/>
    </row>
    <row r="26" spans="1:44" s="3" customFormat="1" ht="12.75" customHeight="1" outlineLevel="2" x14ac:dyDescent="0.2">
      <c r="A26" s="10">
        <v>3070</v>
      </c>
      <c r="B26" s="11" t="s">
        <v>213</v>
      </c>
      <c r="C26" s="12">
        <v>79366</v>
      </c>
      <c r="D26" s="13" t="s">
        <v>23</v>
      </c>
      <c r="E26" s="14" t="s">
        <v>252</v>
      </c>
      <c r="F26" s="15" t="s">
        <v>253</v>
      </c>
      <c r="G26" s="42">
        <v>398</v>
      </c>
      <c r="H26" s="43">
        <f t="shared" si="0"/>
        <v>50990.954094122768</v>
      </c>
      <c r="I26" s="43">
        <v>44413.952043290599</v>
      </c>
      <c r="J26" s="43">
        <v>6577.0020508321659</v>
      </c>
      <c r="K26" s="44">
        <f t="shared" si="1"/>
        <v>111.59284432987587</v>
      </c>
      <c r="L26" s="44">
        <f t="shared" si="2"/>
        <v>16.525130780985343</v>
      </c>
      <c r="M26" s="44">
        <f t="shared" si="3"/>
        <v>128.11797511086124</v>
      </c>
      <c r="N26" s="44">
        <v>386.05032848781713</v>
      </c>
      <c r="O26" s="43">
        <v>1064609.1249304824</v>
      </c>
      <c r="P26" s="43">
        <v>3177</v>
      </c>
      <c r="Q26" s="44">
        <f t="shared" si="4"/>
        <v>335.09887470270138</v>
      </c>
      <c r="R26" s="45">
        <v>2</v>
      </c>
      <c r="S26" s="46">
        <v>12</v>
      </c>
      <c r="T26" s="47">
        <f t="shared" si="5"/>
        <v>0.86801862341447622</v>
      </c>
      <c r="U26" s="44">
        <f t="shared" si="6"/>
        <v>335.09887470270138</v>
      </c>
      <c r="V26" s="43">
        <f t="shared" si="7"/>
        <v>133369.35213167514</v>
      </c>
      <c r="W26" s="48">
        <f t="shared" si="8"/>
        <v>82378.398037552368</v>
      </c>
      <c r="X26" s="42">
        <v>242</v>
      </c>
      <c r="Y26" s="43">
        <f t="shared" si="9"/>
        <v>46529.326807952777</v>
      </c>
      <c r="Z26" s="43">
        <v>40491.311570715778</v>
      </c>
      <c r="AA26" s="43">
        <v>6038.015237237003</v>
      </c>
      <c r="AB26" s="44">
        <f t="shared" si="10"/>
        <v>167.31946930047843</v>
      </c>
      <c r="AC26" s="44">
        <f t="shared" si="11"/>
        <v>24.950476186929766</v>
      </c>
      <c r="AD26" s="44">
        <f t="shared" si="12"/>
        <v>192.26994548740817</v>
      </c>
      <c r="AE26" s="44">
        <v>396.30395858115406</v>
      </c>
      <c r="AF26" s="43">
        <v>953622.61869049002</v>
      </c>
      <c r="AG26" s="43">
        <v>2703</v>
      </c>
      <c r="AH26" s="44">
        <f t="shared" si="13"/>
        <v>352.80156074379948</v>
      </c>
      <c r="AI26" s="45">
        <v>3</v>
      </c>
      <c r="AJ26" s="46">
        <v>12</v>
      </c>
      <c r="AK26" s="47">
        <f t="shared" si="14"/>
        <v>0.89022971662180284</v>
      </c>
      <c r="AL26" s="44">
        <f t="shared" si="15"/>
        <v>352.80156074379948</v>
      </c>
      <c r="AM26" s="43">
        <f t="shared" si="16"/>
        <v>85377.977699999479</v>
      </c>
      <c r="AN26" s="48">
        <f t="shared" si="17"/>
        <v>42380.346427687313</v>
      </c>
      <c r="AO26" s="90">
        <f t="shared" si="18"/>
        <v>39998.051609865055</v>
      </c>
      <c r="AP26" s="97">
        <f t="shared" si="19"/>
        <v>156</v>
      </c>
      <c r="AQ26" s="165"/>
      <c r="AR26" s="164"/>
    </row>
    <row r="27" spans="1:44" s="3" customFormat="1" ht="12.75" customHeight="1" outlineLevel="2" x14ac:dyDescent="0.2">
      <c r="A27" s="10">
        <v>3070</v>
      </c>
      <c r="B27" s="11" t="s">
        <v>213</v>
      </c>
      <c r="C27" s="12">
        <v>77672</v>
      </c>
      <c r="D27" s="13" t="s">
        <v>23</v>
      </c>
      <c r="E27" s="14" t="s">
        <v>247</v>
      </c>
      <c r="F27" s="15" t="s">
        <v>219</v>
      </c>
      <c r="G27" s="42">
        <v>3784</v>
      </c>
      <c r="H27" s="43">
        <f t="shared" si="0"/>
        <v>199864.28049073613</v>
      </c>
      <c r="I27" s="43">
        <v>171813.8308245829</v>
      </c>
      <c r="J27" s="43">
        <v>28050.449666153225</v>
      </c>
      <c r="K27" s="44">
        <f t="shared" si="1"/>
        <v>45.405346412416201</v>
      </c>
      <c r="L27" s="44">
        <f t="shared" si="2"/>
        <v>7.4129095312244253</v>
      </c>
      <c r="M27" s="44">
        <f t="shared" si="3"/>
        <v>52.818255943640622</v>
      </c>
      <c r="N27" s="44">
        <v>79.36468199875317</v>
      </c>
      <c r="O27" s="43">
        <v>5027868.6961428206</v>
      </c>
      <c r="P27" s="43">
        <v>65532</v>
      </c>
      <c r="Q27" s="44">
        <f t="shared" si="4"/>
        <v>76.723870721827822</v>
      </c>
      <c r="R27" s="45">
        <v>1</v>
      </c>
      <c r="S27" s="46">
        <v>12</v>
      </c>
      <c r="T27" s="47">
        <f t="shared" si="5"/>
        <v>0.96672561131200863</v>
      </c>
      <c r="U27" s="44">
        <f t="shared" si="6"/>
        <v>76.723870721827822</v>
      </c>
      <c r="V27" s="43">
        <f t="shared" si="7"/>
        <v>290323.12681139651</v>
      </c>
      <c r="W27" s="48">
        <f t="shared" si="8"/>
        <v>90458.846320660377</v>
      </c>
      <c r="X27" s="42">
        <v>3424</v>
      </c>
      <c r="Y27" s="43">
        <f t="shared" si="9"/>
        <v>176973.61932452506</v>
      </c>
      <c r="Z27" s="43">
        <v>152100.6419671418</v>
      </c>
      <c r="AA27" s="43">
        <v>24872.977357383261</v>
      </c>
      <c r="AB27" s="44">
        <f t="shared" si="10"/>
        <v>44.421916462366177</v>
      </c>
      <c r="AC27" s="44">
        <f t="shared" si="11"/>
        <v>7.2643041347497839</v>
      </c>
      <c r="AD27" s="44">
        <f t="shared" si="12"/>
        <v>51.686220597115963</v>
      </c>
      <c r="AE27" s="44">
        <v>77.758059442056876</v>
      </c>
      <c r="AF27" s="43">
        <v>4431701.6932618283</v>
      </c>
      <c r="AG27" s="43">
        <v>59671</v>
      </c>
      <c r="AH27" s="44">
        <f t="shared" si="13"/>
        <v>74.268936221310653</v>
      </c>
      <c r="AI27" s="45">
        <v>2</v>
      </c>
      <c r="AJ27" s="46">
        <v>12</v>
      </c>
      <c r="AK27" s="47">
        <f t="shared" si="14"/>
        <v>0.95512846840852272</v>
      </c>
      <c r="AL27" s="44">
        <f t="shared" si="15"/>
        <v>74.268936221310653</v>
      </c>
      <c r="AM27" s="43">
        <f t="shared" si="16"/>
        <v>254296.83762176769</v>
      </c>
      <c r="AN27" s="48">
        <f t="shared" si="17"/>
        <v>84352.601778810131</v>
      </c>
      <c r="AO27" s="90">
        <f t="shared" si="18"/>
        <v>6106.2445418502466</v>
      </c>
      <c r="AP27" s="97">
        <f t="shared" si="19"/>
        <v>360</v>
      </c>
      <c r="AQ27" s="165"/>
      <c r="AR27" s="164"/>
    </row>
    <row r="28" spans="1:44" s="3" customFormat="1" ht="12.75" customHeight="1" outlineLevel="2" x14ac:dyDescent="0.2">
      <c r="A28" s="10">
        <v>3070</v>
      </c>
      <c r="B28" s="11" t="s">
        <v>213</v>
      </c>
      <c r="C28" s="12">
        <v>78718</v>
      </c>
      <c r="D28" s="13" t="s">
        <v>23</v>
      </c>
      <c r="E28" s="14" t="s">
        <v>238</v>
      </c>
      <c r="F28" s="15" t="s">
        <v>239</v>
      </c>
      <c r="G28" s="42">
        <v>5976</v>
      </c>
      <c r="H28" s="43">
        <f t="shared" si="0"/>
        <v>455948.90740876266</v>
      </c>
      <c r="I28" s="43">
        <v>435486.96231538593</v>
      </c>
      <c r="J28" s="43">
        <v>20461.945093376715</v>
      </c>
      <c r="K28" s="44">
        <f t="shared" si="1"/>
        <v>72.872650989857078</v>
      </c>
      <c r="L28" s="44">
        <f t="shared" si="2"/>
        <v>3.4240202632825829</v>
      </c>
      <c r="M28" s="44">
        <f t="shared" si="3"/>
        <v>76.296671253139664</v>
      </c>
      <c r="N28" s="44">
        <v>91.943400135818791</v>
      </c>
      <c r="O28" s="43">
        <v>6785014.7421438992</v>
      </c>
      <c r="P28" s="43">
        <v>73868</v>
      </c>
      <c r="Q28" s="44">
        <f t="shared" si="4"/>
        <v>91.853234717927918</v>
      </c>
      <c r="R28" s="45">
        <v>2</v>
      </c>
      <c r="S28" s="46">
        <v>12</v>
      </c>
      <c r="T28" s="47">
        <f t="shared" si="5"/>
        <v>0.99901933779088348</v>
      </c>
      <c r="U28" s="44">
        <f t="shared" si="6"/>
        <v>91.853234717927918</v>
      </c>
      <c r="V28" s="43">
        <f t="shared" si="7"/>
        <v>548914.9306743372</v>
      </c>
      <c r="W28" s="48">
        <f t="shared" si="8"/>
        <v>92966.023265574535</v>
      </c>
      <c r="X28" s="42">
        <v>5481</v>
      </c>
      <c r="Y28" s="43">
        <f t="shared" si="9"/>
        <v>395721.62895256327</v>
      </c>
      <c r="Z28" s="43">
        <v>378523.82046645513</v>
      </c>
      <c r="AA28" s="43">
        <v>17197.808486108144</v>
      </c>
      <c r="AB28" s="44">
        <f t="shared" si="10"/>
        <v>69.061087477915549</v>
      </c>
      <c r="AC28" s="44">
        <f t="shared" si="11"/>
        <v>3.1377136446101339</v>
      </c>
      <c r="AD28" s="44">
        <f t="shared" si="12"/>
        <v>72.19880112252568</v>
      </c>
      <c r="AE28" s="44">
        <v>90.006323194076771</v>
      </c>
      <c r="AF28" s="43">
        <v>5791582.248018695</v>
      </c>
      <c r="AG28" s="43">
        <v>66693</v>
      </c>
      <c r="AH28" s="44">
        <f t="shared" si="13"/>
        <v>86.839432144583313</v>
      </c>
      <c r="AI28" s="45">
        <v>3</v>
      </c>
      <c r="AJ28" s="46">
        <v>12</v>
      </c>
      <c r="AK28" s="47">
        <f t="shared" si="14"/>
        <v>0.96481479370438428</v>
      </c>
      <c r="AL28" s="44">
        <f t="shared" si="15"/>
        <v>86.839432144583313</v>
      </c>
      <c r="AM28" s="43">
        <f t="shared" si="16"/>
        <v>475966.92758446111</v>
      </c>
      <c r="AN28" s="48">
        <f t="shared" si="17"/>
        <v>87540.325780252184</v>
      </c>
      <c r="AO28" s="90">
        <f t="shared" si="18"/>
        <v>5425.697485322351</v>
      </c>
      <c r="AP28" s="97">
        <f t="shared" si="19"/>
        <v>495</v>
      </c>
      <c r="AQ28" s="165"/>
      <c r="AR28" s="164"/>
    </row>
    <row r="29" spans="1:44" s="3" customFormat="1" ht="12.75" customHeight="1" outlineLevel="2" x14ac:dyDescent="0.2">
      <c r="A29" s="10">
        <v>3070</v>
      </c>
      <c r="B29" s="11" t="s">
        <v>213</v>
      </c>
      <c r="C29" s="12">
        <v>80923</v>
      </c>
      <c r="D29" s="13" t="s">
        <v>23</v>
      </c>
      <c r="E29" s="14" t="s">
        <v>250</v>
      </c>
      <c r="F29" s="15" t="s">
        <v>251</v>
      </c>
      <c r="G29" s="42">
        <v>5160</v>
      </c>
      <c r="H29" s="43">
        <f t="shared" si="0"/>
        <v>432272.3494036289</v>
      </c>
      <c r="I29" s="43">
        <v>378060.36968068231</v>
      </c>
      <c r="J29" s="43">
        <v>54211.979722946598</v>
      </c>
      <c r="K29" s="44">
        <f t="shared" si="1"/>
        <v>73.267513504008207</v>
      </c>
      <c r="L29" s="44">
        <f t="shared" si="2"/>
        <v>10.506197620726084</v>
      </c>
      <c r="M29" s="44">
        <f t="shared" si="3"/>
        <v>83.773711124734291</v>
      </c>
      <c r="N29" s="44">
        <v>115.05834677984015</v>
      </c>
      <c r="O29" s="43">
        <v>4471467.9498745529</v>
      </c>
      <c r="P29" s="43">
        <v>42641</v>
      </c>
      <c r="Q29" s="44">
        <f t="shared" si="4"/>
        <v>104.86311179087153</v>
      </c>
      <c r="R29" s="45">
        <v>3</v>
      </c>
      <c r="S29" s="46">
        <v>12</v>
      </c>
      <c r="T29" s="47">
        <f t="shared" si="5"/>
        <v>0.91139073979155272</v>
      </c>
      <c r="U29" s="44">
        <f t="shared" si="6"/>
        <v>104.86311179087153</v>
      </c>
      <c r="V29" s="43">
        <f t="shared" si="7"/>
        <v>541093.65684089705</v>
      </c>
      <c r="W29" s="48">
        <f t="shared" si="8"/>
        <v>108821.30743726814</v>
      </c>
      <c r="X29" s="42">
        <v>4715</v>
      </c>
      <c r="Y29" s="43">
        <f t="shared" si="9"/>
        <v>394650.79443096265</v>
      </c>
      <c r="Z29" s="43">
        <v>344984.25502326892</v>
      </c>
      <c r="AA29" s="43">
        <v>49666.539407693737</v>
      </c>
      <c r="AB29" s="44">
        <f t="shared" si="10"/>
        <v>73.167392369728304</v>
      </c>
      <c r="AC29" s="44">
        <f t="shared" si="11"/>
        <v>10.533730521249998</v>
      </c>
      <c r="AD29" s="44">
        <f t="shared" si="12"/>
        <v>83.701122890978297</v>
      </c>
      <c r="AE29" s="44">
        <v>113.08514694374992</v>
      </c>
      <c r="AF29" s="43">
        <v>3919234.1267235363</v>
      </c>
      <c r="AG29" s="43">
        <v>39041</v>
      </c>
      <c r="AH29" s="44">
        <f t="shared" si="13"/>
        <v>100.3876470050341</v>
      </c>
      <c r="AI29" s="45">
        <v>3</v>
      </c>
      <c r="AJ29" s="46">
        <v>12</v>
      </c>
      <c r="AK29" s="47">
        <f t="shared" si="14"/>
        <v>0.88771735031629107</v>
      </c>
      <c r="AL29" s="44">
        <f t="shared" si="15"/>
        <v>100.3876470050341</v>
      </c>
      <c r="AM29" s="43">
        <f t="shared" si="16"/>
        <v>473327.75562873576</v>
      </c>
      <c r="AN29" s="48">
        <f t="shared" si="17"/>
        <v>85829.412215752483</v>
      </c>
      <c r="AO29" s="90">
        <f t="shared" si="18"/>
        <v>22991.895221515661</v>
      </c>
      <c r="AP29" s="97">
        <f t="shared" si="19"/>
        <v>445</v>
      </c>
      <c r="AQ29" s="165"/>
      <c r="AR29" s="164"/>
    </row>
    <row r="30" spans="1:44" s="3" customFormat="1" ht="12.75" customHeight="1" outlineLevel="2" x14ac:dyDescent="0.2">
      <c r="A30" s="10">
        <v>3070</v>
      </c>
      <c r="B30" s="11" t="s">
        <v>213</v>
      </c>
      <c r="C30" s="12">
        <v>79369</v>
      </c>
      <c r="D30" s="13" t="s">
        <v>23</v>
      </c>
      <c r="E30" s="14" t="s">
        <v>242</v>
      </c>
      <c r="F30" s="15" t="s">
        <v>237</v>
      </c>
      <c r="G30" s="42">
        <v>3350</v>
      </c>
      <c r="H30" s="43">
        <f t="shared" si="0"/>
        <v>607068.17244583415</v>
      </c>
      <c r="I30" s="43">
        <v>545393.11304519966</v>
      </c>
      <c r="J30" s="43">
        <v>61675.059400634549</v>
      </c>
      <c r="K30" s="44">
        <f t="shared" si="1"/>
        <v>162.80391434185066</v>
      </c>
      <c r="L30" s="44">
        <f t="shared" si="2"/>
        <v>18.410465492726733</v>
      </c>
      <c r="M30" s="44">
        <f t="shared" si="3"/>
        <v>181.21437983457736</v>
      </c>
      <c r="N30" s="44">
        <v>213.74061069050418</v>
      </c>
      <c r="O30" s="43">
        <v>8724913.7728827167</v>
      </c>
      <c r="P30" s="43">
        <v>40075</v>
      </c>
      <c r="Q30" s="44">
        <f t="shared" si="4"/>
        <v>217.714629391958</v>
      </c>
      <c r="R30" s="45">
        <v>3</v>
      </c>
      <c r="S30" s="46">
        <v>12</v>
      </c>
      <c r="T30" s="47">
        <f t="shared" si="5"/>
        <v>1</v>
      </c>
      <c r="U30" s="44">
        <f t="shared" si="6"/>
        <v>213.74061069050418</v>
      </c>
      <c r="V30" s="43">
        <f t="shared" si="7"/>
        <v>716031.045813189</v>
      </c>
      <c r="W30" s="48">
        <f t="shared" si="8"/>
        <v>108962.87336735486</v>
      </c>
      <c r="X30" s="42">
        <v>3062</v>
      </c>
      <c r="Y30" s="43">
        <f t="shared" si="9"/>
        <v>546673.46154700255</v>
      </c>
      <c r="Z30" s="43">
        <v>490472.957270485</v>
      </c>
      <c r="AA30" s="43">
        <v>56200.504276517589</v>
      </c>
      <c r="AB30" s="44">
        <f t="shared" si="10"/>
        <v>160.18058695966198</v>
      </c>
      <c r="AC30" s="44">
        <f t="shared" si="11"/>
        <v>18.354181670972434</v>
      </c>
      <c r="AD30" s="44">
        <f t="shared" si="12"/>
        <v>178.5347686306344</v>
      </c>
      <c r="AE30" s="44">
        <v>204.1635219761007</v>
      </c>
      <c r="AF30" s="43">
        <v>7297371.7107769689</v>
      </c>
      <c r="AG30" s="43">
        <v>35743</v>
      </c>
      <c r="AH30" s="44">
        <f t="shared" si="13"/>
        <v>204.16226144355451</v>
      </c>
      <c r="AI30" s="45">
        <v>5</v>
      </c>
      <c r="AJ30" s="46">
        <v>12</v>
      </c>
      <c r="AK30" s="47">
        <f t="shared" si="14"/>
        <v>0.99999382586794161</v>
      </c>
      <c r="AL30" s="44">
        <f t="shared" si="15"/>
        <v>204.16226144355451</v>
      </c>
      <c r="AM30" s="43">
        <f t="shared" si="16"/>
        <v>625144.84454016387</v>
      </c>
      <c r="AN30" s="48">
        <f t="shared" si="17"/>
        <v>85605.145083448719</v>
      </c>
      <c r="AO30" s="90">
        <f t="shared" si="18"/>
        <v>23357.728283906137</v>
      </c>
      <c r="AP30" s="97">
        <f t="shared" si="19"/>
        <v>288</v>
      </c>
      <c r="AQ30" s="165"/>
      <c r="AR30" s="164"/>
    </row>
    <row r="31" spans="1:44" s="3" customFormat="1" ht="27.75" customHeight="1" thickBot="1" x14ac:dyDescent="0.25">
      <c r="A31" s="61"/>
      <c r="B31" s="62" t="s">
        <v>685</v>
      </c>
      <c r="C31" s="63"/>
      <c r="D31" s="64"/>
      <c r="E31" s="65"/>
      <c r="F31" s="64"/>
      <c r="G31" s="66"/>
      <c r="H31" s="67"/>
      <c r="I31" s="67"/>
      <c r="J31" s="67"/>
      <c r="K31" s="68"/>
      <c r="L31" s="68"/>
      <c r="M31" s="68"/>
      <c r="N31" s="68"/>
      <c r="O31" s="67"/>
      <c r="P31" s="67"/>
      <c r="Q31" s="68"/>
      <c r="R31" s="69"/>
      <c r="S31" s="70"/>
      <c r="T31" s="71"/>
      <c r="U31" s="68"/>
      <c r="V31" s="68"/>
      <c r="W31" s="72">
        <f>SUBTOTAL(9,W3:W30)</f>
        <v>-2268728.5245929947</v>
      </c>
      <c r="X31" s="66"/>
      <c r="Y31" s="67"/>
      <c r="Z31" s="67"/>
      <c r="AA31" s="67"/>
      <c r="AB31" s="68"/>
      <c r="AC31" s="68"/>
      <c r="AD31" s="68"/>
      <c r="AE31" s="68"/>
      <c r="AF31" s="67"/>
      <c r="AG31" s="67"/>
      <c r="AH31" s="68"/>
      <c r="AI31" s="69"/>
      <c r="AJ31" s="70"/>
      <c r="AK31" s="71"/>
      <c r="AL31" s="68"/>
      <c r="AM31" s="68"/>
      <c r="AN31" s="72">
        <f>SUBTOTAL(9,AN3:AN30)</f>
        <v>-2741224.257323544</v>
      </c>
      <c r="AO31" s="94">
        <f>SUBTOTAL(9,AO3:AO30)</f>
        <v>472495.73273055046</v>
      </c>
      <c r="AP31" s="95">
        <v>9.9999999999999995E-8</v>
      </c>
      <c r="AQ31" s="41"/>
    </row>
    <row r="32" spans="1:44" s="3" customFormat="1" ht="12.75" customHeight="1" x14ac:dyDescent="0.2">
      <c r="A32" s="73"/>
      <c r="B32" s="36"/>
      <c r="C32" s="73"/>
      <c r="D32" s="73"/>
      <c r="E32" s="73"/>
      <c r="F32" s="36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92"/>
      <c r="AP32" s="92"/>
      <c r="AQ32" s="41"/>
    </row>
    <row r="33" spans="44:44" x14ac:dyDescent="0.2">
      <c r="AR33" s="3"/>
    </row>
    <row r="34" spans="44:44" x14ac:dyDescent="0.2">
      <c r="AR34" s="3"/>
    </row>
    <row r="35" spans="44:44" x14ac:dyDescent="0.2">
      <c r="AR35" s="3"/>
    </row>
    <row r="36" spans="44:44" x14ac:dyDescent="0.2">
      <c r="AR36" s="3"/>
    </row>
    <row r="37" spans="44:44" x14ac:dyDescent="0.2">
      <c r="AR37" s="3"/>
    </row>
    <row r="38" spans="44:44" x14ac:dyDescent="0.2">
      <c r="AR38" s="3"/>
    </row>
    <row r="39" spans="44:44" x14ac:dyDescent="0.2">
      <c r="AR39" s="3"/>
    </row>
    <row r="40" spans="44:44" x14ac:dyDescent="0.2">
      <c r="AR40" s="3"/>
    </row>
    <row r="41" spans="44:44" x14ac:dyDescent="0.2">
      <c r="AR41" s="3"/>
    </row>
    <row r="42" spans="44:44" x14ac:dyDescent="0.2">
      <c r="AR42" s="3"/>
    </row>
  </sheetData>
  <mergeCells count="3">
    <mergeCell ref="G1:W1"/>
    <mergeCell ref="X1:AN1"/>
    <mergeCell ref="AO1:AP1"/>
  </mergeCells>
  <conditionalFormatting sqref="AP31">
    <cfRule type="cellIs" dxfId="382" priority="315" operator="lessThanOrEqual">
      <formula>0</formula>
    </cfRule>
  </conditionalFormatting>
  <conditionalFormatting sqref="AP31">
    <cfRule type="cellIs" dxfId="381" priority="316" operator="equal">
      <formula>0</formula>
    </cfRule>
  </conditionalFormatting>
  <conditionalFormatting sqref="AK31 T31">
    <cfRule type="cellIs" dxfId="380" priority="300" operator="lessThan">
      <formula>0.7</formula>
    </cfRule>
  </conditionalFormatting>
  <conditionalFormatting sqref="T32">
    <cfRule type="cellIs" dxfId="379" priority="294" operator="lessThan">
      <formula>0.7</formula>
    </cfRule>
  </conditionalFormatting>
  <conditionalFormatting sqref="AK32">
    <cfRule type="cellIs" dxfId="378" priority="268" operator="lessThan">
      <formula>0.7</formula>
    </cfRule>
  </conditionalFormatting>
  <conditionalFormatting sqref="W31">
    <cfRule type="expression" dxfId="377" priority="254">
      <formula>$W31+100000&lt;$AN31</formula>
    </cfRule>
    <cfRule type="expression" dxfId="376" priority="255">
      <formula>$W31+50000&lt;$AN31</formula>
    </cfRule>
    <cfRule type="expression" dxfId="375" priority="256">
      <formula>$W31-100000&gt;$AN31</formula>
    </cfRule>
    <cfRule type="expression" dxfId="374" priority="257">
      <formula>$W31-50000&gt;$AN31</formula>
    </cfRule>
  </conditionalFormatting>
  <conditionalFormatting sqref="AP3:AP30">
    <cfRule type="cellIs" dxfId="373" priority="7" operator="lessThanOrEqual">
      <formula>0</formula>
    </cfRule>
  </conditionalFormatting>
  <conditionalFormatting sqref="AP3:AP30">
    <cfRule type="cellIs" dxfId="372" priority="8" operator="equal">
      <formula>0</formula>
    </cfRule>
  </conditionalFormatting>
  <conditionalFormatting sqref="AK3:AK30">
    <cfRule type="cellIs" dxfId="371" priority="6" operator="lessThan">
      <formula>0.7</formula>
    </cfRule>
  </conditionalFormatting>
  <conditionalFormatting sqref="T3:T30">
    <cfRule type="cellIs" dxfId="370" priority="5" operator="lessThan">
      <formula>0.7</formula>
    </cfRule>
  </conditionalFormatting>
  <conditionalFormatting sqref="W3:W30">
    <cfRule type="expression" dxfId="369" priority="1">
      <formula>$W3+100000&lt;$AN3</formula>
    </cfRule>
    <cfRule type="expression" dxfId="368" priority="2">
      <formula>$W3+50000&lt;$AN3</formula>
    </cfRule>
    <cfRule type="expression" dxfId="367" priority="3">
      <formula>$W3-100000&gt;$AN3</formula>
    </cfRule>
    <cfRule type="expression" dxfId="366" priority="4">
      <formula>$W3-50000&gt;$AN3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9" style="36" bestFit="1" customWidth="1"/>
    <col min="6" max="6" width="36.109375" style="36" hidden="1" customWidth="1"/>
    <col min="7" max="7" width="6" style="36" customWidth="1"/>
    <col min="8" max="8" width="6.6640625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" style="36" customWidth="1"/>
    <col min="25" max="25" width="6.6640625" style="36" customWidth="1"/>
    <col min="26" max="27" width="6.88671875" style="36" hidden="1" customWidth="1"/>
    <col min="28" max="29" width="7.109375" style="36" hidden="1" customWidth="1"/>
    <col min="30" max="30" width="6.6640625" style="36" customWidth="1"/>
    <col min="31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4041</v>
      </c>
      <c r="B3" s="11" t="s">
        <v>260</v>
      </c>
      <c r="C3" s="12">
        <v>78101</v>
      </c>
      <c r="D3" s="13" t="s">
        <v>23</v>
      </c>
      <c r="E3" s="14" t="s">
        <v>282</v>
      </c>
      <c r="F3" s="15" t="s">
        <v>264</v>
      </c>
      <c r="G3" s="42">
        <v>32206</v>
      </c>
      <c r="H3" s="43">
        <f t="shared" ref="H3:H14" si="0">I3+J3</f>
        <v>1851985.4826036866</v>
      </c>
      <c r="I3" s="43">
        <v>1735636.8718811707</v>
      </c>
      <c r="J3" s="43">
        <v>116348.61072251586</v>
      </c>
      <c r="K3" s="44">
        <f t="shared" ref="K3:K14" si="1">I3/G3</f>
        <v>53.891724271290151</v>
      </c>
      <c r="L3" s="44">
        <f t="shared" ref="L3:L14" si="2">J3/G3</f>
        <v>3.6126377296937173</v>
      </c>
      <c r="M3" s="44">
        <f t="shared" ref="M3:M14" si="3">H3/G3</f>
        <v>57.504362000983875</v>
      </c>
      <c r="N3" s="44">
        <v>49.73381377969622</v>
      </c>
      <c r="O3" s="43">
        <v>18552725.414343119</v>
      </c>
      <c r="P3" s="43">
        <v>368602</v>
      </c>
      <c r="Q3" s="44">
        <f t="shared" ref="Q3:Q14" si="4">O3/P3</f>
        <v>50.332677018418565</v>
      </c>
      <c r="R3" s="45">
        <v>11</v>
      </c>
      <c r="S3" s="46">
        <v>12</v>
      </c>
      <c r="T3" s="47">
        <f t="shared" ref="T3:T14" si="5">IF(N3=0,1,MIN(Q3/N3,1))</f>
        <v>1</v>
      </c>
      <c r="U3" s="44">
        <f t="shared" ref="U3:U14" si="6">T3*N3</f>
        <v>49.73381377969622</v>
      </c>
      <c r="V3" s="43">
        <f t="shared" ref="V3:V14" si="7">IF(U3&lt;0,0,G3*U3)</f>
        <v>1601727.2065888965</v>
      </c>
      <c r="W3" s="48">
        <f t="shared" ref="W3:W14" si="8">IF(G3=0,-H3*12/12,(V3-H3)*12/12)</f>
        <v>-250258.27601479017</v>
      </c>
      <c r="X3" s="42">
        <v>29552</v>
      </c>
      <c r="Y3" s="43">
        <f t="shared" ref="Y3:Y14" si="9">Z3+AA3</f>
        <v>1693056.8389700106</v>
      </c>
      <c r="Z3" s="43">
        <v>1587030.2549877211</v>
      </c>
      <c r="AA3" s="43">
        <v>106026.58398228945</v>
      </c>
      <c r="AB3" s="44">
        <f t="shared" ref="AB3:AB14" si="10">Z3/X3</f>
        <v>53.702972894820014</v>
      </c>
      <c r="AC3" s="44">
        <f t="shared" ref="AC3:AC14" si="11">AA3/X3</f>
        <v>3.5877972381662646</v>
      </c>
      <c r="AD3" s="44">
        <f t="shared" ref="AD3:AD14" si="12">Y3/X3</f>
        <v>57.290770132986282</v>
      </c>
      <c r="AE3" s="44">
        <v>48.775562306253548</v>
      </c>
      <c r="AF3" s="43">
        <v>16493555.240652876</v>
      </c>
      <c r="AG3" s="43">
        <v>338535</v>
      </c>
      <c r="AH3" s="44">
        <f t="shared" ref="AH3:AH14" si="13">AF3/AG3</f>
        <v>48.720384127646703</v>
      </c>
      <c r="AI3" s="45">
        <v>11</v>
      </c>
      <c r="AJ3" s="46">
        <v>12</v>
      </c>
      <c r="AK3" s="47">
        <f t="shared" ref="AK3:AK14" si="14">IF(AE3=0,1,MIN(AH3/AE3,1))</f>
        <v>0.99886873311146285</v>
      </c>
      <c r="AL3" s="44">
        <f t="shared" ref="AL3:AL14" si="15">AK3*AE3</f>
        <v>48.720384127646703</v>
      </c>
      <c r="AM3" s="43">
        <f t="shared" ref="AM3:AM14" si="16">IF(AL3&lt;0,0,X3*AL3)</f>
        <v>1439784.7917402154</v>
      </c>
      <c r="AN3" s="48">
        <f t="shared" ref="AN3:AN14" si="17">IF(X3=0,-Y3*12/11,(AM3-Y3)*12/11)</f>
        <v>-276296.77879614028</v>
      </c>
      <c r="AO3" s="90">
        <f t="shared" ref="AO3:AO14" si="18">W3-AN3</f>
        <v>26038.502781350107</v>
      </c>
      <c r="AP3" s="97">
        <f t="shared" ref="AP3:AP14" si="19">G3-X3</f>
        <v>2654</v>
      </c>
      <c r="AQ3" s="165"/>
      <c r="AR3" s="164"/>
    </row>
    <row r="4" spans="1:44" s="3" customFormat="1" ht="12.75" customHeight="1" outlineLevel="2" x14ac:dyDescent="0.2">
      <c r="A4" s="10">
        <v>4041</v>
      </c>
      <c r="B4" s="11" t="s">
        <v>260</v>
      </c>
      <c r="C4" s="12">
        <v>78100</v>
      </c>
      <c r="D4" s="13" t="s">
        <v>23</v>
      </c>
      <c r="E4" s="14" t="s">
        <v>263</v>
      </c>
      <c r="F4" s="15" t="s">
        <v>264</v>
      </c>
      <c r="G4" s="42">
        <v>19261</v>
      </c>
      <c r="H4" s="43">
        <f t="shared" si="0"/>
        <v>1507970.3857994128</v>
      </c>
      <c r="I4" s="43">
        <v>1433835.4943361881</v>
      </c>
      <c r="J4" s="43">
        <v>74134.891463224863</v>
      </c>
      <c r="K4" s="44">
        <f t="shared" si="1"/>
        <v>74.442422217755464</v>
      </c>
      <c r="L4" s="44">
        <f t="shared" si="2"/>
        <v>3.848963785017645</v>
      </c>
      <c r="M4" s="44">
        <f t="shared" si="3"/>
        <v>78.291386002773109</v>
      </c>
      <c r="N4" s="44">
        <v>68.654067857117255</v>
      </c>
      <c r="O4" s="43">
        <v>15602879.647722458</v>
      </c>
      <c r="P4" s="43">
        <v>221448</v>
      </c>
      <c r="Q4" s="44">
        <f t="shared" si="4"/>
        <v>70.458435604396783</v>
      </c>
      <c r="R4" s="45">
        <v>11</v>
      </c>
      <c r="S4" s="46">
        <v>12</v>
      </c>
      <c r="T4" s="47">
        <f t="shared" si="5"/>
        <v>1</v>
      </c>
      <c r="U4" s="44">
        <f t="shared" si="6"/>
        <v>68.654067857117255</v>
      </c>
      <c r="V4" s="43">
        <f t="shared" si="7"/>
        <v>1322346.0009959354</v>
      </c>
      <c r="W4" s="48">
        <f t="shared" si="8"/>
        <v>-185624.38480347744</v>
      </c>
      <c r="X4" s="42">
        <v>17276</v>
      </c>
      <c r="Y4" s="43">
        <f t="shared" si="9"/>
        <v>1362152.2699879708</v>
      </c>
      <c r="Z4" s="43">
        <v>1294784.2576258185</v>
      </c>
      <c r="AA4" s="43">
        <v>67368.012362152367</v>
      </c>
      <c r="AB4" s="44">
        <f t="shared" si="10"/>
        <v>74.946993379591248</v>
      </c>
      <c r="AC4" s="44">
        <f t="shared" si="11"/>
        <v>3.8995144919050917</v>
      </c>
      <c r="AD4" s="44">
        <f t="shared" si="12"/>
        <v>78.846507871496343</v>
      </c>
      <c r="AE4" s="44">
        <v>67.216306641900871</v>
      </c>
      <c r="AF4" s="43">
        <v>13727408.818751438</v>
      </c>
      <c r="AG4" s="43">
        <v>202956</v>
      </c>
      <c r="AH4" s="44">
        <f t="shared" si="13"/>
        <v>67.637363855966015</v>
      </c>
      <c r="AI4" s="45">
        <v>11</v>
      </c>
      <c r="AJ4" s="46">
        <v>12</v>
      </c>
      <c r="AK4" s="47">
        <f t="shared" si="14"/>
        <v>1</v>
      </c>
      <c r="AL4" s="44">
        <f t="shared" si="15"/>
        <v>67.216306641900871</v>
      </c>
      <c r="AM4" s="43">
        <f t="shared" si="16"/>
        <v>1161228.9135454795</v>
      </c>
      <c r="AN4" s="48">
        <f t="shared" si="17"/>
        <v>-219189.11611908142</v>
      </c>
      <c r="AO4" s="90">
        <f t="shared" si="18"/>
        <v>33564.731315603975</v>
      </c>
      <c r="AP4" s="97">
        <f t="shared" si="19"/>
        <v>1985</v>
      </c>
      <c r="AQ4" s="165"/>
      <c r="AR4" s="164"/>
    </row>
    <row r="5" spans="1:44" s="3" customFormat="1" ht="12.75" customHeight="1" outlineLevel="2" x14ac:dyDescent="0.2">
      <c r="A5" s="10">
        <v>4041</v>
      </c>
      <c r="B5" s="11" t="s">
        <v>260</v>
      </c>
      <c r="C5" s="12">
        <v>79101</v>
      </c>
      <c r="D5" s="13" t="s">
        <v>23</v>
      </c>
      <c r="E5" s="14" t="s">
        <v>261</v>
      </c>
      <c r="F5" s="15" t="s">
        <v>262</v>
      </c>
      <c r="G5" s="42">
        <v>35395</v>
      </c>
      <c r="H5" s="43">
        <f t="shared" si="0"/>
        <v>1202798.0838924712</v>
      </c>
      <c r="I5" s="43">
        <v>1078047.6399987319</v>
      </c>
      <c r="J5" s="43">
        <v>124750.4438937393</v>
      </c>
      <c r="K5" s="44">
        <f t="shared" si="1"/>
        <v>30.457625088253479</v>
      </c>
      <c r="L5" s="44">
        <f t="shared" si="2"/>
        <v>3.5245216525989349</v>
      </c>
      <c r="M5" s="44">
        <f t="shared" si="3"/>
        <v>33.982146740852414</v>
      </c>
      <c r="N5" s="44">
        <v>30.695671898763095</v>
      </c>
      <c r="O5" s="43">
        <v>14466766.20644032</v>
      </c>
      <c r="P5" s="43">
        <v>485707</v>
      </c>
      <c r="Q5" s="44">
        <f t="shared" si="4"/>
        <v>29.78496543479983</v>
      </c>
      <c r="R5" s="45">
        <v>10</v>
      </c>
      <c r="S5" s="46">
        <v>12</v>
      </c>
      <c r="T5" s="47">
        <f t="shared" si="5"/>
        <v>0.97033111159883223</v>
      </c>
      <c r="U5" s="44">
        <f t="shared" si="6"/>
        <v>29.78496543479983</v>
      </c>
      <c r="V5" s="43">
        <f t="shared" si="7"/>
        <v>1054238.8515647401</v>
      </c>
      <c r="W5" s="48">
        <f t="shared" si="8"/>
        <v>-148559.23232773109</v>
      </c>
      <c r="X5" s="42">
        <v>32275</v>
      </c>
      <c r="Y5" s="43">
        <f t="shared" si="9"/>
        <v>1076313.2666038447</v>
      </c>
      <c r="Z5" s="43">
        <v>962470.02172886918</v>
      </c>
      <c r="AA5" s="43">
        <v>113843.24487497541</v>
      </c>
      <c r="AB5" s="44">
        <f t="shared" si="10"/>
        <v>29.820914693380921</v>
      </c>
      <c r="AC5" s="44">
        <f t="shared" si="11"/>
        <v>3.5272887645228632</v>
      </c>
      <c r="AD5" s="44">
        <f t="shared" si="12"/>
        <v>33.348203457903786</v>
      </c>
      <c r="AE5" s="44">
        <v>30.044074960679417</v>
      </c>
      <c r="AF5" s="43">
        <v>13016088.691020319</v>
      </c>
      <c r="AG5" s="43">
        <v>444900</v>
      </c>
      <c r="AH5" s="44">
        <f t="shared" si="13"/>
        <v>29.256211937559719</v>
      </c>
      <c r="AI5" s="45">
        <v>9</v>
      </c>
      <c r="AJ5" s="46">
        <v>12</v>
      </c>
      <c r="AK5" s="47">
        <f t="shared" si="14"/>
        <v>0.9737764259957804</v>
      </c>
      <c r="AL5" s="44">
        <f t="shared" si="15"/>
        <v>29.256211937559719</v>
      </c>
      <c r="AM5" s="43">
        <f t="shared" si="16"/>
        <v>944244.24028473999</v>
      </c>
      <c r="AN5" s="48">
        <f t="shared" si="17"/>
        <v>-144075.30143902331</v>
      </c>
      <c r="AO5" s="90">
        <f t="shared" si="18"/>
        <v>-4483.9308887077786</v>
      </c>
      <c r="AP5" s="97">
        <f t="shared" si="19"/>
        <v>3120</v>
      </c>
      <c r="AQ5" s="165"/>
      <c r="AR5" s="164"/>
    </row>
    <row r="6" spans="1:44" s="3" customFormat="1" ht="12.75" customHeight="1" outlineLevel="2" x14ac:dyDescent="0.2">
      <c r="A6" s="10">
        <v>4041</v>
      </c>
      <c r="B6" s="11" t="s">
        <v>260</v>
      </c>
      <c r="C6" s="12">
        <v>78370</v>
      </c>
      <c r="D6" s="13" t="s">
        <v>23</v>
      </c>
      <c r="E6" s="14" t="s">
        <v>273</v>
      </c>
      <c r="F6" s="15" t="s">
        <v>274</v>
      </c>
      <c r="G6" s="42">
        <v>3777</v>
      </c>
      <c r="H6" s="43">
        <f t="shared" si="0"/>
        <v>177862.77356535121</v>
      </c>
      <c r="I6" s="43">
        <v>160333.66996827294</v>
      </c>
      <c r="J6" s="43">
        <v>17529.103597078265</v>
      </c>
      <c r="K6" s="44">
        <f t="shared" si="1"/>
        <v>42.450005286807766</v>
      </c>
      <c r="L6" s="44">
        <f t="shared" si="2"/>
        <v>4.6410123370607002</v>
      </c>
      <c r="M6" s="44">
        <f t="shared" si="3"/>
        <v>47.091017623868467</v>
      </c>
      <c r="N6" s="44">
        <v>9.229063017214882</v>
      </c>
      <c r="O6" s="43">
        <v>1129324.9843868727</v>
      </c>
      <c r="P6" s="43">
        <v>104972</v>
      </c>
      <c r="Q6" s="44">
        <f t="shared" si="4"/>
        <v>10.758344933762077</v>
      </c>
      <c r="R6" s="45">
        <v>12</v>
      </c>
      <c r="S6" s="46">
        <v>12</v>
      </c>
      <c r="T6" s="47">
        <f t="shared" si="5"/>
        <v>1</v>
      </c>
      <c r="U6" s="44">
        <f t="shared" si="6"/>
        <v>9.229063017214882</v>
      </c>
      <c r="V6" s="43">
        <f t="shared" si="7"/>
        <v>34858.171016020606</v>
      </c>
      <c r="W6" s="48">
        <f t="shared" si="8"/>
        <v>-143004.60254933059</v>
      </c>
      <c r="X6" s="42">
        <v>3425</v>
      </c>
      <c r="Y6" s="43">
        <f t="shared" si="9"/>
        <v>156238.53087352298</v>
      </c>
      <c r="Z6" s="43">
        <v>140107.50189891848</v>
      </c>
      <c r="AA6" s="43">
        <v>16131.028974604511</v>
      </c>
      <c r="AB6" s="44">
        <f t="shared" si="10"/>
        <v>40.907299824501742</v>
      </c>
      <c r="AC6" s="44">
        <f t="shared" si="11"/>
        <v>4.7097894816363537</v>
      </c>
      <c r="AD6" s="44">
        <f t="shared" si="12"/>
        <v>45.617089306138098</v>
      </c>
      <c r="AE6" s="44">
        <v>8.2184531609578411</v>
      </c>
      <c r="AF6" s="43">
        <v>1011595.478015131</v>
      </c>
      <c r="AG6" s="43">
        <v>96428</v>
      </c>
      <c r="AH6" s="44">
        <f t="shared" si="13"/>
        <v>10.490681939012848</v>
      </c>
      <c r="AI6" s="45">
        <v>12</v>
      </c>
      <c r="AJ6" s="46">
        <v>12</v>
      </c>
      <c r="AK6" s="47">
        <f t="shared" si="14"/>
        <v>1</v>
      </c>
      <c r="AL6" s="44">
        <f t="shared" si="15"/>
        <v>8.2184531609578411</v>
      </c>
      <c r="AM6" s="43">
        <f t="shared" si="16"/>
        <v>28148.202076280606</v>
      </c>
      <c r="AN6" s="48">
        <f t="shared" si="17"/>
        <v>-139734.90414244623</v>
      </c>
      <c r="AO6" s="90">
        <f t="shared" si="18"/>
        <v>-3269.6984068843594</v>
      </c>
      <c r="AP6" s="97">
        <f t="shared" si="19"/>
        <v>352</v>
      </c>
      <c r="AQ6" s="165"/>
      <c r="AR6" s="164"/>
    </row>
    <row r="7" spans="1:44" s="3" customFormat="1" ht="12.75" customHeight="1" outlineLevel="2" x14ac:dyDescent="0.2">
      <c r="A7" s="10">
        <v>4041</v>
      </c>
      <c r="B7" s="11" t="s">
        <v>260</v>
      </c>
      <c r="C7" s="12">
        <v>79100</v>
      </c>
      <c r="D7" s="13" t="s">
        <v>23</v>
      </c>
      <c r="E7" s="14" t="s">
        <v>269</v>
      </c>
      <c r="F7" s="15" t="s">
        <v>270</v>
      </c>
      <c r="G7" s="42">
        <v>6897</v>
      </c>
      <c r="H7" s="43">
        <f t="shared" si="0"/>
        <v>317829.23649027001</v>
      </c>
      <c r="I7" s="43">
        <v>284453.99869984505</v>
      </c>
      <c r="J7" s="43">
        <v>33375.237790424944</v>
      </c>
      <c r="K7" s="44">
        <f t="shared" si="1"/>
        <v>41.243149006792088</v>
      </c>
      <c r="L7" s="44">
        <f t="shared" si="2"/>
        <v>4.8390949384406179</v>
      </c>
      <c r="M7" s="44">
        <f t="shared" si="3"/>
        <v>46.082243945232712</v>
      </c>
      <c r="N7" s="44">
        <v>27.793370001515349</v>
      </c>
      <c r="O7" s="43">
        <v>3441886.6795886657</v>
      </c>
      <c r="P7" s="43">
        <v>117119</v>
      </c>
      <c r="Q7" s="44">
        <f t="shared" si="4"/>
        <v>29.387944565686745</v>
      </c>
      <c r="R7" s="45">
        <v>12</v>
      </c>
      <c r="S7" s="46">
        <v>12</v>
      </c>
      <c r="T7" s="47">
        <f t="shared" si="5"/>
        <v>1</v>
      </c>
      <c r="U7" s="44">
        <f t="shared" si="6"/>
        <v>27.793370001515349</v>
      </c>
      <c r="V7" s="43">
        <f t="shared" si="7"/>
        <v>191690.87290045136</v>
      </c>
      <c r="W7" s="48">
        <f t="shared" si="8"/>
        <v>-126138.36358981865</v>
      </c>
      <c r="X7" s="42">
        <v>5708</v>
      </c>
      <c r="Y7" s="43">
        <f t="shared" si="9"/>
        <v>274232.37031705986</v>
      </c>
      <c r="Z7" s="43">
        <v>244093.50106771791</v>
      </c>
      <c r="AA7" s="43">
        <v>30138.869249341977</v>
      </c>
      <c r="AB7" s="44">
        <f t="shared" si="10"/>
        <v>42.763402429523111</v>
      </c>
      <c r="AC7" s="44">
        <f t="shared" si="11"/>
        <v>5.2801102398987343</v>
      </c>
      <c r="AD7" s="44">
        <f t="shared" si="12"/>
        <v>48.043512669421837</v>
      </c>
      <c r="AE7" s="44">
        <v>27.056843798198685</v>
      </c>
      <c r="AF7" s="43">
        <v>2995263.5189022087</v>
      </c>
      <c r="AG7" s="43">
        <v>102002</v>
      </c>
      <c r="AH7" s="44">
        <f t="shared" si="13"/>
        <v>29.364752837220923</v>
      </c>
      <c r="AI7" s="45">
        <v>12</v>
      </c>
      <c r="AJ7" s="46">
        <v>12</v>
      </c>
      <c r="AK7" s="47">
        <f t="shared" si="14"/>
        <v>1</v>
      </c>
      <c r="AL7" s="44">
        <f t="shared" si="15"/>
        <v>27.056843798198685</v>
      </c>
      <c r="AM7" s="43">
        <f t="shared" si="16"/>
        <v>154440.4644001181</v>
      </c>
      <c r="AN7" s="48">
        <f t="shared" si="17"/>
        <v>-130682.07918211828</v>
      </c>
      <c r="AO7" s="90">
        <f t="shared" si="18"/>
        <v>4543.7155922996317</v>
      </c>
      <c r="AP7" s="97">
        <f t="shared" si="19"/>
        <v>1189</v>
      </c>
      <c r="AQ7" s="165"/>
      <c r="AR7" s="164"/>
    </row>
    <row r="8" spans="1:44" s="3" customFormat="1" ht="12.75" customHeight="1" outlineLevel="2" x14ac:dyDescent="0.2">
      <c r="A8" s="10">
        <v>4041</v>
      </c>
      <c r="B8" s="11" t="s">
        <v>260</v>
      </c>
      <c r="C8" s="12">
        <v>78369</v>
      </c>
      <c r="D8" s="13" t="s">
        <v>23</v>
      </c>
      <c r="E8" s="14" t="s">
        <v>271</v>
      </c>
      <c r="F8" s="15" t="s">
        <v>272</v>
      </c>
      <c r="G8" s="42">
        <v>12174</v>
      </c>
      <c r="H8" s="43">
        <f t="shared" si="0"/>
        <v>356923.93191227026</v>
      </c>
      <c r="I8" s="43">
        <v>332571.06308993191</v>
      </c>
      <c r="J8" s="43">
        <v>24352.868822338329</v>
      </c>
      <c r="K8" s="44">
        <f t="shared" si="1"/>
        <v>27.318142195657295</v>
      </c>
      <c r="L8" s="44">
        <f t="shared" si="2"/>
        <v>2.0003999361211049</v>
      </c>
      <c r="M8" s="44">
        <f t="shared" si="3"/>
        <v>29.318542131778401</v>
      </c>
      <c r="N8" s="44">
        <v>19.19715762952503</v>
      </c>
      <c r="O8" s="43">
        <v>3819170.0854257364</v>
      </c>
      <c r="P8" s="43">
        <v>193816</v>
      </c>
      <c r="Q8" s="44">
        <f t="shared" si="4"/>
        <v>19.705133143939285</v>
      </c>
      <c r="R8" s="45">
        <v>11</v>
      </c>
      <c r="S8" s="46">
        <v>12</v>
      </c>
      <c r="T8" s="47">
        <f t="shared" si="5"/>
        <v>1</v>
      </c>
      <c r="U8" s="44">
        <f t="shared" si="6"/>
        <v>19.19715762952503</v>
      </c>
      <c r="V8" s="43">
        <f t="shared" si="7"/>
        <v>233706.19698183771</v>
      </c>
      <c r="W8" s="48">
        <f t="shared" si="8"/>
        <v>-123217.73493043256</v>
      </c>
      <c r="X8" s="42">
        <v>11239</v>
      </c>
      <c r="Y8" s="43">
        <f t="shared" si="9"/>
        <v>282738.55308557104</v>
      </c>
      <c r="Z8" s="43">
        <v>260384.20014705535</v>
      </c>
      <c r="AA8" s="43">
        <v>22354.352938515658</v>
      </c>
      <c r="AB8" s="44">
        <f t="shared" si="10"/>
        <v>23.167915308039447</v>
      </c>
      <c r="AC8" s="44">
        <f t="shared" si="11"/>
        <v>1.9889983929634005</v>
      </c>
      <c r="AD8" s="44">
        <f t="shared" si="12"/>
        <v>25.15691370100285</v>
      </c>
      <c r="AE8" s="44">
        <v>14.044221680898781</v>
      </c>
      <c r="AF8" s="43">
        <v>2735836.3019102174</v>
      </c>
      <c r="AG8" s="43">
        <v>180388</v>
      </c>
      <c r="AH8" s="44">
        <f t="shared" si="13"/>
        <v>15.166398551512392</v>
      </c>
      <c r="AI8" s="45">
        <v>12</v>
      </c>
      <c r="AJ8" s="46">
        <v>12</v>
      </c>
      <c r="AK8" s="47">
        <f t="shared" si="14"/>
        <v>1</v>
      </c>
      <c r="AL8" s="44">
        <f t="shared" si="15"/>
        <v>14.044221680898781</v>
      </c>
      <c r="AM8" s="43">
        <f t="shared" si="16"/>
        <v>157843.00747162141</v>
      </c>
      <c r="AN8" s="48">
        <f t="shared" si="17"/>
        <v>-136249.68612430868</v>
      </c>
      <c r="AO8" s="90">
        <f t="shared" si="18"/>
        <v>13031.951193876113</v>
      </c>
      <c r="AP8" s="97">
        <f t="shared" si="19"/>
        <v>935</v>
      </c>
      <c r="AQ8" s="165"/>
      <c r="AR8" s="164"/>
    </row>
    <row r="9" spans="1:44" s="3" customFormat="1" ht="12.75" customHeight="1" outlineLevel="2" x14ac:dyDescent="0.2">
      <c r="A9" s="10">
        <v>4041</v>
      </c>
      <c r="B9" s="11" t="s">
        <v>260</v>
      </c>
      <c r="C9" s="12">
        <v>76924</v>
      </c>
      <c r="D9" s="13" t="s">
        <v>23</v>
      </c>
      <c r="E9" s="14" t="s">
        <v>277</v>
      </c>
      <c r="F9" s="15" t="s">
        <v>278</v>
      </c>
      <c r="G9" s="42">
        <v>886</v>
      </c>
      <c r="H9" s="43">
        <f t="shared" si="0"/>
        <v>119396.14430860692</v>
      </c>
      <c r="I9" s="43">
        <v>110043.16487630841</v>
      </c>
      <c r="J9" s="43">
        <v>9352.9794322985108</v>
      </c>
      <c r="K9" s="44">
        <f t="shared" si="1"/>
        <v>124.20221769335035</v>
      </c>
      <c r="L9" s="44">
        <f t="shared" si="2"/>
        <v>10.556410194467846</v>
      </c>
      <c r="M9" s="44">
        <f t="shared" si="3"/>
        <v>134.75862788781819</v>
      </c>
      <c r="N9" s="44">
        <v>77.062356753797246</v>
      </c>
      <c r="O9" s="43">
        <v>2425747.2080449136</v>
      </c>
      <c r="P9" s="43">
        <v>30958</v>
      </c>
      <c r="Q9" s="44">
        <f t="shared" si="4"/>
        <v>78.356069773399881</v>
      </c>
      <c r="R9" s="45">
        <v>12</v>
      </c>
      <c r="S9" s="46">
        <v>12</v>
      </c>
      <c r="T9" s="47">
        <f t="shared" si="5"/>
        <v>1</v>
      </c>
      <c r="U9" s="44">
        <f t="shared" si="6"/>
        <v>77.062356753797246</v>
      </c>
      <c r="V9" s="43">
        <f t="shared" si="7"/>
        <v>68277.248083864353</v>
      </c>
      <c r="W9" s="48">
        <f t="shared" si="8"/>
        <v>-51118.896224742559</v>
      </c>
      <c r="X9" s="42">
        <v>911</v>
      </c>
      <c r="Y9" s="43">
        <f t="shared" si="9"/>
        <v>107389.37956513127</v>
      </c>
      <c r="Z9" s="43">
        <v>98907.664656383029</v>
      </c>
      <c r="AA9" s="43">
        <v>8481.7149087482376</v>
      </c>
      <c r="AB9" s="44">
        <f t="shared" si="10"/>
        <v>108.57043321227556</v>
      </c>
      <c r="AC9" s="44">
        <f t="shared" si="11"/>
        <v>9.310334696759865</v>
      </c>
      <c r="AD9" s="44">
        <f t="shared" si="12"/>
        <v>117.88076790903543</v>
      </c>
      <c r="AE9" s="44">
        <v>71.806428892417443</v>
      </c>
      <c r="AF9" s="43">
        <v>2224485.8615483209</v>
      </c>
      <c r="AG9" s="43">
        <v>28739</v>
      </c>
      <c r="AH9" s="44">
        <f t="shared" si="13"/>
        <v>77.403036346021807</v>
      </c>
      <c r="AI9" s="45">
        <v>12</v>
      </c>
      <c r="AJ9" s="46">
        <v>12</v>
      </c>
      <c r="AK9" s="47">
        <f t="shared" si="14"/>
        <v>1</v>
      </c>
      <c r="AL9" s="44">
        <f t="shared" si="15"/>
        <v>71.806428892417443</v>
      </c>
      <c r="AM9" s="43">
        <f t="shared" si="16"/>
        <v>65415.656720992294</v>
      </c>
      <c r="AN9" s="48">
        <f t="shared" si="17"/>
        <v>-45789.515829969787</v>
      </c>
      <c r="AO9" s="90">
        <f t="shared" si="18"/>
        <v>-5329.380394772772</v>
      </c>
      <c r="AP9" s="97">
        <f t="shared" si="19"/>
        <v>-25</v>
      </c>
      <c r="AQ9" s="165"/>
      <c r="AR9" s="164"/>
    </row>
    <row r="10" spans="1:44" s="3" customFormat="1" ht="12.75" customHeight="1" outlineLevel="2" x14ac:dyDescent="0.2">
      <c r="A10" s="10">
        <v>4041</v>
      </c>
      <c r="B10" s="11" t="s">
        <v>260</v>
      </c>
      <c r="C10" s="12">
        <v>79998</v>
      </c>
      <c r="D10" s="13" t="s">
        <v>23</v>
      </c>
      <c r="E10" s="14" t="s">
        <v>265</v>
      </c>
      <c r="F10" s="15" t="s">
        <v>266</v>
      </c>
      <c r="G10" s="42">
        <v>5850</v>
      </c>
      <c r="H10" s="43">
        <f t="shared" si="0"/>
        <v>82118.836766247914</v>
      </c>
      <c r="I10" s="43">
        <v>73584.779502370642</v>
      </c>
      <c r="J10" s="43">
        <v>8534.0572638772665</v>
      </c>
      <c r="K10" s="44">
        <f t="shared" si="1"/>
        <v>12.578594786730024</v>
      </c>
      <c r="L10" s="44">
        <f t="shared" si="2"/>
        <v>1.4588132075003875</v>
      </c>
      <c r="M10" s="44">
        <f t="shared" si="3"/>
        <v>14.037407994230414</v>
      </c>
      <c r="N10" s="44">
        <v>8.5298806846672424</v>
      </c>
      <c r="O10" s="43">
        <v>983646.35406635213</v>
      </c>
      <c r="P10" s="43">
        <v>107189</v>
      </c>
      <c r="Q10" s="44">
        <f t="shared" si="4"/>
        <v>9.1767471854980656</v>
      </c>
      <c r="R10" s="45">
        <v>10</v>
      </c>
      <c r="S10" s="46">
        <v>12</v>
      </c>
      <c r="T10" s="47">
        <f t="shared" si="5"/>
        <v>1</v>
      </c>
      <c r="U10" s="44">
        <f t="shared" si="6"/>
        <v>8.5298806846672424</v>
      </c>
      <c r="V10" s="43">
        <f t="shared" si="7"/>
        <v>49899.802005303369</v>
      </c>
      <c r="W10" s="48">
        <f t="shared" si="8"/>
        <v>-32219.034760944545</v>
      </c>
      <c r="X10" s="42">
        <v>5263</v>
      </c>
      <c r="Y10" s="43">
        <f t="shared" si="9"/>
        <v>72210.973210955781</v>
      </c>
      <c r="Z10" s="43">
        <v>64245.310930824213</v>
      </c>
      <c r="AA10" s="43">
        <v>7965.6622801315734</v>
      </c>
      <c r="AB10" s="44">
        <f t="shared" si="10"/>
        <v>12.206975286115183</v>
      </c>
      <c r="AC10" s="44">
        <f t="shared" si="11"/>
        <v>1.5135212388621648</v>
      </c>
      <c r="AD10" s="44">
        <f t="shared" si="12"/>
        <v>13.720496524977348</v>
      </c>
      <c r="AE10" s="44">
        <v>8.1597478795855753</v>
      </c>
      <c r="AF10" s="43">
        <v>785310.83506096457</v>
      </c>
      <c r="AG10" s="43">
        <v>95363</v>
      </c>
      <c r="AH10" s="44">
        <f t="shared" si="13"/>
        <v>8.2349636133612041</v>
      </c>
      <c r="AI10" s="45">
        <v>11</v>
      </c>
      <c r="AJ10" s="46">
        <v>12</v>
      </c>
      <c r="AK10" s="47">
        <f t="shared" si="14"/>
        <v>1</v>
      </c>
      <c r="AL10" s="44">
        <f t="shared" si="15"/>
        <v>8.1597478795855753</v>
      </c>
      <c r="AM10" s="43">
        <f t="shared" si="16"/>
        <v>42944.753090258884</v>
      </c>
      <c r="AN10" s="48">
        <f t="shared" si="17"/>
        <v>-31926.785586214795</v>
      </c>
      <c r="AO10" s="90">
        <f t="shared" si="18"/>
        <v>-292.24917472974994</v>
      </c>
      <c r="AP10" s="97">
        <f t="shared" si="19"/>
        <v>587</v>
      </c>
      <c r="AQ10" s="165"/>
      <c r="AR10" s="164"/>
    </row>
    <row r="11" spans="1:44" s="3" customFormat="1" ht="12.75" customHeight="1" outlineLevel="2" x14ac:dyDescent="0.2">
      <c r="A11" s="10">
        <v>4041</v>
      </c>
      <c r="B11" s="11" t="s">
        <v>260</v>
      </c>
      <c r="C11" s="12">
        <v>78843</v>
      </c>
      <c r="D11" s="13" t="s">
        <v>23</v>
      </c>
      <c r="E11" s="14" t="s">
        <v>279</v>
      </c>
      <c r="F11" s="15" t="s">
        <v>280</v>
      </c>
      <c r="G11" s="42">
        <v>4471</v>
      </c>
      <c r="H11" s="43">
        <f t="shared" si="0"/>
        <v>133295.20481885603</v>
      </c>
      <c r="I11" s="43">
        <v>125788.09673254578</v>
      </c>
      <c r="J11" s="43">
        <v>7507.1080863102434</v>
      </c>
      <c r="K11" s="44">
        <f t="shared" si="1"/>
        <v>28.134219801508785</v>
      </c>
      <c r="L11" s="44">
        <f t="shared" si="2"/>
        <v>1.6790668947238299</v>
      </c>
      <c r="M11" s="44">
        <f t="shared" si="3"/>
        <v>29.813286696232616</v>
      </c>
      <c r="N11" s="44">
        <v>24.360765219392682</v>
      </c>
      <c r="O11" s="43">
        <v>2359113.4678344205</v>
      </c>
      <c r="P11" s="43">
        <v>96003</v>
      </c>
      <c r="Q11" s="44">
        <f t="shared" si="4"/>
        <v>24.57333070669063</v>
      </c>
      <c r="R11" s="45">
        <v>5</v>
      </c>
      <c r="S11" s="46">
        <v>7</v>
      </c>
      <c r="T11" s="47">
        <f t="shared" si="5"/>
        <v>1</v>
      </c>
      <c r="U11" s="44">
        <f t="shared" si="6"/>
        <v>24.360765219392682</v>
      </c>
      <c r="V11" s="43">
        <f t="shared" si="7"/>
        <v>108916.98129590468</v>
      </c>
      <c r="W11" s="48">
        <f t="shared" si="8"/>
        <v>-24378.223522951346</v>
      </c>
      <c r="X11" s="42">
        <v>4098</v>
      </c>
      <c r="Y11" s="43">
        <f t="shared" si="9"/>
        <v>120193.10489322284</v>
      </c>
      <c r="Z11" s="43">
        <v>113513.78849607251</v>
      </c>
      <c r="AA11" s="43">
        <v>6679.3163971503336</v>
      </c>
      <c r="AB11" s="44">
        <f t="shared" si="10"/>
        <v>27.699801975615546</v>
      </c>
      <c r="AC11" s="44">
        <f t="shared" si="11"/>
        <v>1.6298966318082806</v>
      </c>
      <c r="AD11" s="44">
        <f t="shared" si="12"/>
        <v>29.329698607423826</v>
      </c>
      <c r="AE11" s="44">
        <v>22.884946097098283</v>
      </c>
      <c r="AF11" s="43">
        <v>2024618.3200294266</v>
      </c>
      <c r="AG11" s="43">
        <v>88996</v>
      </c>
      <c r="AH11" s="44">
        <f t="shared" si="13"/>
        <v>22.749542901135182</v>
      </c>
      <c r="AI11" s="45">
        <v>5</v>
      </c>
      <c r="AJ11" s="46">
        <v>7</v>
      </c>
      <c r="AK11" s="47">
        <f t="shared" si="14"/>
        <v>0.9940833071929206</v>
      </c>
      <c r="AL11" s="44">
        <f t="shared" si="15"/>
        <v>22.749542901135182</v>
      </c>
      <c r="AM11" s="43">
        <f t="shared" si="16"/>
        <v>93227.626808851972</v>
      </c>
      <c r="AN11" s="48">
        <f t="shared" si="17"/>
        <v>-29416.885182950042</v>
      </c>
      <c r="AO11" s="90">
        <f t="shared" si="18"/>
        <v>5038.6616599986955</v>
      </c>
      <c r="AP11" s="97">
        <f t="shared" si="19"/>
        <v>373</v>
      </c>
      <c r="AQ11" s="165"/>
      <c r="AR11" s="164"/>
    </row>
    <row r="12" spans="1:44" s="3" customFormat="1" ht="12.75" customHeight="1" outlineLevel="2" x14ac:dyDescent="0.2">
      <c r="A12" s="10">
        <v>4041</v>
      </c>
      <c r="B12" s="11" t="s">
        <v>260</v>
      </c>
      <c r="C12" s="12">
        <v>80547</v>
      </c>
      <c r="D12" s="13" t="s">
        <v>23</v>
      </c>
      <c r="E12" s="14" t="s">
        <v>281</v>
      </c>
      <c r="F12" s="15" t="s">
        <v>46</v>
      </c>
      <c r="G12" s="42">
        <v>25463</v>
      </c>
      <c r="H12" s="43">
        <f t="shared" si="0"/>
        <v>267695.46674300166</v>
      </c>
      <c r="I12" s="43">
        <v>239873.36137978183</v>
      </c>
      <c r="J12" s="43">
        <v>27822.105363219849</v>
      </c>
      <c r="K12" s="44">
        <f t="shared" si="1"/>
        <v>9.4204673989624883</v>
      </c>
      <c r="L12" s="44">
        <f t="shared" si="2"/>
        <v>1.0926483667761007</v>
      </c>
      <c r="M12" s="44">
        <f t="shared" si="3"/>
        <v>10.513115765738588</v>
      </c>
      <c r="N12" s="44">
        <v>9.8200744211892488</v>
      </c>
      <c r="O12" s="43">
        <v>2858653.2376538408</v>
      </c>
      <c r="P12" s="43">
        <v>280216</v>
      </c>
      <c r="Q12" s="44">
        <f t="shared" si="4"/>
        <v>10.201606038391244</v>
      </c>
      <c r="R12" s="45">
        <v>10</v>
      </c>
      <c r="S12" s="46">
        <v>12</v>
      </c>
      <c r="T12" s="47">
        <f t="shared" si="5"/>
        <v>1</v>
      </c>
      <c r="U12" s="44">
        <f t="shared" si="6"/>
        <v>9.8200744211892488</v>
      </c>
      <c r="V12" s="43">
        <f t="shared" si="7"/>
        <v>250048.55498674183</v>
      </c>
      <c r="W12" s="48">
        <f t="shared" si="8"/>
        <v>-17646.911756259826</v>
      </c>
      <c r="X12" s="42">
        <v>23091</v>
      </c>
      <c r="Y12" s="43">
        <f t="shared" si="9"/>
        <v>238987.03165394365</v>
      </c>
      <c r="Z12" s="43">
        <v>213675.93004728196</v>
      </c>
      <c r="AA12" s="43">
        <v>25311.101606661701</v>
      </c>
      <c r="AB12" s="44">
        <f t="shared" si="10"/>
        <v>9.2536455782461555</v>
      </c>
      <c r="AC12" s="44">
        <f t="shared" si="11"/>
        <v>1.0961457540453727</v>
      </c>
      <c r="AD12" s="44">
        <f t="shared" si="12"/>
        <v>10.349791332291527</v>
      </c>
      <c r="AE12" s="44">
        <v>9.1530220450427358</v>
      </c>
      <c r="AF12" s="43">
        <v>2543212.1616007858</v>
      </c>
      <c r="AG12" s="43">
        <v>254741</v>
      </c>
      <c r="AH12" s="44">
        <f t="shared" si="13"/>
        <v>9.9835211512900788</v>
      </c>
      <c r="AI12" s="45">
        <v>9</v>
      </c>
      <c r="AJ12" s="46">
        <v>12</v>
      </c>
      <c r="AK12" s="47">
        <f t="shared" si="14"/>
        <v>1</v>
      </c>
      <c r="AL12" s="44">
        <f t="shared" si="15"/>
        <v>9.1530220450427358</v>
      </c>
      <c r="AM12" s="43">
        <f t="shared" si="16"/>
        <v>211352.43204208181</v>
      </c>
      <c r="AN12" s="48">
        <f t="shared" si="17"/>
        <v>-30146.83594021291</v>
      </c>
      <c r="AO12" s="90">
        <f t="shared" si="18"/>
        <v>12499.924183953084</v>
      </c>
      <c r="AP12" s="97">
        <f t="shared" si="19"/>
        <v>2372</v>
      </c>
      <c r="AQ12" s="165"/>
      <c r="AR12" s="164"/>
    </row>
    <row r="13" spans="1:44" s="3" customFormat="1" ht="12.75" customHeight="1" outlineLevel="2" x14ac:dyDescent="0.2">
      <c r="A13" s="10">
        <v>4041</v>
      </c>
      <c r="B13" s="11" t="s">
        <v>260</v>
      </c>
      <c r="C13" s="12">
        <v>76925</v>
      </c>
      <c r="D13" s="13" t="s">
        <v>23</v>
      </c>
      <c r="E13" s="14" t="s">
        <v>267</v>
      </c>
      <c r="F13" s="15" t="s">
        <v>268</v>
      </c>
      <c r="G13" s="42">
        <v>2213</v>
      </c>
      <c r="H13" s="43">
        <f t="shared" si="0"/>
        <v>61123.029694772922</v>
      </c>
      <c r="I13" s="43">
        <v>55081.180325915811</v>
      </c>
      <c r="J13" s="43">
        <v>6041.8493688571107</v>
      </c>
      <c r="K13" s="44">
        <f t="shared" si="1"/>
        <v>24.889823915913155</v>
      </c>
      <c r="L13" s="44">
        <f t="shared" si="2"/>
        <v>2.7301623899038008</v>
      </c>
      <c r="M13" s="44">
        <f t="shared" si="3"/>
        <v>27.619986305816955</v>
      </c>
      <c r="N13" s="44">
        <v>24.56571089920633</v>
      </c>
      <c r="O13" s="43">
        <v>1325716.5208968434</v>
      </c>
      <c r="P13" s="43">
        <v>61034</v>
      </c>
      <c r="Q13" s="44">
        <f t="shared" si="4"/>
        <v>21.720950960068869</v>
      </c>
      <c r="R13" s="45">
        <v>9</v>
      </c>
      <c r="S13" s="46">
        <v>12</v>
      </c>
      <c r="T13" s="47">
        <f t="shared" si="5"/>
        <v>0.8841979395259687</v>
      </c>
      <c r="U13" s="44">
        <f t="shared" si="6"/>
        <v>21.720950960068869</v>
      </c>
      <c r="V13" s="43">
        <f t="shared" si="7"/>
        <v>48068.464474632405</v>
      </c>
      <c r="W13" s="48">
        <f t="shared" si="8"/>
        <v>-13054.565220140517</v>
      </c>
      <c r="X13" s="42">
        <v>1998</v>
      </c>
      <c r="Y13" s="43">
        <f t="shared" si="9"/>
        <v>53827.946827025648</v>
      </c>
      <c r="Z13" s="43">
        <v>48329.34186608559</v>
      </c>
      <c r="AA13" s="43">
        <v>5498.6049609400588</v>
      </c>
      <c r="AB13" s="44">
        <f t="shared" si="10"/>
        <v>24.188859792835629</v>
      </c>
      <c r="AC13" s="44">
        <f t="shared" si="11"/>
        <v>2.7520545350050343</v>
      </c>
      <c r="AD13" s="44">
        <f t="shared" si="12"/>
        <v>26.940914327840666</v>
      </c>
      <c r="AE13" s="44">
        <v>22.60886990789939</v>
      </c>
      <c r="AF13" s="43">
        <v>1214793.804728799</v>
      </c>
      <c r="AG13" s="43">
        <v>56843</v>
      </c>
      <c r="AH13" s="44">
        <f t="shared" si="13"/>
        <v>21.371036094660717</v>
      </c>
      <c r="AI13" s="45">
        <v>10</v>
      </c>
      <c r="AJ13" s="46">
        <v>12</v>
      </c>
      <c r="AK13" s="47">
        <f t="shared" si="14"/>
        <v>0.94525008024367541</v>
      </c>
      <c r="AL13" s="44">
        <f t="shared" si="15"/>
        <v>21.371036094660717</v>
      </c>
      <c r="AM13" s="43">
        <f t="shared" si="16"/>
        <v>42699.330117132115</v>
      </c>
      <c r="AN13" s="48">
        <f t="shared" si="17"/>
        <v>-12140.309138065672</v>
      </c>
      <c r="AO13" s="90">
        <f t="shared" si="18"/>
        <v>-914.25608207484584</v>
      </c>
      <c r="AP13" s="97">
        <f t="shared" si="19"/>
        <v>215</v>
      </c>
      <c r="AQ13" s="165"/>
      <c r="AR13" s="164"/>
    </row>
    <row r="14" spans="1:44" s="3" customFormat="1" ht="12.75" customHeight="1" outlineLevel="2" x14ac:dyDescent="0.2">
      <c r="A14" s="10">
        <v>4041</v>
      </c>
      <c r="B14" s="11" t="s">
        <v>260</v>
      </c>
      <c r="C14" s="12">
        <v>60666</v>
      </c>
      <c r="D14" s="13" t="s">
        <v>23</v>
      </c>
      <c r="E14" s="14" t="s">
        <v>275</v>
      </c>
      <c r="F14" s="15" t="s">
        <v>276</v>
      </c>
      <c r="G14" s="42">
        <v>3451</v>
      </c>
      <c r="H14" s="43">
        <f t="shared" si="0"/>
        <v>49157.755811840514</v>
      </c>
      <c r="I14" s="43">
        <v>44440.210699564392</v>
      </c>
      <c r="J14" s="43">
        <v>4717.5451122761233</v>
      </c>
      <c r="K14" s="44">
        <f t="shared" si="1"/>
        <v>12.877487887442594</v>
      </c>
      <c r="L14" s="44">
        <f t="shared" si="2"/>
        <v>1.3670081461246373</v>
      </c>
      <c r="M14" s="44">
        <f t="shared" si="3"/>
        <v>14.244496033567231</v>
      </c>
      <c r="N14" s="44">
        <v>17.730696215009758</v>
      </c>
      <c r="O14" s="43">
        <v>955476.38446026237</v>
      </c>
      <c r="P14" s="43">
        <v>55695</v>
      </c>
      <c r="Q14" s="44">
        <f t="shared" si="4"/>
        <v>17.155514578692205</v>
      </c>
      <c r="R14" s="45">
        <v>3</v>
      </c>
      <c r="S14" s="46">
        <v>12</v>
      </c>
      <c r="T14" s="47">
        <f t="shared" si="5"/>
        <v>0.96756012119644585</v>
      </c>
      <c r="U14" s="44">
        <f t="shared" si="6"/>
        <v>17.155514578692205</v>
      </c>
      <c r="V14" s="43">
        <f t="shared" si="7"/>
        <v>59203.680811066799</v>
      </c>
      <c r="W14" s="48">
        <f t="shared" si="8"/>
        <v>10045.924999226285</v>
      </c>
      <c r="X14" s="42">
        <v>3171</v>
      </c>
      <c r="Y14" s="43">
        <f t="shared" si="9"/>
        <v>43064.158909394799</v>
      </c>
      <c r="Z14" s="43">
        <v>38693.595589545745</v>
      </c>
      <c r="AA14" s="43">
        <v>4370.5633198490559</v>
      </c>
      <c r="AB14" s="44">
        <f t="shared" si="10"/>
        <v>12.202332257819535</v>
      </c>
      <c r="AC14" s="44">
        <f t="shared" si="11"/>
        <v>1.3782918069533447</v>
      </c>
      <c r="AD14" s="44">
        <f t="shared" si="12"/>
        <v>13.580624064772879</v>
      </c>
      <c r="AE14" s="44">
        <v>15.938004551961884</v>
      </c>
      <c r="AF14" s="43">
        <v>843028.61425445962</v>
      </c>
      <c r="AG14" s="43">
        <v>51014</v>
      </c>
      <c r="AH14" s="44">
        <f t="shared" si="13"/>
        <v>16.525436434203545</v>
      </c>
      <c r="AI14" s="45">
        <v>3</v>
      </c>
      <c r="AJ14" s="46">
        <v>12</v>
      </c>
      <c r="AK14" s="47">
        <f t="shared" si="14"/>
        <v>1</v>
      </c>
      <c r="AL14" s="44">
        <f t="shared" si="15"/>
        <v>15.938004551961884</v>
      </c>
      <c r="AM14" s="43">
        <f t="shared" si="16"/>
        <v>50539.412434271129</v>
      </c>
      <c r="AN14" s="48">
        <f t="shared" si="17"/>
        <v>8154.822027137815</v>
      </c>
      <c r="AO14" s="90">
        <f t="shared" si="18"/>
        <v>1891.1029720884699</v>
      </c>
      <c r="AP14" s="97">
        <f t="shared" si="19"/>
        <v>280</v>
      </c>
      <c r="AQ14" s="165"/>
      <c r="AR14" s="164"/>
    </row>
    <row r="15" spans="1:44" s="3" customFormat="1" ht="17.25" customHeight="1" outlineLevel="1" x14ac:dyDescent="0.2">
      <c r="A15" s="49"/>
      <c r="B15" s="50" t="s">
        <v>686</v>
      </c>
      <c r="C15" s="51"/>
      <c r="D15" s="52"/>
      <c r="E15" s="53"/>
      <c r="F15" s="52"/>
      <c r="G15" s="54"/>
      <c r="H15" s="55"/>
      <c r="I15" s="55"/>
      <c r="J15" s="55"/>
      <c r="K15" s="56"/>
      <c r="L15" s="56"/>
      <c r="M15" s="56"/>
      <c r="N15" s="56"/>
      <c r="O15" s="55"/>
      <c r="P15" s="55"/>
      <c r="Q15" s="56"/>
      <c r="R15" s="57"/>
      <c r="S15" s="58"/>
      <c r="T15" s="59"/>
      <c r="U15" s="44"/>
      <c r="V15" s="44"/>
      <c r="W15" s="60">
        <f>SUBTOTAL(9,W3:W14)</f>
        <v>-1105174.300701393</v>
      </c>
      <c r="X15" s="54"/>
      <c r="Y15" s="55"/>
      <c r="Z15" s="55"/>
      <c r="AA15" s="55"/>
      <c r="AB15" s="56"/>
      <c r="AC15" s="56"/>
      <c r="AD15" s="56"/>
      <c r="AE15" s="56"/>
      <c r="AF15" s="55"/>
      <c r="AG15" s="55"/>
      <c r="AH15" s="56"/>
      <c r="AI15" s="57"/>
      <c r="AJ15" s="58"/>
      <c r="AK15" s="59"/>
      <c r="AL15" s="44"/>
      <c r="AM15" s="44"/>
      <c r="AN15" s="60">
        <f>SUBTOTAL(9,AN3:AN14)</f>
        <v>-1187493.3754533939</v>
      </c>
      <c r="AO15" s="91">
        <f>SUBTOTAL(9,AO3:AO14)</f>
        <v>82319.074752000583</v>
      </c>
      <c r="AP15" s="98">
        <v>9.9999999999999995E-8</v>
      </c>
      <c r="AQ15" s="41"/>
    </row>
    <row r="16" spans="1:44" s="3" customFormat="1" ht="12.75" customHeight="1" outlineLevel="2" x14ac:dyDescent="0.2">
      <c r="A16" s="10">
        <v>4042</v>
      </c>
      <c r="B16" s="11" t="s">
        <v>283</v>
      </c>
      <c r="C16" s="12">
        <v>79985</v>
      </c>
      <c r="D16" s="13" t="s">
        <v>23</v>
      </c>
      <c r="E16" s="14" t="s">
        <v>739</v>
      </c>
      <c r="F16" s="15" t="s">
        <v>740</v>
      </c>
      <c r="G16" s="42">
        <v>103656</v>
      </c>
      <c r="H16" s="43">
        <f>I16+J16</f>
        <v>1034055.8003629741</v>
      </c>
      <c r="I16" s="43">
        <v>967539.43669430388</v>
      </c>
      <c r="J16" s="43">
        <v>66516.363668670208</v>
      </c>
      <c r="K16" s="44">
        <f>I16/G16</f>
        <v>9.334138271728639</v>
      </c>
      <c r="L16" s="44">
        <f>J16/G16</f>
        <v>0.64170297588822844</v>
      </c>
      <c r="M16" s="44">
        <f>H16/G16</f>
        <v>9.9758412476168683</v>
      </c>
      <c r="N16" s="44">
        <v>5.326862874370927</v>
      </c>
      <c r="O16" s="43">
        <v>5151286.7173223058</v>
      </c>
      <c r="P16" s="43">
        <v>987016</v>
      </c>
      <c r="Q16" s="44">
        <f>O16/P16</f>
        <v>5.2190508738686159</v>
      </c>
      <c r="R16" s="45">
        <v>12</v>
      </c>
      <c r="S16" s="46">
        <v>12</v>
      </c>
      <c r="T16" s="47">
        <f>IF(N16=0,1,MIN(Q16/N16,1))</f>
        <v>0.97976069535766996</v>
      </c>
      <c r="U16" s="44">
        <f>T16*N16</f>
        <v>5.2190508738686159</v>
      </c>
      <c r="V16" s="43">
        <f>IF(U16&lt;0,0,G16*U16)</f>
        <v>540985.93738172529</v>
      </c>
      <c r="W16" s="48">
        <f>IF(G16=0,-H16*12/12,(V16-H16)*12/12)</f>
        <v>-493069.86298124882</v>
      </c>
      <c r="X16" s="42">
        <v>103656</v>
      </c>
      <c r="Y16" s="43">
        <f>Z16+AA16</f>
        <v>988105.51190726378</v>
      </c>
      <c r="Z16" s="43">
        <v>927755.5688718739</v>
      </c>
      <c r="AA16" s="43">
        <v>60349.943035389901</v>
      </c>
      <c r="AB16" s="44">
        <f>Z16/X16</f>
        <v>8.950331566642296</v>
      </c>
      <c r="AC16" s="44">
        <f>AA16/X16</f>
        <v>0.58221369757071373</v>
      </c>
      <c r="AD16" s="44">
        <f>Y16/X16</f>
        <v>9.5325452642130095</v>
      </c>
      <c r="AE16" s="44">
        <v>4.8921281004109618</v>
      </c>
      <c r="AF16" s="43">
        <v>4913224.8678906364</v>
      </c>
      <c r="AG16" s="43">
        <v>986280</v>
      </c>
      <c r="AH16" s="44">
        <f>AF16/AG16</f>
        <v>4.9815720362276803</v>
      </c>
      <c r="AI16" s="45">
        <v>12</v>
      </c>
      <c r="AJ16" s="46">
        <v>12</v>
      </c>
      <c r="AK16" s="47">
        <f>IF(AE16=0,1,MIN(AH16/AE16,1))</f>
        <v>1</v>
      </c>
      <c r="AL16" s="44">
        <f>AK16*AE16</f>
        <v>4.8921281004109618</v>
      </c>
      <c r="AM16" s="43">
        <f>IF(AL16&lt;0,0,X16*AL16)</f>
        <v>507098.43037619867</v>
      </c>
      <c r="AN16" s="48">
        <f>IF(X16=0,-Y16*12/11,(AM16-Y16)*12/11)</f>
        <v>-524734.99803388922</v>
      </c>
      <c r="AO16" s="90">
        <f t="shared" ref="AO16:AO18" si="20">W16-AN16</f>
        <v>31665.135052640398</v>
      </c>
      <c r="AP16" s="97">
        <f t="shared" ref="AP16:AP18" si="21">G16-X16</f>
        <v>0</v>
      </c>
      <c r="AQ16" s="165"/>
      <c r="AR16" s="164"/>
    </row>
    <row r="17" spans="1:44" s="3" customFormat="1" ht="12.75" customHeight="1" outlineLevel="2" x14ac:dyDescent="0.2">
      <c r="A17" s="10">
        <v>4042</v>
      </c>
      <c r="B17" s="11" t="s">
        <v>283</v>
      </c>
      <c r="C17" s="12">
        <v>79977</v>
      </c>
      <c r="D17" s="13" t="s">
        <v>23</v>
      </c>
      <c r="E17" s="14" t="s">
        <v>284</v>
      </c>
      <c r="F17" s="15" t="s">
        <v>285</v>
      </c>
      <c r="G17" s="42">
        <v>36730</v>
      </c>
      <c r="H17" s="43">
        <f>I17+J17</f>
        <v>441632.4319532839</v>
      </c>
      <c r="I17" s="43">
        <v>394070.061241902</v>
      </c>
      <c r="J17" s="43">
        <v>47562.370711381882</v>
      </c>
      <c r="K17" s="44">
        <f>I17/G17</f>
        <v>10.728833684778165</v>
      </c>
      <c r="L17" s="44">
        <f>J17/G17</f>
        <v>1.2949188867787063</v>
      </c>
      <c r="M17" s="44">
        <f>H17/G17</f>
        <v>12.023752571556871</v>
      </c>
      <c r="N17" s="44">
        <v>17.322182439033234</v>
      </c>
      <c r="O17" s="43">
        <v>7797685.0933822729</v>
      </c>
      <c r="P17" s="43">
        <v>3967678</v>
      </c>
      <c r="Q17" s="44">
        <f>O17/P17</f>
        <v>1.9653018953106258</v>
      </c>
      <c r="R17" s="45">
        <v>3</v>
      </c>
      <c r="S17" s="46">
        <v>12</v>
      </c>
      <c r="T17" s="47">
        <f>IF(N17=0,1,MIN(Q17/N17,1))</f>
        <v>0.11345579012504102</v>
      </c>
      <c r="U17" s="44">
        <f>T17*N17</f>
        <v>1.9653018953106258</v>
      </c>
      <c r="V17" s="43">
        <f>IF(U17&lt;0,0,G17*U17)</f>
        <v>72185.53861475928</v>
      </c>
      <c r="W17" s="48">
        <f>IF(G17=0,-H17*12/12,(V17-H17)*12/12)</f>
        <v>-369446.89333852456</v>
      </c>
      <c r="X17" s="42">
        <v>28626</v>
      </c>
      <c r="Y17" s="43">
        <f>Z17+AA17</f>
        <v>637037.29413537937</v>
      </c>
      <c r="Z17" s="43">
        <v>592752.32957633655</v>
      </c>
      <c r="AA17" s="43">
        <v>44284.96455904279</v>
      </c>
      <c r="AB17" s="44">
        <f>Z17/X17</f>
        <v>20.706781582349493</v>
      </c>
      <c r="AC17" s="44">
        <f>AA17/X17</f>
        <v>1.5470189533655694</v>
      </c>
      <c r="AD17" s="44">
        <f>Y17/X17</f>
        <v>22.253800535715062</v>
      </c>
      <c r="AE17" s="44">
        <v>18.065609096067284</v>
      </c>
      <c r="AF17" s="43">
        <v>7592076.6289426712</v>
      </c>
      <c r="AG17" s="43">
        <v>459397</v>
      </c>
      <c r="AH17" s="44">
        <f>AF17/AG17</f>
        <v>16.526178074612311</v>
      </c>
      <c r="AI17" s="45">
        <v>12</v>
      </c>
      <c r="AJ17" s="46">
        <v>12</v>
      </c>
      <c r="AK17" s="47">
        <f>IF(AE17=0,1,MIN(AH17/AE17,1))</f>
        <v>0.91478665273510795</v>
      </c>
      <c r="AL17" s="44">
        <f>AK17*AE17</f>
        <v>16.526178074612311</v>
      </c>
      <c r="AM17" s="43">
        <f>IF(AL17&lt;0,0,X17*AL17)</f>
        <v>473078.37356385199</v>
      </c>
      <c r="AN17" s="48">
        <f>IF(X17=0,-Y17*12/11,(AM17-Y17)*12/11)</f>
        <v>-178864.27698712077</v>
      </c>
      <c r="AO17" s="90">
        <f t="shared" si="20"/>
        <v>-190582.61635140379</v>
      </c>
      <c r="AP17" s="97">
        <f t="shared" si="21"/>
        <v>8104</v>
      </c>
      <c r="AQ17" s="165"/>
      <c r="AR17" s="164"/>
    </row>
    <row r="18" spans="1:44" s="3" customFormat="1" ht="12.75" customHeight="1" outlineLevel="2" x14ac:dyDescent="0.2">
      <c r="A18" s="10">
        <v>4042</v>
      </c>
      <c r="B18" s="11" t="s">
        <v>283</v>
      </c>
      <c r="C18" s="12">
        <v>79978</v>
      </c>
      <c r="D18" s="13" t="s">
        <v>23</v>
      </c>
      <c r="E18" s="14" t="s">
        <v>732</v>
      </c>
      <c r="F18" s="15" t="s">
        <v>733</v>
      </c>
      <c r="G18" s="42">
        <v>234324</v>
      </c>
      <c r="H18" s="43">
        <f>I18+J18</f>
        <v>239130.10733208648</v>
      </c>
      <c r="I18" s="43">
        <v>238395.97531997104</v>
      </c>
      <c r="J18" s="43">
        <v>734.13201211543924</v>
      </c>
      <c r="K18" s="44">
        <f>I18/G18</f>
        <v>1.0173775427185052</v>
      </c>
      <c r="L18" s="44">
        <f>J18/G18</f>
        <v>3.1329783211085471E-3</v>
      </c>
      <c r="M18" s="44">
        <f>H18/G18</f>
        <v>1.0205105210396139</v>
      </c>
      <c r="N18" s="44">
        <v>1.0223907056773305</v>
      </c>
      <c r="O18" s="43">
        <v>2815075.7830536319</v>
      </c>
      <c r="P18" s="43">
        <v>2707416</v>
      </c>
      <c r="Q18" s="44">
        <f>O18/P18</f>
        <v>1.0397647731466579</v>
      </c>
      <c r="R18" s="45">
        <v>6</v>
      </c>
      <c r="S18" s="46">
        <v>12</v>
      </c>
      <c r="T18" s="47">
        <f>IF(N18=0,1,MIN(Q18/N18,1))</f>
        <v>1</v>
      </c>
      <c r="U18" s="44">
        <f>T18*N18</f>
        <v>1.0223907056773305</v>
      </c>
      <c r="V18" s="43">
        <f>IF(U18&lt;0,0,G18*U18)</f>
        <v>239570.6797171348</v>
      </c>
      <c r="W18" s="48">
        <f>IF(G18=0,-H18*12/12,(V18-H18)*12/12)</f>
        <v>440.57238504831912</v>
      </c>
      <c r="X18" s="42">
        <v>234324</v>
      </c>
      <c r="Y18" s="43">
        <f>Z18+AA18</f>
        <v>8110.0672121023299</v>
      </c>
      <c r="Z18" s="43">
        <v>7423.2045515448062</v>
      </c>
      <c r="AA18" s="43">
        <v>686.86266055752344</v>
      </c>
      <c r="AB18" s="44">
        <f>Z18/X18</f>
        <v>3.167923282098635E-2</v>
      </c>
      <c r="AC18" s="44">
        <f>AA18/X18</f>
        <v>2.9312518587832378E-3</v>
      </c>
      <c r="AD18" s="44">
        <f>Y18/X18</f>
        <v>3.4610484679769592E-2</v>
      </c>
      <c r="AE18" s="44">
        <v>0.99933490100093691</v>
      </c>
      <c r="AF18" s="43">
        <v>2437519.8113897578</v>
      </c>
      <c r="AG18" s="43">
        <v>2711825</v>
      </c>
      <c r="AH18" s="44">
        <f>AF18/AG18</f>
        <v>0.89884849184212023</v>
      </c>
      <c r="AI18" s="45">
        <v>2</v>
      </c>
      <c r="AJ18" s="46">
        <v>12</v>
      </c>
      <c r="AK18" s="47">
        <f>IF(AE18=0,1,MIN(AH18/AE18,1))</f>
        <v>0.89944671295061429</v>
      </c>
      <c r="AL18" s="44">
        <f>AK18*AE18</f>
        <v>0.89884849184212023</v>
      </c>
      <c r="AM18" s="43">
        <f>IF(AL18&lt;0,0,X18*AL18)</f>
        <v>210621.77400241297</v>
      </c>
      <c r="AN18" s="48">
        <f>IF(X18=0,-Y18*12/11,(AM18-Y18)*12/11)</f>
        <v>220921.86195306617</v>
      </c>
      <c r="AO18" s="90">
        <f t="shared" si="20"/>
        <v>-220481.28956801785</v>
      </c>
      <c r="AP18" s="97">
        <f t="shared" si="21"/>
        <v>0</v>
      </c>
      <c r="AQ18" s="165"/>
      <c r="AR18" s="164"/>
    </row>
    <row r="19" spans="1:44" s="3" customFormat="1" ht="17.25" customHeight="1" outlineLevel="1" x14ac:dyDescent="0.2">
      <c r="A19" s="49"/>
      <c r="B19" s="50" t="s">
        <v>687</v>
      </c>
      <c r="C19" s="51"/>
      <c r="D19" s="52"/>
      <c r="E19" s="53"/>
      <c r="F19" s="52"/>
      <c r="G19" s="54"/>
      <c r="H19" s="55"/>
      <c r="I19" s="55"/>
      <c r="J19" s="55"/>
      <c r="K19" s="56"/>
      <c r="L19" s="56"/>
      <c r="M19" s="56"/>
      <c r="N19" s="56"/>
      <c r="O19" s="55"/>
      <c r="P19" s="55"/>
      <c r="Q19" s="56"/>
      <c r="R19" s="57"/>
      <c r="S19" s="58"/>
      <c r="T19" s="59"/>
      <c r="U19" s="44"/>
      <c r="V19" s="44"/>
      <c r="W19" s="60">
        <f>SUBTOTAL(9,W16:W18)</f>
        <v>-862076.18393472512</v>
      </c>
      <c r="X19" s="54"/>
      <c r="Y19" s="55"/>
      <c r="Z19" s="55"/>
      <c r="AA19" s="55"/>
      <c r="AB19" s="56"/>
      <c r="AC19" s="56"/>
      <c r="AD19" s="56"/>
      <c r="AE19" s="56"/>
      <c r="AF19" s="55"/>
      <c r="AG19" s="55"/>
      <c r="AH19" s="56"/>
      <c r="AI19" s="57"/>
      <c r="AJ19" s="58"/>
      <c r="AK19" s="59"/>
      <c r="AL19" s="44"/>
      <c r="AM19" s="44"/>
      <c r="AN19" s="60">
        <f>SUBTOTAL(9,AN16:AN18)</f>
        <v>-482677.41306794377</v>
      </c>
      <c r="AO19" s="91">
        <f>SUBTOTAL(9,AO16:AO18)</f>
        <v>-379398.77086678124</v>
      </c>
      <c r="AP19" s="98">
        <v>9.9999999999999995E-8</v>
      </c>
      <c r="AQ19" s="41"/>
    </row>
    <row r="20" spans="1:44" s="3" customFormat="1" ht="12.75" customHeight="1" outlineLevel="2" x14ac:dyDescent="0.2">
      <c r="A20" s="10">
        <v>4043</v>
      </c>
      <c r="B20" s="11" t="s">
        <v>286</v>
      </c>
      <c r="C20" s="12">
        <v>79097</v>
      </c>
      <c r="D20" s="13" t="s">
        <v>23</v>
      </c>
      <c r="E20" s="14" t="s">
        <v>293</v>
      </c>
      <c r="F20" s="15" t="s">
        <v>133</v>
      </c>
      <c r="G20" s="42">
        <v>6325</v>
      </c>
      <c r="H20" s="43">
        <f t="shared" ref="H20:H25" si="22">I20+J20</f>
        <v>648355.37530712073</v>
      </c>
      <c r="I20" s="43">
        <v>510923.7831185204</v>
      </c>
      <c r="J20" s="43">
        <v>137431.59218860036</v>
      </c>
      <c r="K20" s="44">
        <f t="shared" ref="K20:K25" si="23">I20/G20</f>
        <v>80.778463734153419</v>
      </c>
      <c r="L20" s="44">
        <f t="shared" ref="L20:L25" si="24">J20/G20</f>
        <v>21.728314970529702</v>
      </c>
      <c r="M20" s="44">
        <f t="shared" ref="M20:M25" si="25">H20/G20</f>
        <v>102.50677870468311</v>
      </c>
      <c r="N20" s="44">
        <v>80.305460937191668</v>
      </c>
      <c r="O20" s="43">
        <v>7652347.7352477424</v>
      </c>
      <c r="P20" s="43">
        <v>90095</v>
      </c>
      <c r="Q20" s="44">
        <f t="shared" ref="Q20:Q25" si="26">O20/P20</f>
        <v>84.936430825769932</v>
      </c>
      <c r="R20" s="45">
        <v>11</v>
      </c>
      <c r="S20" s="46">
        <v>12</v>
      </c>
      <c r="T20" s="47">
        <f t="shared" ref="T20:T25" si="27">IF(N20=0,1,MIN(Q20/N20,1))</f>
        <v>1</v>
      </c>
      <c r="U20" s="44">
        <f t="shared" ref="U20:U25" si="28">T20*N20</f>
        <v>80.305460937191668</v>
      </c>
      <c r="V20" s="43">
        <f t="shared" ref="V20:V25" si="29">IF(U20&lt;0,0,G20*U20)</f>
        <v>507932.04042773729</v>
      </c>
      <c r="W20" s="48">
        <f t="shared" ref="W20:W25" si="30">IF(G20=0,-H20*12/12,(V20-H20)*12/12)</f>
        <v>-140423.33487938344</v>
      </c>
      <c r="X20" s="42">
        <v>5817</v>
      </c>
      <c r="Y20" s="43">
        <f t="shared" ref="Y20:Y25" si="31">Z20+AA20</f>
        <v>571890.5509289169</v>
      </c>
      <c r="Z20" s="43">
        <v>447437.27828190103</v>
      </c>
      <c r="AA20" s="43">
        <v>124453.27264701584</v>
      </c>
      <c r="AB20" s="44">
        <f t="shared" ref="AB20:AB25" si="32">Z20/X20</f>
        <v>76.918906357555613</v>
      </c>
      <c r="AC20" s="44">
        <f t="shared" ref="AC20:AC25" si="33">AA20/X20</f>
        <v>21.394752045215032</v>
      </c>
      <c r="AD20" s="44">
        <f t="shared" ref="AD20:AD25" si="34">Y20/X20</f>
        <v>98.313658402770656</v>
      </c>
      <c r="AE20" s="44">
        <v>76.427556955807461</v>
      </c>
      <c r="AF20" s="43">
        <v>6469804.2430671658</v>
      </c>
      <c r="AG20" s="43">
        <v>82503</v>
      </c>
      <c r="AH20" s="44">
        <f t="shared" ref="AH20:AH25" si="35">AF20/AG20</f>
        <v>78.419018012280347</v>
      </c>
      <c r="AI20" s="45">
        <v>12</v>
      </c>
      <c r="AJ20" s="46">
        <v>12</v>
      </c>
      <c r="AK20" s="47">
        <f t="shared" ref="AK20:AK25" si="36">IF(AE20=0,1,MIN(AH20/AE20,1))</f>
        <v>1</v>
      </c>
      <c r="AL20" s="44">
        <f t="shared" ref="AL20:AL25" si="37">AK20*AE20</f>
        <v>76.427556955807461</v>
      </c>
      <c r="AM20" s="43">
        <f t="shared" ref="AM20:AM25" si="38">IF(AL20&lt;0,0,X20*AL20)</f>
        <v>444579.09881193202</v>
      </c>
      <c r="AN20" s="48">
        <f t="shared" ref="AN20:AN25" si="39">IF(X20=0,-Y20*12/11,(AM20-Y20)*12/11)</f>
        <v>-138885.22049125622</v>
      </c>
      <c r="AO20" s="90">
        <f t="shared" ref="AO20:AO25" si="40">W20-AN20</f>
        <v>-1538.1143881272292</v>
      </c>
      <c r="AP20" s="97">
        <f t="shared" ref="AP20:AP25" si="41">G20-X20</f>
        <v>508</v>
      </c>
      <c r="AQ20" s="165"/>
      <c r="AR20" s="164"/>
    </row>
    <row r="21" spans="1:44" s="3" customFormat="1" ht="12.75" customHeight="1" outlineLevel="2" x14ac:dyDescent="0.2">
      <c r="A21" s="10">
        <v>4043</v>
      </c>
      <c r="B21" s="11" t="s">
        <v>286</v>
      </c>
      <c r="C21" s="12">
        <v>78367</v>
      </c>
      <c r="D21" s="13" t="s">
        <v>23</v>
      </c>
      <c r="E21" s="14" t="s">
        <v>291</v>
      </c>
      <c r="F21" s="15" t="s">
        <v>292</v>
      </c>
      <c r="G21" s="42">
        <v>1549</v>
      </c>
      <c r="H21" s="43">
        <f t="shared" si="22"/>
        <v>445630.2454169452</v>
      </c>
      <c r="I21" s="43">
        <v>338486.69431616447</v>
      </c>
      <c r="J21" s="43">
        <v>107143.55110078072</v>
      </c>
      <c r="K21" s="44">
        <f t="shared" si="23"/>
        <v>218.51949277996417</v>
      </c>
      <c r="L21" s="44">
        <f t="shared" si="24"/>
        <v>69.169497159961736</v>
      </c>
      <c r="M21" s="44">
        <f t="shared" si="25"/>
        <v>287.68898993992588</v>
      </c>
      <c r="N21" s="44">
        <v>216.35012234198331</v>
      </c>
      <c r="O21" s="43">
        <v>4263914.866631465</v>
      </c>
      <c r="P21" s="43">
        <v>18645</v>
      </c>
      <c r="Q21" s="44">
        <f t="shared" si="26"/>
        <v>228.68945382845078</v>
      </c>
      <c r="R21" s="45">
        <v>12</v>
      </c>
      <c r="S21" s="46">
        <v>12</v>
      </c>
      <c r="T21" s="47">
        <f t="shared" si="27"/>
        <v>1</v>
      </c>
      <c r="U21" s="44">
        <f t="shared" si="28"/>
        <v>216.35012234198331</v>
      </c>
      <c r="V21" s="43">
        <f t="shared" si="29"/>
        <v>335126.33950773213</v>
      </c>
      <c r="W21" s="48">
        <f t="shared" si="30"/>
        <v>-110503.90590921306</v>
      </c>
      <c r="X21" s="42">
        <v>1445</v>
      </c>
      <c r="Y21" s="43">
        <f t="shared" si="31"/>
        <v>464964.03379713534</v>
      </c>
      <c r="Z21" s="43">
        <v>350714.65705101425</v>
      </c>
      <c r="AA21" s="43">
        <v>114249.37674612112</v>
      </c>
      <c r="AB21" s="44">
        <f t="shared" si="32"/>
        <v>242.70910522561539</v>
      </c>
      <c r="AC21" s="44">
        <f t="shared" si="33"/>
        <v>79.065312627073439</v>
      </c>
      <c r="AD21" s="44">
        <f t="shared" si="34"/>
        <v>321.77441785268883</v>
      </c>
      <c r="AE21" s="44">
        <v>208.54129772938654</v>
      </c>
      <c r="AF21" s="43">
        <v>3726692.2206944493</v>
      </c>
      <c r="AG21" s="43">
        <v>17353</v>
      </c>
      <c r="AH21" s="44">
        <f t="shared" si="35"/>
        <v>214.75780675931824</v>
      </c>
      <c r="AI21" s="45">
        <v>12</v>
      </c>
      <c r="AJ21" s="46">
        <v>12</v>
      </c>
      <c r="AK21" s="47">
        <f t="shared" si="36"/>
        <v>1</v>
      </c>
      <c r="AL21" s="44">
        <f t="shared" si="37"/>
        <v>208.54129772938654</v>
      </c>
      <c r="AM21" s="43">
        <f t="shared" si="38"/>
        <v>301342.17521896353</v>
      </c>
      <c r="AN21" s="48">
        <f t="shared" si="39"/>
        <v>-178496.57299436926</v>
      </c>
      <c r="AO21" s="90">
        <f t="shared" si="40"/>
        <v>67992.667085156194</v>
      </c>
      <c r="AP21" s="97">
        <f t="shared" si="41"/>
        <v>104</v>
      </c>
      <c r="AQ21" s="165"/>
      <c r="AR21" s="164"/>
    </row>
    <row r="22" spans="1:44" s="3" customFormat="1" ht="12.75" customHeight="1" outlineLevel="2" x14ac:dyDescent="0.2">
      <c r="A22" s="10">
        <v>4043</v>
      </c>
      <c r="B22" s="11" t="s">
        <v>286</v>
      </c>
      <c r="C22" s="12">
        <v>78790</v>
      </c>
      <c r="D22" s="13" t="s">
        <v>23</v>
      </c>
      <c r="E22" s="14" t="s">
        <v>287</v>
      </c>
      <c r="F22" s="15" t="s">
        <v>288</v>
      </c>
      <c r="G22" s="42">
        <v>415</v>
      </c>
      <c r="H22" s="43">
        <f t="shared" si="22"/>
        <v>403035.91754282976</v>
      </c>
      <c r="I22" s="43">
        <v>301663.07735323987</v>
      </c>
      <c r="J22" s="43">
        <v>101372.84018958989</v>
      </c>
      <c r="K22" s="44">
        <f t="shared" si="23"/>
        <v>726.89898157407197</v>
      </c>
      <c r="L22" s="44">
        <f t="shared" si="24"/>
        <v>244.27190407130092</v>
      </c>
      <c r="M22" s="44">
        <f t="shared" si="25"/>
        <v>971.17088564537289</v>
      </c>
      <c r="N22" s="44">
        <v>775.42336623209667</v>
      </c>
      <c r="O22" s="43">
        <v>7626145.2225576844</v>
      </c>
      <c r="P22" s="43">
        <v>8787</v>
      </c>
      <c r="Q22" s="44">
        <f t="shared" si="26"/>
        <v>867.88952117419876</v>
      </c>
      <c r="R22" s="45">
        <v>9</v>
      </c>
      <c r="S22" s="46">
        <v>12</v>
      </c>
      <c r="T22" s="47">
        <f t="shared" si="27"/>
        <v>1</v>
      </c>
      <c r="U22" s="44">
        <f t="shared" si="28"/>
        <v>775.42336623209667</v>
      </c>
      <c r="V22" s="43">
        <f t="shared" si="29"/>
        <v>321800.69698632014</v>
      </c>
      <c r="W22" s="48">
        <f t="shared" si="30"/>
        <v>-81235.220556509623</v>
      </c>
      <c r="X22" s="42">
        <v>401</v>
      </c>
      <c r="Y22" s="43">
        <f t="shared" si="31"/>
        <v>350639.29649387125</v>
      </c>
      <c r="Z22" s="43">
        <v>258453.74526803687</v>
      </c>
      <c r="AA22" s="43">
        <v>92185.55122583441</v>
      </c>
      <c r="AB22" s="44">
        <f t="shared" si="32"/>
        <v>644.52305553126405</v>
      </c>
      <c r="AC22" s="44">
        <f t="shared" si="33"/>
        <v>229.88915517664441</v>
      </c>
      <c r="AD22" s="44">
        <f t="shared" si="34"/>
        <v>874.41221070790834</v>
      </c>
      <c r="AE22" s="44">
        <v>749.01793368682934</v>
      </c>
      <c r="AF22" s="43">
        <v>6612451.6533416677</v>
      </c>
      <c r="AG22" s="43">
        <v>7710</v>
      </c>
      <c r="AH22" s="44">
        <f t="shared" si="35"/>
        <v>857.64612883808923</v>
      </c>
      <c r="AI22" s="45">
        <v>8</v>
      </c>
      <c r="AJ22" s="46">
        <v>12</v>
      </c>
      <c r="AK22" s="47">
        <f t="shared" si="36"/>
        <v>1</v>
      </c>
      <c r="AL22" s="44">
        <f t="shared" si="37"/>
        <v>749.01793368682934</v>
      </c>
      <c r="AM22" s="43">
        <f t="shared" si="38"/>
        <v>300356.19140841858</v>
      </c>
      <c r="AN22" s="48">
        <f t="shared" si="39"/>
        <v>-54854.296456857461</v>
      </c>
      <c r="AO22" s="90">
        <f t="shared" si="40"/>
        <v>-26380.924099652162</v>
      </c>
      <c r="AP22" s="97">
        <f t="shared" si="41"/>
        <v>14</v>
      </c>
      <c r="AQ22" s="165"/>
      <c r="AR22" s="164"/>
    </row>
    <row r="23" spans="1:44" s="3" customFormat="1" ht="12.75" customHeight="1" outlineLevel="2" x14ac:dyDescent="0.2">
      <c r="A23" s="10">
        <v>4043</v>
      </c>
      <c r="B23" s="11" t="s">
        <v>286</v>
      </c>
      <c r="C23" s="12">
        <v>79715</v>
      </c>
      <c r="D23" s="13" t="s">
        <v>23</v>
      </c>
      <c r="E23" s="14" t="s">
        <v>296</v>
      </c>
      <c r="F23" s="15" t="s">
        <v>297</v>
      </c>
      <c r="G23" s="42">
        <v>15740</v>
      </c>
      <c r="H23" s="43">
        <f t="shared" si="22"/>
        <v>349095.23325353966</v>
      </c>
      <c r="I23" s="43">
        <v>307906.18562761741</v>
      </c>
      <c r="J23" s="43">
        <v>41189.047625922263</v>
      </c>
      <c r="K23" s="44">
        <f t="shared" si="23"/>
        <v>19.562019417256508</v>
      </c>
      <c r="L23" s="44">
        <f t="shared" si="24"/>
        <v>2.6168391121932824</v>
      </c>
      <c r="M23" s="44">
        <f t="shared" si="25"/>
        <v>22.178858529449787</v>
      </c>
      <c r="N23" s="44">
        <v>22.318522459813572</v>
      </c>
      <c r="O23" s="43">
        <v>7021194.5287746768</v>
      </c>
      <c r="P23" s="43">
        <v>301214</v>
      </c>
      <c r="Q23" s="44">
        <f t="shared" si="26"/>
        <v>23.30965535723664</v>
      </c>
      <c r="R23" s="45">
        <v>6</v>
      </c>
      <c r="S23" s="46">
        <v>12</v>
      </c>
      <c r="T23" s="47">
        <f t="shared" si="27"/>
        <v>1</v>
      </c>
      <c r="U23" s="44">
        <f t="shared" si="28"/>
        <v>22.318522459813572</v>
      </c>
      <c r="V23" s="43">
        <f t="shared" si="29"/>
        <v>351293.54351746564</v>
      </c>
      <c r="W23" s="48">
        <f t="shared" si="30"/>
        <v>2198.3102639259887</v>
      </c>
      <c r="X23" s="42">
        <v>14644</v>
      </c>
      <c r="Y23" s="43">
        <f t="shared" si="31"/>
        <v>306191.86588846438</v>
      </c>
      <c r="Z23" s="43">
        <v>268921.26100633043</v>
      </c>
      <c r="AA23" s="43">
        <v>37270.604882133921</v>
      </c>
      <c r="AB23" s="44">
        <f t="shared" si="32"/>
        <v>18.363921128539364</v>
      </c>
      <c r="AC23" s="44">
        <f t="shared" si="33"/>
        <v>2.5451109589001586</v>
      </c>
      <c r="AD23" s="44">
        <f t="shared" si="34"/>
        <v>20.909032087439524</v>
      </c>
      <c r="AE23" s="44">
        <v>21.617691822622724</v>
      </c>
      <c r="AF23" s="43">
        <v>5983815.0212560855</v>
      </c>
      <c r="AG23" s="43">
        <v>277989</v>
      </c>
      <c r="AH23" s="44">
        <f t="shared" si="35"/>
        <v>21.525366188072496</v>
      </c>
      <c r="AI23" s="45">
        <v>4</v>
      </c>
      <c r="AJ23" s="46">
        <v>12</v>
      </c>
      <c r="AK23" s="47">
        <f t="shared" si="36"/>
        <v>0.99572916316377447</v>
      </c>
      <c r="AL23" s="44">
        <f t="shared" si="37"/>
        <v>21.525366188072496</v>
      </c>
      <c r="AM23" s="43">
        <f t="shared" si="38"/>
        <v>315217.46245813364</v>
      </c>
      <c r="AN23" s="48">
        <f t="shared" si="39"/>
        <v>9846.1053487300996</v>
      </c>
      <c r="AO23" s="90">
        <f t="shared" si="40"/>
        <v>-7647.795084804111</v>
      </c>
      <c r="AP23" s="97">
        <f t="shared" si="41"/>
        <v>1096</v>
      </c>
      <c r="AQ23" s="165"/>
      <c r="AR23" s="164"/>
    </row>
    <row r="24" spans="1:44" s="3" customFormat="1" ht="12.75" customHeight="1" outlineLevel="2" x14ac:dyDescent="0.2">
      <c r="A24" s="10">
        <v>4043</v>
      </c>
      <c r="B24" s="11" t="s">
        <v>286</v>
      </c>
      <c r="C24" s="12">
        <v>77643</v>
      </c>
      <c r="D24" s="13" t="s">
        <v>23</v>
      </c>
      <c r="E24" s="14" t="s">
        <v>289</v>
      </c>
      <c r="F24" s="15" t="s">
        <v>290</v>
      </c>
      <c r="G24" s="42">
        <v>1127</v>
      </c>
      <c r="H24" s="43">
        <f t="shared" si="22"/>
        <v>134008.69578731639</v>
      </c>
      <c r="I24" s="43">
        <v>110492.16946210884</v>
      </c>
      <c r="J24" s="43">
        <v>23516.526325207553</v>
      </c>
      <c r="K24" s="44">
        <f t="shared" si="23"/>
        <v>98.040966692199504</v>
      </c>
      <c r="L24" s="44">
        <f t="shared" si="24"/>
        <v>20.866482985987179</v>
      </c>
      <c r="M24" s="44">
        <f t="shared" si="25"/>
        <v>118.90744967818668</v>
      </c>
      <c r="N24" s="44">
        <v>133.89398701542783</v>
      </c>
      <c r="O24" s="43">
        <v>1556712.3875431826</v>
      </c>
      <c r="P24" s="43">
        <v>11838</v>
      </c>
      <c r="Q24" s="44">
        <f t="shared" si="26"/>
        <v>131.50129984314771</v>
      </c>
      <c r="R24" s="45">
        <v>4</v>
      </c>
      <c r="S24" s="46">
        <v>12</v>
      </c>
      <c r="T24" s="47">
        <f t="shared" si="27"/>
        <v>0.98212998786865291</v>
      </c>
      <c r="U24" s="44">
        <f t="shared" si="28"/>
        <v>131.50129984314771</v>
      </c>
      <c r="V24" s="43">
        <f t="shared" si="29"/>
        <v>148201.96492322747</v>
      </c>
      <c r="W24" s="48">
        <f t="shared" si="30"/>
        <v>14193.269135911076</v>
      </c>
      <c r="X24" s="42">
        <v>1033</v>
      </c>
      <c r="Y24" s="43">
        <f t="shared" si="31"/>
        <v>120230.15598350948</v>
      </c>
      <c r="Z24" s="43">
        <v>98328.081663323072</v>
      </c>
      <c r="AA24" s="43">
        <v>21902.07432018641</v>
      </c>
      <c r="AB24" s="44">
        <f t="shared" si="32"/>
        <v>95.1869135172537</v>
      </c>
      <c r="AC24" s="44">
        <f t="shared" si="33"/>
        <v>21.202395276075904</v>
      </c>
      <c r="AD24" s="44">
        <f t="shared" si="34"/>
        <v>116.3893087933296</v>
      </c>
      <c r="AE24" s="44">
        <v>131.33778784509428</v>
      </c>
      <c r="AF24" s="43">
        <v>1337024.166169201</v>
      </c>
      <c r="AG24" s="43">
        <v>10843</v>
      </c>
      <c r="AH24" s="44">
        <f t="shared" si="35"/>
        <v>123.30758703026846</v>
      </c>
      <c r="AI24" s="45">
        <v>4</v>
      </c>
      <c r="AJ24" s="46">
        <v>12</v>
      </c>
      <c r="AK24" s="47">
        <f t="shared" si="36"/>
        <v>0.93885841274944426</v>
      </c>
      <c r="AL24" s="44">
        <f t="shared" si="37"/>
        <v>123.30758703026846</v>
      </c>
      <c r="AM24" s="43">
        <f t="shared" si="38"/>
        <v>127376.73740226732</v>
      </c>
      <c r="AN24" s="48">
        <f t="shared" si="39"/>
        <v>7796.2706386449127</v>
      </c>
      <c r="AO24" s="90">
        <f t="shared" si="40"/>
        <v>6396.9984972661632</v>
      </c>
      <c r="AP24" s="97">
        <f t="shared" si="41"/>
        <v>94</v>
      </c>
      <c r="AQ24" s="165"/>
      <c r="AR24" s="164"/>
    </row>
    <row r="25" spans="1:44" s="3" customFormat="1" ht="12.75" customHeight="1" outlineLevel="2" x14ac:dyDescent="0.2">
      <c r="A25" s="10">
        <v>4043</v>
      </c>
      <c r="B25" s="11" t="s">
        <v>286</v>
      </c>
      <c r="C25" s="12">
        <v>80618</v>
      </c>
      <c r="D25" s="13" t="s">
        <v>23</v>
      </c>
      <c r="E25" s="14" t="s">
        <v>294</v>
      </c>
      <c r="F25" s="15" t="s">
        <v>295</v>
      </c>
      <c r="G25" s="42">
        <v>8188</v>
      </c>
      <c r="H25" s="43">
        <f t="shared" si="22"/>
        <v>187444.82295278978</v>
      </c>
      <c r="I25" s="43">
        <v>147770.57826662282</v>
      </c>
      <c r="J25" s="43">
        <v>39674.244686166945</v>
      </c>
      <c r="K25" s="44">
        <f t="shared" si="23"/>
        <v>18.047212782929019</v>
      </c>
      <c r="L25" s="44">
        <f t="shared" si="24"/>
        <v>4.8454133715396859</v>
      </c>
      <c r="M25" s="44">
        <f t="shared" si="25"/>
        <v>22.892626154468708</v>
      </c>
      <c r="N25" s="44">
        <v>36.992811783365021</v>
      </c>
      <c r="O25" s="43">
        <v>1133445.3904279573</v>
      </c>
      <c r="P25" s="43">
        <v>36374</v>
      </c>
      <c r="Q25" s="44">
        <f t="shared" si="26"/>
        <v>31.160867389562799</v>
      </c>
      <c r="R25" s="45">
        <v>3</v>
      </c>
      <c r="S25" s="46">
        <v>12</v>
      </c>
      <c r="T25" s="47">
        <f t="shared" si="27"/>
        <v>0.84234925347240741</v>
      </c>
      <c r="U25" s="44">
        <f t="shared" si="28"/>
        <v>31.160867389562803</v>
      </c>
      <c r="V25" s="43">
        <f t="shared" si="29"/>
        <v>255145.18218574024</v>
      </c>
      <c r="W25" s="48">
        <f t="shared" si="30"/>
        <v>67700.359232950461</v>
      </c>
      <c r="X25" s="42">
        <v>7600</v>
      </c>
      <c r="Y25" s="43">
        <f t="shared" si="31"/>
        <v>108172.73082834153</v>
      </c>
      <c r="Z25" s="43">
        <v>85897.65738772192</v>
      </c>
      <c r="AA25" s="43">
        <v>22275.073440619621</v>
      </c>
      <c r="AB25" s="44">
        <f t="shared" si="32"/>
        <v>11.302323340489727</v>
      </c>
      <c r="AC25" s="44">
        <f t="shared" si="33"/>
        <v>2.9309307158710025</v>
      </c>
      <c r="AD25" s="44">
        <f t="shared" si="34"/>
        <v>14.233254056360728</v>
      </c>
      <c r="AE25" s="44">
        <v>39.665596636415657</v>
      </c>
      <c r="AF25" s="43">
        <v>950248.69656894449</v>
      </c>
      <c r="AG25" s="43">
        <v>32836</v>
      </c>
      <c r="AH25" s="44">
        <f t="shared" si="35"/>
        <v>28.939234272412733</v>
      </c>
      <c r="AI25" s="45">
        <v>2</v>
      </c>
      <c r="AJ25" s="46">
        <v>12</v>
      </c>
      <c r="AK25" s="47">
        <f t="shared" si="36"/>
        <v>0.72958020870520801</v>
      </c>
      <c r="AL25" s="44">
        <f t="shared" si="37"/>
        <v>28.939234272412733</v>
      </c>
      <c r="AM25" s="43">
        <f t="shared" si="38"/>
        <v>219938.18047033678</v>
      </c>
      <c r="AN25" s="48">
        <f t="shared" si="39"/>
        <v>121925.94506399482</v>
      </c>
      <c r="AO25" s="90">
        <f t="shared" si="40"/>
        <v>-54225.585831044358</v>
      </c>
      <c r="AP25" s="97">
        <f t="shared" si="41"/>
        <v>588</v>
      </c>
      <c r="AQ25" s="165"/>
      <c r="AR25" s="164"/>
    </row>
    <row r="26" spans="1:44" s="3" customFormat="1" ht="17.25" customHeight="1" outlineLevel="1" x14ac:dyDescent="0.2">
      <c r="A26" s="49"/>
      <c r="B26" s="50" t="s">
        <v>688</v>
      </c>
      <c r="C26" s="51"/>
      <c r="D26" s="52"/>
      <c r="E26" s="53"/>
      <c r="F26" s="52"/>
      <c r="G26" s="54"/>
      <c r="H26" s="55"/>
      <c r="I26" s="55"/>
      <c r="J26" s="55"/>
      <c r="K26" s="56"/>
      <c r="L26" s="56"/>
      <c r="M26" s="56"/>
      <c r="N26" s="56"/>
      <c r="O26" s="55"/>
      <c r="P26" s="55"/>
      <c r="Q26" s="56"/>
      <c r="R26" s="57"/>
      <c r="S26" s="58"/>
      <c r="T26" s="59"/>
      <c r="U26" s="44"/>
      <c r="V26" s="44"/>
      <c r="W26" s="60">
        <f>SUBTOTAL(9,W20:W25)</f>
        <v>-248070.52271231861</v>
      </c>
      <c r="X26" s="54"/>
      <c r="Y26" s="55"/>
      <c r="Z26" s="55"/>
      <c r="AA26" s="55"/>
      <c r="AB26" s="56"/>
      <c r="AC26" s="56"/>
      <c r="AD26" s="56"/>
      <c r="AE26" s="56"/>
      <c r="AF26" s="55"/>
      <c r="AG26" s="55"/>
      <c r="AH26" s="56"/>
      <c r="AI26" s="57"/>
      <c r="AJ26" s="58"/>
      <c r="AK26" s="59"/>
      <c r="AL26" s="44"/>
      <c r="AM26" s="44"/>
      <c r="AN26" s="60">
        <f>SUBTOTAL(9,AN20:AN25)</f>
        <v>-232667.76889111308</v>
      </c>
      <c r="AO26" s="91">
        <f>SUBTOTAL(9,AO20:AO25)</f>
        <v>-15402.753821205501</v>
      </c>
      <c r="AP26" s="98">
        <v>9.9999999999999995E-8</v>
      </c>
      <c r="AQ26" s="41"/>
    </row>
    <row r="27" spans="1:44" s="3" customFormat="1" ht="12.75" customHeight="1" outlineLevel="2" x14ac:dyDescent="0.2">
      <c r="A27" s="10">
        <v>4044</v>
      </c>
      <c r="B27" s="11" t="s">
        <v>298</v>
      </c>
      <c r="C27" s="12">
        <v>80676</v>
      </c>
      <c r="D27" s="13" t="s">
        <v>23</v>
      </c>
      <c r="E27" s="14" t="s">
        <v>305</v>
      </c>
      <c r="F27" s="15" t="s">
        <v>306</v>
      </c>
      <c r="G27" s="42">
        <v>1014</v>
      </c>
      <c r="H27" s="43">
        <f t="shared" ref="H27:H33" si="42">I27+J27</f>
        <v>109399.19653494596</v>
      </c>
      <c r="I27" s="43">
        <v>91201.773810158295</v>
      </c>
      <c r="J27" s="43">
        <v>18197.422724787673</v>
      </c>
      <c r="K27" s="44">
        <f t="shared" ref="K27:K33" si="43">I27/G27</f>
        <v>89.942577722049606</v>
      </c>
      <c r="L27" s="44">
        <f t="shared" ref="L27:L33" si="44">J27/G27</f>
        <v>17.946176257187055</v>
      </c>
      <c r="M27" s="44">
        <f t="shared" ref="M27:M33" si="45">H27/G27</f>
        <v>107.88875397923665</v>
      </c>
      <c r="N27" s="44">
        <v>76.497064242619615</v>
      </c>
      <c r="O27" s="43">
        <v>1935379.890101555</v>
      </c>
      <c r="P27" s="43">
        <v>27984</v>
      </c>
      <c r="Q27" s="44">
        <f t="shared" ref="Q27:Q33" si="46">O27/P27</f>
        <v>69.160230492479812</v>
      </c>
      <c r="R27" s="45">
        <v>12</v>
      </c>
      <c r="S27" s="46">
        <v>12</v>
      </c>
      <c r="T27" s="47">
        <f t="shared" ref="T27:T33" si="47">IF(N27=0,1,MIN(Q27/N27,1))</f>
        <v>0.90408999583474003</v>
      </c>
      <c r="U27" s="44">
        <f t="shared" ref="U27:U33" si="48">T27*N27</f>
        <v>69.160230492479812</v>
      </c>
      <c r="V27" s="43">
        <f t="shared" ref="V27:V33" si="49">IF(U27&lt;0,0,G27*U27)</f>
        <v>70128.473719374524</v>
      </c>
      <c r="W27" s="48">
        <f t="shared" ref="W27:W33" si="50">IF(G27=0,-H27*12/12,(V27-H27)*12/12)</f>
        <v>-39270.72281557144</v>
      </c>
      <c r="X27" s="42">
        <v>969</v>
      </c>
      <c r="Y27" s="43">
        <f t="shared" ref="Y27:Y33" si="51">Z27+AA27</f>
        <v>109291.31703724089</v>
      </c>
      <c r="Z27" s="43">
        <v>91780.772040939511</v>
      </c>
      <c r="AA27" s="43">
        <v>17510.544996301382</v>
      </c>
      <c r="AB27" s="44">
        <f t="shared" ref="AB27:AB33" si="52">Z27/X27</f>
        <v>94.716999010257496</v>
      </c>
      <c r="AC27" s="44">
        <f t="shared" ref="AC27:AC33" si="53">AA27/X27</f>
        <v>18.070737870280063</v>
      </c>
      <c r="AD27" s="44">
        <f t="shared" ref="AD27:AD33" si="54">Y27/X27</f>
        <v>112.78773688053755</v>
      </c>
      <c r="AE27" s="44">
        <v>72.29456459899518</v>
      </c>
      <c r="AF27" s="43">
        <v>1713647.1045482138</v>
      </c>
      <c r="AG27" s="43">
        <v>26276</v>
      </c>
      <c r="AH27" s="44">
        <f t="shared" ref="AH27:AH33" si="55">AF27/AG27</f>
        <v>65.217198376777816</v>
      </c>
      <c r="AI27" s="45">
        <v>12</v>
      </c>
      <c r="AJ27" s="46">
        <v>12</v>
      </c>
      <c r="AK27" s="47">
        <f t="shared" ref="AK27:AK33" si="56">IF(AE27=0,1,MIN(AH27/AE27,1))</f>
        <v>0.90210375757189731</v>
      </c>
      <c r="AL27" s="44">
        <f t="shared" ref="AL27:AL33" si="57">AK27*AE27</f>
        <v>65.217198376777816</v>
      </c>
      <c r="AM27" s="43">
        <f t="shared" ref="AM27:AM33" si="58">IF(AL27&lt;0,0,X27*AL27)</f>
        <v>63195.465227097702</v>
      </c>
      <c r="AN27" s="48">
        <f t="shared" ref="AN27:AN33" si="59">IF(X27=0,-Y27*12/11,(AM27-Y27)*12/11)</f>
        <v>-50286.383792883484</v>
      </c>
      <c r="AO27" s="90">
        <f t="shared" ref="AO27:AO33" si="60">W27-AN27</f>
        <v>11015.660977312044</v>
      </c>
      <c r="AP27" s="97">
        <f t="shared" ref="AP27:AP33" si="61">G27-X27</f>
        <v>45</v>
      </c>
      <c r="AQ27" s="165"/>
      <c r="AR27" s="164"/>
    </row>
    <row r="28" spans="1:44" s="3" customFormat="1" ht="12.75" customHeight="1" outlineLevel="2" x14ac:dyDescent="0.2">
      <c r="A28" s="10">
        <v>4044</v>
      </c>
      <c r="B28" s="11" t="s">
        <v>298</v>
      </c>
      <c r="C28" s="12">
        <v>80411</v>
      </c>
      <c r="D28" s="13" t="s">
        <v>23</v>
      </c>
      <c r="E28" s="14" t="s">
        <v>309</v>
      </c>
      <c r="F28" s="15" t="s">
        <v>310</v>
      </c>
      <c r="G28" s="42">
        <v>55</v>
      </c>
      <c r="H28" s="43">
        <f t="shared" si="42"/>
        <v>10894.79</v>
      </c>
      <c r="I28" s="43">
        <v>10894.79</v>
      </c>
      <c r="J28" s="43">
        <v>0</v>
      </c>
      <c r="K28" s="44">
        <f t="shared" si="43"/>
        <v>198.08709090909093</v>
      </c>
      <c r="L28" s="44">
        <f t="shared" si="44"/>
        <v>0</v>
      </c>
      <c r="M28" s="44">
        <f t="shared" si="45"/>
        <v>198.08709090909093</v>
      </c>
      <c r="N28" s="44">
        <v>131.51713686034117</v>
      </c>
      <c r="O28" s="43">
        <v>148873.75</v>
      </c>
      <c r="P28" s="43">
        <v>1165</v>
      </c>
      <c r="Q28" s="44">
        <f t="shared" si="46"/>
        <v>127.78862660944206</v>
      </c>
      <c r="R28" s="45">
        <v>12</v>
      </c>
      <c r="S28" s="46">
        <v>12</v>
      </c>
      <c r="T28" s="47">
        <f t="shared" si="47"/>
        <v>0.97165000440316429</v>
      </c>
      <c r="U28" s="44">
        <f t="shared" si="48"/>
        <v>127.78862660944206</v>
      </c>
      <c r="V28" s="43">
        <f t="shared" si="49"/>
        <v>7028.3744635193134</v>
      </c>
      <c r="W28" s="48">
        <f t="shared" si="50"/>
        <v>-3866.4155364806879</v>
      </c>
      <c r="X28" s="42">
        <v>49</v>
      </c>
      <c r="Y28" s="43">
        <f t="shared" si="51"/>
        <v>8117.4099999999989</v>
      </c>
      <c r="Z28" s="43">
        <v>8117.4099999999989</v>
      </c>
      <c r="AA28" s="43">
        <v>0</v>
      </c>
      <c r="AB28" s="44">
        <f t="shared" si="52"/>
        <v>165.66142857142856</v>
      </c>
      <c r="AC28" s="44">
        <f t="shared" si="53"/>
        <v>0</v>
      </c>
      <c r="AD28" s="44">
        <f t="shared" si="54"/>
        <v>165.66142857142856</v>
      </c>
      <c r="AE28" s="44">
        <v>128.73470537699615</v>
      </c>
      <c r="AF28" s="43">
        <v>124507.93000000001</v>
      </c>
      <c r="AG28" s="43">
        <v>1046</v>
      </c>
      <c r="AH28" s="44">
        <f t="shared" si="55"/>
        <v>119.03243785850862</v>
      </c>
      <c r="AI28" s="45">
        <v>11</v>
      </c>
      <c r="AJ28" s="46">
        <v>12</v>
      </c>
      <c r="AK28" s="47">
        <f t="shared" si="56"/>
        <v>0.92463362936921556</v>
      </c>
      <c r="AL28" s="44">
        <f t="shared" si="57"/>
        <v>119.03243785850862</v>
      </c>
      <c r="AM28" s="43">
        <f t="shared" si="58"/>
        <v>5832.5894550669218</v>
      </c>
      <c r="AN28" s="48">
        <f t="shared" si="59"/>
        <v>-2492.5315035633571</v>
      </c>
      <c r="AO28" s="90">
        <f t="shared" si="60"/>
        <v>-1373.8840329173308</v>
      </c>
      <c r="AP28" s="97">
        <f t="shared" si="61"/>
        <v>6</v>
      </c>
      <c r="AQ28" s="165"/>
      <c r="AR28" s="164"/>
    </row>
    <row r="29" spans="1:44" s="3" customFormat="1" ht="12.75" customHeight="1" outlineLevel="2" x14ac:dyDescent="0.2">
      <c r="A29" s="10">
        <v>4044</v>
      </c>
      <c r="B29" s="11" t="s">
        <v>298</v>
      </c>
      <c r="C29" s="12">
        <v>80750</v>
      </c>
      <c r="D29" s="13" t="s">
        <v>23</v>
      </c>
      <c r="E29" s="14" t="s">
        <v>301</v>
      </c>
      <c r="F29" s="15" t="s">
        <v>302</v>
      </c>
      <c r="G29" s="42">
        <v>82</v>
      </c>
      <c r="H29" s="43">
        <f t="shared" si="42"/>
        <v>7382.7730488984862</v>
      </c>
      <c r="I29" s="43">
        <v>6771.0262397676806</v>
      </c>
      <c r="J29" s="43">
        <v>611.74680913080556</v>
      </c>
      <c r="K29" s="44">
        <f t="shared" si="43"/>
        <v>82.573490728874148</v>
      </c>
      <c r="L29" s="44">
        <f t="shared" si="44"/>
        <v>7.4603269406195798</v>
      </c>
      <c r="M29" s="44">
        <f t="shared" si="45"/>
        <v>90.033817669493729</v>
      </c>
      <c r="N29" s="44">
        <v>51.806597550499063</v>
      </c>
      <c r="O29" s="43">
        <v>894254.08033648878</v>
      </c>
      <c r="P29" s="43">
        <v>13430</v>
      </c>
      <c r="Q29" s="44">
        <f t="shared" si="46"/>
        <v>66.586305311726647</v>
      </c>
      <c r="R29" s="45">
        <v>9</v>
      </c>
      <c r="S29" s="46">
        <v>12</v>
      </c>
      <c r="T29" s="47">
        <f t="shared" si="47"/>
        <v>1</v>
      </c>
      <c r="U29" s="44">
        <f t="shared" si="48"/>
        <v>51.806597550499063</v>
      </c>
      <c r="V29" s="43">
        <f t="shared" si="49"/>
        <v>4248.1409991409228</v>
      </c>
      <c r="W29" s="48">
        <f t="shared" si="50"/>
        <v>-3134.6320497575634</v>
      </c>
      <c r="X29" s="42">
        <v>86</v>
      </c>
      <c r="Y29" s="43">
        <f t="shared" si="51"/>
        <v>53576.928430559143</v>
      </c>
      <c r="Z29" s="43">
        <v>49139.723710268416</v>
      </c>
      <c r="AA29" s="43">
        <v>4437.2047202907233</v>
      </c>
      <c r="AB29" s="44">
        <f t="shared" si="52"/>
        <v>571.39213616591178</v>
      </c>
      <c r="AC29" s="44">
        <f t="shared" si="53"/>
        <v>51.595403724310735</v>
      </c>
      <c r="AD29" s="44">
        <f t="shared" si="54"/>
        <v>622.98753989022259</v>
      </c>
      <c r="AE29" s="44">
        <v>51.212262185688587</v>
      </c>
      <c r="AF29" s="43">
        <v>851774.33940373792</v>
      </c>
      <c r="AG29" s="43">
        <v>12773</v>
      </c>
      <c r="AH29" s="44">
        <f t="shared" si="55"/>
        <v>66.685535066447812</v>
      </c>
      <c r="AI29" s="45">
        <v>12</v>
      </c>
      <c r="AJ29" s="46">
        <v>12</v>
      </c>
      <c r="AK29" s="47">
        <f t="shared" si="56"/>
        <v>1</v>
      </c>
      <c r="AL29" s="44">
        <f t="shared" si="57"/>
        <v>51.212262185688587</v>
      </c>
      <c r="AM29" s="43">
        <f t="shared" si="58"/>
        <v>4404.254547969218</v>
      </c>
      <c r="AN29" s="48">
        <f t="shared" si="59"/>
        <v>-53642.916962825373</v>
      </c>
      <c r="AO29" s="90">
        <f t="shared" si="60"/>
        <v>50508.284913067808</v>
      </c>
      <c r="AP29" s="97">
        <f t="shared" si="61"/>
        <v>-4</v>
      </c>
      <c r="AQ29" s="165"/>
      <c r="AR29" s="164"/>
    </row>
    <row r="30" spans="1:44" s="3" customFormat="1" ht="12.75" customHeight="1" outlineLevel="2" x14ac:dyDescent="0.2">
      <c r="A30" s="10">
        <v>4044</v>
      </c>
      <c r="B30" s="11" t="s">
        <v>298</v>
      </c>
      <c r="C30" s="12">
        <v>80413</v>
      </c>
      <c r="D30" s="13" t="s">
        <v>23</v>
      </c>
      <c r="E30" s="14" t="s">
        <v>307</v>
      </c>
      <c r="F30" s="15" t="s">
        <v>308</v>
      </c>
      <c r="G30" s="42">
        <v>1606</v>
      </c>
      <c r="H30" s="43">
        <f t="shared" si="42"/>
        <v>25185.439999999999</v>
      </c>
      <c r="I30" s="43">
        <v>25185.439999999999</v>
      </c>
      <c r="J30" s="43">
        <v>0</v>
      </c>
      <c r="K30" s="44">
        <f t="shared" si="43"/>
        <v>15.682092154420921</v>
      </c>
      <c r="L30" s="44">
        <f t="shared" si="44"/>
        <v>0</v>
      </c>
      <c r="M30" s="44">
        <f t="shared" si="45"/>
        <v>15.682092154420921</v>
      </c>
      <c r="N30" s="44">
        <v>15.851667437944194</v>
      </c>
      <c r="O30" s="43">
        <v>621141.01</v>
      </c>
      <c r="P30" s="43">
        <v>38425</v>
      </c>
      <c r="Q30" s="44">
        <f t="shared" si="46"/>
        <v>16.165023031880285</v>
      </c>
      <c r="R30" s="45">
        <v>4</v>
      </c>
      <c r="S30" s="46">
        <v>12</v>
      </c>
      <c r="T30" s="47">
        <f t="shared" si="47"/>
        <v>1</v>
      </c>
      <c r="U30" s="44">
        <f t="shared" si="48"/>
        <v>15.851667437944194</v>
      </c>
      <c r="V30" s="43">
        <f t="shared" si="49"/>
        <v>25457.777905338375</v>
      </c>
      <c r="W30" s="48">
        <f t="shared" si="50"/>
        <v>272.337905338376</v>
      </c>
      <c r="X30" s="42">
        <v>1522</v>
      </c>
      <c r="Y30" s="43">
        <f t="shared" si="51"/>
        <v>22341.439999999999</v>
      </c>
      <c r="Z30" s="43">
        <v>22341.439999999999</v>
      </c>
      <c r="AA30" s="43">
        <v>0</v>
      </c>
      <c r="AB30" s="44">
        <f t="shared" si="52"/>
        <v>14.679001314060447</v>
      </c>
      <c r="AC30" s="44">
        <f t="shared" si="53"/>
        <v>0</v>
      </c>
      <c r="AD30" s="44">
        <f t="shared" si="54"/>
        <v>14.679001314060447</v>
      </c>
      <c r="AE30" s="44">
        <v>15.70226276613932</v>
      </c>
      <c r="AF30" s="43">
        <v>573872.15</v>
      </c>
      <c r="AG30" s="43">
        <v>37895</v>
      </c>
      <c r="AH30" s="44">
        <f t="shared" si="55"/>
        <v>15.143743237894181</v>
      </c>
      <c r="AI30" s="45">
        <v>2</v>
      </c>
      <c r="AJ30" s="46">
        <v>12</v>
      </c>
      <c r="AK30" s="47">
        <f t="shared" si="56"/>
        <v>0.96443063419817798</v>
      </c>
      <c r="AL30" s="44">
        <f t="shared" si="57"/>
        <v>15.143743237894181</v>
      </c>
      <c r="AM30" s="43">
        <f t="shared" si="58"/>
        <v>23048.777208074946</v>
      </c>
      <c r="AN30" s="48">
        <f t="shared" si="59"/>
        <v>771.64059062721469</v>
      </c>
      <c r="AO30" s="90">
        <f t="shared" si="60"/>
        <v>-499.30268528883869</v>
      </c>
      <c r="AP30" s="97">
        <f t="shared" si="61"/>
        <v>84</v>
      </c>
      <c r="AQ30" s="165"/>
      <c r="AR30" s="164"/>
    </row>
    <row r="31" spans="1:44" s="3" customFormat="1" ht="12.75" customHeight="1" outlineLevel="2" x14ac:dyDescent="0.2">
      <c r="A31" s="10">
        <v>4044</v>
      </c>
      <c r="B31" s="11" t="s">
        <v>298</v>
      </c>
      <c r="C31" s="12">
        <v>80670</v>
      </c>
      <c r="D31" s="13" t="s">
        <v>23</v>
      </c>
      <c r="E31" s="14" t="s">
        <v>299</v>
      </c>
      <c r="F31" s="15" t="s">
        <v>300</v>
      </c>
      <c r="G31" s="42">
        <v>810</v>
      </c>
      <c r="H31" s="43">
        <f t="shared" si="42"/>
        <v>260947.56321511875</v>
      </c>
      <c r="I31" s="43">
        <v>241575.58092597657</v>
      </c>
      <c r="J31" s="43">
        <v>19371.982289142175</v>
      </c>
      <c r="K31" s="44">
        <f t="shared" si="43"/>
        <v>298.24145793330439</v>
      </c>
      <c r="L31" s="44">
        <f t="shared" si="44"/>
        <v>23.916027517459476</v>
      </c>
      <c r="M31" s="44">
        <f t="shared" si="45"/>
        <v>322.15748545076389</v>
      </c>
      <c r="N31" s="44">
        <v>423.4920097075593</v>
      </c>
      <c r="O31" s="43">
        <v>5517635.5908864466</v>
      </c>
      <c r="P31" s="43">
        <v>13289</v>
      </c>
      <c r="Q31" s="44">
        <f t="shared" si="46"/>
        <v>415.20322002306017</v>
      </c>
      <c r="R31" s="45">
        <v>4</v>
      </c>
      <c r="S31" s="46">
        <v>12</v>
      </c>
      <c r="T31" s="47">
        <f t="shared" si="47"/>
        <v>0.98042751812431383</v>
      </c>
      <c r="U31" s="44">
        <f t="shared" si="48"/>
        <v>415.20322002306017</v>
      </c>
      <c r="V31" s="43">
        <f t="shared" si="49"/>
        <v>336314.60821867874</v>
      </c>
      <c r="W31" s="48">
        <f t="shared" si="50"/>
        <v>75367.045003559993</v>
      </c>
      <c r="X31" s="42">
        <v>748</v>
      </c>
      <c r="Y31" s="43">
        <f t="shared" si="51"/>
        <v>237030.92809014462</v>
      </c>
      <c r="Z31" s="43">
        <v>218998.88337577166</v>
      </c>
      <c r="AA31" s="43">
        <v>18032.044714372947</v>
      </c>
      <c r="AB31" s="44">
        <f t="shared" si="52"/>
        <v>292.77925584996211</v>
      </c>
      <c r="AC31" s="44">
        <f t="shared" si="53"/>
        <v>24.107011650231211</v>
      </c>
      <c r="AD31" s="44">
        <f t="shared" si="54"/>
        <v>316.88626750019336</v>
      </c>
      <c r="AE31" s="44">
        <v>406.48732316246026</v>
      </c>
      <c r="AF31" s="43">
        <v>4667345.414603591</v>
      </c>
      <c r="AG31" s="43">
        <v>12212</v>
      </c>
      <c r="AH31" s="44">
        <f t="shared" si="55"/>
        <v>382.19336837566254</v>
      </c>
      <c r="AI31" s="45">
        <v>4</v>
      </c>
      <c r="AJ31" s="46">
        <v>12</v>
      </c>
      <c r="AK31" s="47">
        <f t="shared" si="56"/>
        <v>0.94023440977742823</v>
      </c>
      <c r="AL31" s="44">
        <f t="shared" si="57"/>
        <v>382.19336837566254</v>
      </c>
      <c r="AM31" s="43">
        <f t="shared" si="58"/>
        <v>285880.63954499556</v>
      </c>
      <c r="AN31" s="48">
        <f t="shared" si="59"/>
        <v>53290.594314382848</v>
      </c>
      <c r="AO31" s="90">
        <f t="shared" si="60"/>
        <v>22076.450689177145</v>
      </c>
      <c r="AP31" s="97">
        <f t="shared" si="61"/>
        <v>62</v>
      </c>
      <c r="AQ31" s="165"/>
      <c r="AR31" s="164"/>
    </row>
    <row r="32" spans="1:44" s="3" customFormat="1" ht="12.75" customHeight="1" outlineLevel="2" x14ac:dyDescent="0.2">
      <c r="A32" s="10">
        <v>4044</v>
      </c>
      <c r="B32" s="11" t="s">
        <v>298</v>
      </c>
      <c r="C32" s="12">
        <v>79709</v>
      </c>
      <c r="D32" s="13" t="s">
        <v>23</v>
      </c>
      <c r="E32" s="14" t="s">
        <v>303</v>
      </c>
      <c r="F32" s="15" t="s">
        <v>304</v>
      </c>
      <c r="G32" s="42">
        <v>3388</v>
      </c>
      <c r="H32" s="43">
        <f t="shared" si="42"/>
        <v>151531.95930315333</v>
      </c>
      <c r="I32" s="43">
        <v>139398.98092205901</v>
      </c>
      <c r="J32" s="43">
        <v>12132.978381094312</v>
      </c>
      <c r="K32" s="44">
        <f t="shared" si="43"/>
        <v>41.144917627526276</v>
      </c>
      <c r="L32" s="44">
        <f t="shared" si="44"/>
        <v>3.581162450145901</v>
      </c>
      <c r="M32" s="44">
        <f t="shared" si="45"/>
        <v>44.726080077672172</v>
      </c>
      <c r="N32" s="44">
        <v>68.003419276601576</v>
      </c>
      <c r="O32" s="43">
        <v>4349364.7575152451</v>
      </c>
      <c r="P32" s="43">
        <v>64679</v>
      </c>
      <c r="Q32" s="44">
        <f t="shared" si="46"/>
        <v>67.245392747495245</v>
      </c>
      <c r="R32" s="45">
        <v>1</v>
      </c>
      <c r="S32" s="46">
        <v>12</v>
      </c>
      <c r="T32" s="47">
        <f t="shared" si="47"/>
        <v>0.98885311154689026</v>
      </c>
      <c r="U32" s="44">
        <f t="shared" si="48"/>
        <v>67.245392747495245</v>
      </c>
      <c r="V32" s="43">
        <f t="shared" si="49"/>
        <v>227827.39062851388</v>
      </c>
      <c r="W32" s="48">
        <f t="shared" si="50"/>
        <v>76295.431325360551</v>
      </c>
      <c r="X32" s="42">
        <v>3022</v>
      </c>
      <c r="Y32" s="43">
        <f t="shared" si="51"/>
        <v>206425.76657448179</v>
      </c>
      <c r="Z32" s="43">
        <v>189432.21658187901</v>
      </c>
      <c r="AA32" s="43">
        <v>16993.549992602773</v>
      </c>
      <c r="AB32" s="44">
        <f t="shared" si="52"/>
        <v>62.684386691554934</v>
      </c>
      <c r="AC32" s="44">
        <f t="shared" si="53"/>
        <v>5.6232792827937699</v>
      </c>
      <c r="AD32" s="44">
        <f t="shared" si="54"/>
        <v>68.307665974348708</v>
      </c>
      <c r="AE32" s="44">
        <v>64.836651382464026</v>
      </c>
      <c r="AF32" s="43">
        <v>3836021.6947771902</v>
      </c>
      <c r="AG32" s="43">
        <v>59944</v>
      </c>
      <c r="AH32" s="44">
        <f t="shared" si="55"/>
        <v>63.993422106919631</v>
      </c>
      <c r="AI32" s="45">
        <v>8</v>
      </c>
      <c r="AJ32" s="46">
        <v>12</v>
      </c>
      <c r="AK32" s="47">
        <f t="shared" si="56"/>
        <v>0.98699455851644335</v>
      </c>
      <c r="AL32" s="44">
        <f t="shared" si="57"/>
        <v>63.993422106919631</v>
      </c>
      <c r="AM32" s="43">
        <f t="shared" si="58"/>
        <v>193388.12160711113</v>
      </c>
      <c r="AN32" s="48">
        <f t="shared" si="59"/>
        <v>-14222.885418949818</v>
      </c>
      <c r="AO32" s="90">
        <f t="shared" si="60"/>
        <v>90518.316744310374</v>
      </c>
      <c r="AP32" s="97">
        <f t="shared" si="61"/>
        <v>366</v>
      </c>
      <c r="AQ32" s="165"/>
      <c r="AR32" s="164"/>
    </row>
    <row r="33" spans="1:44" s="3" customFormat="1" ht="12.75" customHeight="1" outlineLevel="2" x14ac:dyDescent="0.2">
      <c r="A33" s="10">
        <v>4044</v>
      </c>
      <c r="B33" s="11" t="s">
        <v>298</v>
      </c>
      <c r="C33" s="12">
        <v>61541</v>
      </c>
      <c r="D33" s="13" t="s">
        <v>23</v>
      </c>
      <c r="E33" s="14" t="s">
        <v>311</v>
      </c>
      <c r="F33" s="15" t="s">
        <v>312</v>
      </c>
      <c r="G33" s="42">
        <v>3834</v>
      </c>
      <c r="H33" s="43">
        <f t="shared" si="42"/>
        <v>722500.03872531303</v>
      </c>
      <c r="I33" s="43">
        <v>607352.8054989751</v>
      </c>
      <c r="J33" s="43">
        <v>115147.23322633791</v>
      </c>
      <c r="K33" s="44">
        <f t="shared" si="43"/>
        <v>158.41231233671755</v>
      </c>
      <c r="L33" s="44">
        <f t="shared" si="44"/>
        <v>30.033185505043793</v>
      </c>
      <c r="M33" s="44">
        <f t="shared" si="45"/>
        <v>188.44549784176135</v>
      </c>
      <c r="N33" s="44">
        <v>228.44056786013078</v>
      </c>
      <c r="O33" s="43">
        <v>14624571.602569798</v>
      </c>
      <c r="P33" s="43">
        <v>64682</v>
      </c>
      <c r="Q33" s="44">
        <f t="shared" si="46"/>
        <v>226.09955787653132</v>
      </c>
      <c r="R33" s="45">
        <v>2</v>
      </c>
      <c r="S33" s="46">
        <v>12</v>
      </c>
      <c r="T33" s="47">
        <f t="shared" si="47"/>
        <v>0.98975221430445393</v>
      </c>
      <c r="U33" s="44">
        <f t="shared" si="48"/>
        <v>226.09955787653132</v>
      </c>
      <c r="V33" s="43">
        <f t="shared" si="49"/>
        <v>866865.70489862107</v>
      </c>
      <c r="W33" s="48">
        <f t="shared" si="50"/>
        <v>144365.66617330804</v>
      </c>
      <c r="X33" s="42">
        <v>3591</v>
      </c>
      <c r="Y33" s="43">
        <f t="shared" si="51"/>
        <v>587140.56707722344</v>
      </c>
      <c r="Z33" s="43">
        <v>492940.71154147608</v>
      </c>
      <c r="AA33" s="43">
        <v>94199.855535747425</v>
      </c>
      <c r="AB33" s="44">
        <f t="shared" si="52"/>
        <v>137.27115331146646</v>
      </c>
      <c r="AC33" s="44">
        <f t="shared" si="53"/>
        <v>26.232207055345985</v>
      </c>
      <c r="AD33" s="44">
        <f t="shared" si="54"/>
        <v>163.50336036681244</v>
      </c>
      <c r="AE33" s="44">
        <v>221.61541636098821</v>
      </c>
      <c r="AF33" s="43">
        <v>12902440.478284238</v>
      </c>
      <c r="AG33" s="43">
        <v>60292</v>
      </c>
      <c r="AH33" s="44">
        <f t="shared" si="55"/>
        <v>213.99921180727523</v>
      </c>
      <c r="AI33" s="45">
        <v>2</v>
      </c>
      <c r="AJ33" s="46">
        <v>12</v>
      </c>
      <c r="AK33" s="47">
        <f t="shared" si="56"/>
        <v>0.96563323671803147</v>
      </c>
      <c r="AL33" s="44">
        <f t="shared" si="57"/>
        <v>213.99921180727523</v>
      </c>
      <c r="AM33" s="43">
        <f t="shared" si="58"/>
        <v>768471.1695999254</v>
      </c>
      <c r="AN33" s="48">
        <f t="shared" si="59"/>
        <v>197815.20275203849</v>
      </c>
      <c r="AO33" s="90">
        <f t="shared" si="60"/>
        <v>-53449.536578730447</v>
      </c>
      <c r="AP33" s="97">
        <f t="shared" si="61"/>
        <v>243</v>
      </c>
      <c r="AQ33" s="165"/>
      <c r="AR33" s="164"/>
    </row>
    <row r="34" spans="1:44" s="3" customFormat="1" ht="17.25" customHeight="1" outlineLevel="1" x14ac:dyDescent="0.2">
      <c r="A34" s="49"/>
      <c r="B34" s="50" t="s">
        <v>689</v>
      </c>
      <c r="C34" s="51"/>
      <c r="D34" s="52"/>
      <c r="E34" s="53"/>
      <c r="F34" s="52"/>
      <c r="G34" s="54"/>
      <c r="H34" s="55"/>
      <c r="I34" s="55"/>
      <c r="J34" s="55"/>
      <c r="K34" s="56"/>
      <c r="L34" s="56"/>
      <c r="M34" s="56"/>
      <c r="N34" s="56"/>
      <c r="O34" s="55"/>
      <c r="P34" s="55"/>
      <c r="Q34" s="56"/>
      <c r="R34" s="57"/>
      <c r="S34" s="58"/>
      <c r="T34" s="59"/>
      <c r="U34" s="44"/>
      <c r="V34" s="44"/>
      <c r="W34" s="60">
        <f>SUBTOTAL(9,W27:W33)</f>
        <v>250028.71000575728</v>
      </c>
      <c r="X34" s="54"/>
      <c r="Y34" s="55"/>
      <c r="Z34" s="55"/>
      <c r="AA34" s="55"/>
      <c r="AB34" s="56"/>
      <c r="AC34" s="56"/>
      <c r="AD34" s="56"/>
      <c r="AE34" s="56"/>
      <c r="AF34" s="55"/>
      <c r="AG34" s="55"/>
      <c r="AH34" s="56"/>
      <c r="AI34" s="57"/>
      <c r="AJ34" s="58"/>
      <c r="AK34" s="59"/>
      <c r="AL34" s="44"/>
      <c r="AM34" s="44"/>
      <c r="AN34" s="60">
        <f>SUBTOTAL(9,AN27:AN33)</f>
        <v>131232.71997882653</v>
      </c>
      <c r="AO34" s="91">
        <f>SUBTOTAL(9,AO27:AO33)</f>
        <v>118795.99002693075</v>
      </c>
      <c r="AP34" s="98">
        <v>9.9999999999999995E-8</v>
      </c>
      <c r="AQ34" s="41"/>
    </row>
    <row r="35" spans="1:44" s="3" customFormat="1" ht="27.75" customHeight="1" thickBot="1" x14ac:dyDescent="0.25">
      <c r="A35" s="61"/>
      <c r="B35" s="101" t="s">
        <v>690</v>
      </c>
      <c r="C35" s="63"/>
      <c r="D35" s="64"/>
      <c r="E35" s="65"/>
      <c r="F35" s="64"/>
      <c r="G35" s="66"/>
      <c r="H35" s="67"/>
      <c r="I35" s="67"/>
      <c r="J35" s="67"/>
      <c r="K35" s="68"/>
      <c r="L35" s="68"/>
      <c r="M35" s="68"/>
      <c r="N35" s="68"/>
      <c r="O35" s="67"/>
      <c r="P35" s="67"/>
      <c r="Q35" s="68"/>
      <c r="R35" s="69"/>
      <c r="S35" s="70"/>
      <c r="T35" s="71"/>
      <c r="U35" s="68"/>
      <c r="V35" s="68"/>
      <c r="W35" s="72">
        <f>SUBTOTAL(9,W3:W34)</f>
        <v>-1965292.297342679</v>
      </c>
      <c r="X35" s="66"/>
      <c r="Y35" s="67"/>
      <c r="Z35" s="67"/>
      <c r="AA35" s="67"/>
      <c r="AB35" s="68"/>
      <c r="AC35" s="68"/>
      <c r="AD35" s="68"/>
      <c r="AE35" s="68"/>
      <c r="AF35" s="67"/>
      <c r="AG35" s="67"/>
      <c r="AH35" s="68"/>
      <c r="AI35" s="69"/>
      <c r="AJ35" s="70"/>
      <c r="AK35" s="71"/>
      <c r="AL35" s="68"/>
      <c r="AM35" s="68"/>
      <c r="AN35" s="72">
        <f>SUBTOTAL(9,AN3:AN34)</f>
        <v>-1771605.8374336245</v>
      </c>
      <c r="AO35" s="94">
        <f>SUBTOTAL(9,AO3:AO34)</f>
        <v>-193686.45990905544</v>
      </c>
      <c r="AP35" s="95">
        <v>9.9999999999999995E-8</v>
      </c>
      <c r="AQ35" s="41"/>
    </row>
    <row r="36" spans="1:44" s="3" customFormat="1" ht="12.75" customHeight="1" x14ac:dyDescent="0.2">
      <c r="A36" s="73"/>
      <c r="B36" s="36"/>
      <c r="C36" s="73"/>
      <c r="D36" s="73"/>
      <c r="E36" s="73"/>
      <c r="F36" s="36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92"/>
      <c r="AP36" s="92"/>
      <c r="AQ36" s="41"/>
    </row>
    <row r="37" spans="1:44" x14ac:dyDescent="0.2">
      <c r="AR37" s="3"/>
    </row>
    <row r="38" spans="1:44" x14ac:dyDescent="0.2">
      <c r="AR38" s="3"/>
    </row>
    <row r="39" spans="1:44" x14ac:dyDescent="0.2">
      <c r="AR39" s="3"/>
    </row>
    <row r="40" spans="1:44" x14ac:dyDescent="0.2">
      <c r="AR40" s="3"/>
    </row>
    <row r="41" spans="1:44" x14ac:dyDescent="0.2">
      <c r="AR41" s="3"/>
    </row>
    <row r="42" spans="1:44" x14ac:dyDescent="0.2">
      <c r="AR42" s="3"/>
    </row>
    <row r="43" spans="1:44" x14ac:dyDescent="0.2">
      <c r="AR43" s="3"/>
    </row>
    <row r="44" spans="1:44" x14ac:dyDescent="0.2">
      <c r="AR44" s="3"/>
    </row>
    <row r="45" spans="1:44" x14ac:dyDescent="0.2">
      <c r="AR45" s="3"/>
    </row>
    <row r="46" spans="1:44" x14ac:dyDescent="0.2">
      <c r="AR46" s="3"/>
    </row>
  </sheetData>
  <mergeCells count="3">
    <mergeCell ref="G1:W1"/>
    <mergeCell ref="X1:AN1"/>
    <mergeCell ref="AO1:AP1"/>
  </mergeCells>
  <conditionalFormatting sqref="AP35">
    <cfRule type="cellIs" dxfId="365" priority="492" operator="lessThanOrEqual">
      <formula>0</formula>
    </cfRule>
  </conditionalFormatting>
  <conditionalFormatting sqref="AP35">
    <cfRule type="cellIs" dxfId="364" priority="493" operator="equal">
      <formula>0</formula>
    </cfRule>
  </conditionalFormatting>
  <conditionalFormatting sqref="AK35 T35">
    <cfRule type="cellIs" dxfId="363" priority="477" operator="lessThan">
      <formula>0.7</formula>
    </cfRule>
  </conditionalFormatting>
  <conditionalFormatting sqref="T36">
    <cfRule type="cellIs" dxfId="362" priority="471" operator="lessThan">
      <formula>0.7</formula>
    </cfRule>
  </conditionalFormatting>
  <conditionalFormatting sqref="AK36">
    <cfRule type="cellIs" dxfId="361" priority="445" operator="lessThan">
      <formula>0.7</formula>
    </cfRule>
  </conditionalFormatting>
  <conditionalFormatting sqref="AP19">
    <cfRule type="cellIs" dxfId="360" priority="291" operator="lessThanOrEqual">
      <formula>0</formula>
    </cfRule>
  </conditionalFormatting>
  <conditionalFormatting sqref="AP19">
    <cfRule type="cellIs" dxfId="359" priority="292" operator="equal">
      <formula>0</formula>
    </cfRule>
  </conditionalFormatting>
  <conditionalFormatting sqref="W35">
    <cfRule type="expression" dxfId="358" priority="431">
      <formula>$W35+100000&lt;$AN35</formula>
    </cfRule>
    <cfRule type="expression" dxfId="357" priority="432">
      <formula>$W35+50000&lt;$AN35</formula>
    </cfRule>
    <cfRule type="expression" dxfId="356" priority="433">
      <formula>$W35-100000&gt;$AN35</formula>
    </cfRule>
    <cfRule type="expression" dxfId="355" priority="434">
      <formula>$W35-50000&gt;$AN35</formula>
    </cfRule>
  </conditionalFormatting>
  <conditionalFormatting sqref="AP34">
    <cfRule type="cellIs" dxfId="354" priority="307" operator="lessThanOrEqual">
      <formula>0</formula>
    </cfRule>
  </conditionalFormatting>
  <conditionalFormatting sqref="AP34">
    <cfRule type="cellIs" dxfId="353" priority="308" operator="equal">
      <formula>0</formula>
    </cfRule>
  </conditionalFormatting>
  <conditionalFormatting sqref="AK34">
    <cfRule type="cellIs" dxfId="352" priority="301" operator="lessThan">
      <formula>0.7</formula>
    </cfRule>
  </conditionalFormatting>
  <conditionalFormatting sqref="W34">
    <cfRule type="expression" dxfId="351" priority="303">
      <formula>$W34+100000&lt;$AN34</formula>
    </cfRule>
    <cfRule type="expression" dxfId="350" priority="304">
      <formula>$W34+50000&lt;$AN34</formula>
    </cfRule>
    <cfRule type="expression" dxfId="349" priority="305">
      <formula>$W34-100000&gt;$AN34</formula>
    </cfRule>
    <cfRule type="expression" dxfId="348" priority="306">
      <formula>$W34-50000&gt;$AN34</formula>
    </cfRule>
  </conditionalFormatting>
  <conditionalFormatting sqref="T34">
    <cfRule type="cellIs" dxfId="347" priority="302" operator="lessThan">
      <formula>0.7</formula>
    </cfRule>
  </conditionalFormatting>
  <conditionalFormatting sqref="AP26">
    <cfRule type="cellIs" dxfId="346" priority="299" operator="lessThanOrEqual">
      <formula>0</formula>
    </cfRule>
  </conditionalFormatting>
  <conditionalFormatting sqref="AP26">
    <cfRule type="cellIs" dxfId="345" priority="300" operator="equal">
      <formula>0</formula>
    </cfRule>
  </conditionalFormatting>
  <conditionalFormatting sqref="AK26">
    <cfRule type="cellIs" dxfId="344" priority="293" operator="lessThan">
      <formula>0.7</formula>
    </cfRule>
  </conditionalFormatting>
  <conditionalFormatting sqref="W26">
    <cfRule type="expression" dxfId="343" priority="295">
      <formula>$W26+100000&lt;$AN26</formula>
    </cfRule>
    <cfRule type="expression" dxfId="342" priority="296">
      <formula>$W26+50000&lt;$AN26</formula>
    </cfRule>
    <cfRule type="expression" dxfId="341" priority="297">
      <formula>$W26-100000&gt;$AN26</formula>
    </cfRule>
    <cfRule type="expression" dxfId="340" priority="298">
      <formula>$W26-50000&gt;$AN26</formula>
    </cfRule>
  </conditionalFormatting>
  <conditionalFormatting sqref="T26">
    <cfRule type="cellIs" dxfId="339" priority="294" operator="lessThan">
      <formula>0.7</formula>
    </cfRule>
  </conditionalFormatting>
  <conditionalFormatting sqref="AK19">
    <cfRule type="cellIs" dxfId="338" priority="285" operator="lessThan">
      <formula>0.7</formula>
    </cfRule>
  </conditionalFormatting>
  <conditionalFormatting sqref="W19">
    <cfRule type="expression" dxfId="337" priority="287">
      <formula>$W19+100000&lt;$AN19</formula>
    </cfRule>
    <cfRule type="expression" dxfId="336" priority="288">
      <formula>$W19+50000&lt;$AN19</formula>
    </cfRule>
    <cfRule type="expression" dxfId="335" priority="289">
      <formula>$W19-100000&gt;$AN19</formula>
    </cfRule>
    <cfRule type="expression" dxfId="334" priority="290">
      <formula>$W19-50000&gt;$AN19</formula>
    </cfRule>
  </conditionalFormatting>
  <conditionalFormatting sqref="T19">
    <cfRule type="cellIs" dxfId="333" priority="286" operator="lessThan">
      <formula>0.7</formula>
    </cfRule>
  </conditionalFormatting>
  <conditionalFormatting sqref="AP15">
    <cfRule type="cellIs" dxfId="332" priority="283" operator="lessThanOrEqual">
      <formula>0</formula>
    </cfRule>
  </conditionalFormatting>
  <conditionalFormatting sqref="AP15">
    <cfRule type="cellIs" dxfId="331" priority="284" operator="equal">
      <formula>0</formula>
    </cfRule>
  </conditionalFormatting>
  <conditionalFormatting sqref="AK15">
    <cfRule type="cellIs" dxfId="330" priority="277" operator="lessThan">
      <formula>0.7</formula>
    </cfRule>
  </conditionalFormatting>
  <conditionalFormatting sqref="W15">
    <cfRule type="expression" dxfId="329" priority="279">
      <formula>$W15+100000&lt;$AN15</formula>
    </cfRule>
    <cfRule type="expression" dxfId="328" priority="280">
      <formula>$W15+50000&lt;$AN15</formula>
    </cfRule>
    <cfRule type="expression" dxfId="327" priority="281">
      <formula>$W15-100000&gt;$AN15</formula>
    </cfRule>
    <cfRule type="expression" dxfId="326" priority="282">
      <formula>$W15-50000&gt;$AN15</formula>
    </cfRule>
  </conditionalFormatting>
  <conditionalFormatting sqref="T15">
    <cfRule type="cellIs" dxfId="325" priority="278" operator="lessThan">
      <formula>0.7</formula>
    </cfRule>
  </conditionalFormatting>
  <conditionalFormatting sqref="AP3:AP14">
    <cfRule type="cellIs" dxfId="324" priority="31" operator="lessThanOrEqual">
      <formula>0</formula>
    </cfRule>
  </conditionalFormatting>
  <conditionalFormatting sqref="AP3:AP14">
    <cfRule type="cellIs" dxfId="323" priority="32" operator="equal">
      <formula>0</formula>
    </cfRule>
  </conditionalFormatting>
  <conditionalFormatting sqref="AK3:AK14">
    <cfRule type="cellIs" dxfId="322" priority="30" operator="lessThan">
      <formula>0.7</formula>
    </cfRule>
  </conditionalFormatting>
  <conditionalFormatting sqref="T3:T14">
    <cfRule type="cellIs" dxfId="321" priority="29" operator="lessThan">
      <formula>0.7</formula>
    </cfRule>
  </conditionalFormatting>
  <conditionalFormatting sqref="W3:W14">
    <cfRule type="expression" dxfId="320" priority="25">
      <formula>$W3+100000&lt;$AN3</formula>
    </cfRule>
    <cfRule type="expression" dxfId="319" priority="26">
      <formula>$W3+50000&lt;$AN3</formula>
    </cfRule>
    <cfRule type="expression" dxfId="318" priority="27">
      <formula>$W3-100000&gt;$AN3</formula>
    </cfRule>
    <cfRule type="expression" dxfId="317" priority="28">
      <formula>$W3-50000&gt;$AN3</formula>
    </cfRule>
  </conditionalFormatting>
  <conditionalFormatting sqref="AP16:AP18">
    <cfRule type="cellIs" dxfId="316" priority="23" operator="lessThanOrEqual">
      <formula>0</formula>
    </cfRule>
  </conditionalFormatting>
  <conditionalFormatting sqref="AP16:AP18">
    <cfRule type="cellIs" dxfId="315" priority="24" operator="equal">
      <formula>0</formula>
    </cfRule>
  </conditionalFormatting>
  <conditionalFormatting sqref="AK16:AK18">
    <cfRule type="cellIs" dxfId="314" priority="22" operator="lessThan">
      <formula>0.7</formula>
    </cfRule>
  </conditionalFormatting>
  <conditionalFormatting sqref="T16:T18">
    <cfRule type="cellIs" dxfId="313" priority="21" operator="lessThan">
      <formula>0.7</formula>
    </cfRule>
  </conditionalFormatting>
  <conditionalFormatting sqref="W16:W18">
    <cfRule type="expression" dxfId="312" priority="17">
      <formula>$W16+100000&lt;$AN16</formula>
    </cfRule>
    <cfRule type="expression" dxfId="311" priority="18">
      <formula>$W16+50000&lt;$AN16</formula>
    </cfRule>
    <cfRule type="expression" dxfId="310" priority="19">
      <formula>$W16-100000&gt;$AN16</formula>
    </cfRule>
    <cfRule type="expression" dxfId="309" priority="20">
      <formula>$W16-50000&gt;$AN16</formula>
    </cfRule>
  </conditionalFormatting>
  <conditionalFormatting sqref="AP20:AP25">
    <cfRule type="cellIs" dxfId="308" priority="15" operator="lessThanOrEqual">
      <formula>0</formula>
    </cfRule>
  </conditionalFormatting>
  <conditionalFormatting sqref="AP20:AP25">
    <cfRule type="cellIs" dxfId="307" priority="16" operator="equal">
      <formula>0</formula>
    </cfRule>
  </conditionalFormatting>
  <conditionalFormatting sqref="AK20:AK25">
    <cfRule type="cellIs" dxfId="306" priority="14" operator="lessThan">
      <formula>0.7</formula>
    </cfRule>
  </conditionalFormatting>
  <conditionalFormatting sqref="T20:T25">
    <cfRule type="cellIs" dxfId="305" priority="13" operator="lessThan">
      <formula>0.7</formula>
    </cfRule>
  </conditionalFormatting>
  <conditionalFormatting sqref="W20:W25">
    <cfRule type="expression" dxfId="304" priority="9">
      <formula>$W20+100000&lt;$AN20</formula>
    </cfRule>
    <cfRule type="expression" dxfId="303" priority="10">
      <formula>$W20+50000&lt;$AN20</formula>
    </cfRule>
    <cfRule type="expression" dxfId="302" priority="11">
      <formula>$W20-100000&gt;$AN20</formula>
    </cfRule>
    <cfRule type="expression" dxfId="301" priority="12">
      <formula>$W20-50000&gt;$AN20</formula>
    </cfRule>
  </conditionalFormatting>
  <conditionalFormatting sqref="AP27:AP33">
    <cfRule type="cellIs" dxfId="300" priority="7" operator="lessThanOrEqual">
      <formula>0</formula>
    </cfRule>
  </conditionalFormatting>
  <conditionalFormatting sqref="AP27:AP33">
    <cfRule type="cellIs" dxfId="299" priority="8" operator="equal">
      <formula>0</formula>
    </cfRule>
  </conditionalFormatting>
  <conditionalFormatting sqref="AK27:AK33">
    <cfRule type="cellIs" dxfId="298" priority="6" operator="lessThan">
      <formula>0.7</formula>
    </cfRule>
  </conditionalFormatting>
  <conditionalFormatting sqref="T27:T33">
    <cfRule type="cellIs" dxfId="297" priority="5" operator="lessThan">
      <formula>0.7</formula>
    </cfRule>
  </conditionalFormatting>
  <conditionalFormatting sqref="W27:W33">
    <cfRule type="expression" dxfId="296" priority="1">
      <formula>$W27+100000&lt;$AN27</formula>
    </cfRule>
    <cfRule type="expression" dxfId="295" priority="2">
      <formula>$W27+50000&lt;$AN27</formula>
    </cfRule>
    <cfRule type="expression" dxfId="294" priority="3">
      <formula>$W27-100000&gt;$AN27</formula>
    </cfRule>
    <cfRule type="expression" dxfId="293" priority="4">
      <formula>$W27-50000&gt;$AN27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-</oddHeader>
    <oddFooter>&amp;C&amp;10-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style="36" customWidth="1"/>
    <col min="3" max="3" width="4.44140625" style="36" customWidth="1"/>
    <col min="4" max="4" width="11.109375" style="36" hidden="1" customWidth="1"/>
    <col min="5" max="5" width="19.5546875" style="36" customWidth="1"/>
    <col min="6" max="6" width="36.109375" style="36" hidden="1" customWidth="1"/>
    <col min="7" max="7" width="6" style="36" customWidth="1"/>
    <col min="8" max="8" width="6.6640625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4" width="6" style="36" customWidth="1"/>
    <col min="25" max="25" width="6.6640625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4050</v>
      </c>
      <c r="B3" s="11" t="s">
        <v>314</v>
      </c>
      <c r="C3" s="12">
        <v>75483</v>
      </c>
      <c r="D3" s="13" t="s">
        <v>23</v>
      </c>
      <c r="E3" s="14" t="s">
        <v>330</v>
      </c>
      <c r="F3" s="15" t="s">
        <v>219</v>
      </c>
      <c r="G3" s="42">
        <v>2033</v>
      </c>
      <c r="H3" s="43">
        <f t="shared" ref="H3:H18" si="0">I3+J3</f>
        <v>208756.76023812994</v>
      </c>
      <c r="I3" s="43">
        <v>180619.86423532892</v>
      </c>
      <c r="J3" s="43">
        <v>28136.896002801026</v>
      </c>
      <c r="K3" s="44">
        <f t="shared" ref="K3:K18" si="1">I3/G3</f>
        <v>88.844006018361497</v>
      </c>
      <c r="L3" s="44">
        <f t="shared" ref="L3:L18" si="2">J3/G3</f>
        <v>13.840086572946889</v>
      </c>
      <c r="M3" s="44">
        <f t="shared" ref="M3:M18" si="3">H3/G3</f>
        <v>102.68409259130839</v>
      </c>
      <c r="N3" s="44">
        <v>81.153626291489559</v>
      </c>
      <c r="O3" s="43">
        <v>2853953.5284952195</v>
      </c>
      <c r="P3" s="43">
        <v>34943</v>
      </c>
      <c r="Q3" s="44">
        <f t="shared" ref="Q3:Q18" si="4">O3/P3</f>
        <v>81.674542211464939</v>
      </c>
      <c r="R3" s="45">
        <v>10</v>
      </c>
      <c r="S3" s="46">
        <v>12</v>
      </c>
      <c r="T3" s="47">
        <f t="shared" ref="T3:T18" si="5">IF(N3=0,1,MIN(Q3/N3,1))</f>
        <v>1</v>
      </c>
      <c r="U3" s="44">
        <f t="shared" ref="U3:U18" si="6">T3*N3</f>
        <v>81.153626291489559</v>
      </c>
      <c r="V3" s="43">
        <f t="shared" ref="V3:V18" si="7">IF(U3&lt;0,0,G3*U3)</f>
        <v>164985.32225059828</v>
      </c>
      <c r="W3" s="48">
        <f t="shared" ref="W3:W18" si="8">IF(G3=0,-H3*12/12,(V3-H3)*12/12)</f>
        <v>-43771.437987531652</v>
      </c>
      <c r="X3" s="42">
        <v>1866</v>
      </c>
      <c r="Y3" s="43">
        <f t="shared" ref="Y3:Y18" si="9">Z3+AA3</f>
        <v>191438.10763233327</v>
      </c>
      <c r="Z3" s="43">
        <v>165672.46075360774</v>
      </c>
      <c r="AA3" s="43">
        <v>25765.646878725536</v>
      </c>
      <c r="AB3" s="44">
        <f t="shared" ref="AB3:AB18" si="10">Z3/X3</f>
        <v>88.784812836874451</v>
      </c>
      <c r="AC3" s="44">
        <f t="shared" ref="AC3:AC18" si="11">AA3/X3</f>
        <v>13.807956526648198</v>
      </c>
      <c r="AD3" s="44">
        <f t="shared" ref="AD3:AD18" si="12">Y3/X3</f>
        <v>102.59276936352265</v>
      </c>
      <c r="AE3" s="44">
        <v>80.298607000436135</v>
      </c>
      <c r="AF3" s="43">
        <v>2510716.1725619654</v>
      </c>
      <c r="AG3" s="43">
        <v>31931</v>
      </c>
      <c r="AH3" s="44">
        <f t="shared" ref="AH3:AH18" si="13">AF3/AG3</f>
        <v>78.629425090412624</v>
      </c>
      <c r="AI3" s="45">
        <v>10</v>
      </c>
      <c r="AJ3" s="46">
        <v>12</v>
      </c>
      <c r="AK3" s="47">
        <f t="shared" ref="AK3:AK18" si="14">IF(AE3=0,1,MIN(AH3/AE3,1))</f>
        <v>0.97921281610757649</v>
      </c>
      <c r="AL3" s="44">
        <f t="shared" ref="AL3:AL18" si="15">AK3*AE3</f>
        <v>78.629425090412624</v>
      </c>
      <c r="AM3" s="43">
        <f t="shared" ref="AM3:AM18" si="16">IF(AL3&lt;0,0,X3*AL3)</f>
        <v>146722.50721870994</v>
      </c>
      <c r="AN3" s="48">
        <f t="shared" ref="AN3:AN18" si="17">IF(X3=0,-Y3*12/11,(AM3-Y3)*12/11)</f>
        <v>-48780.654996679987</v>
      </c>
      <c r="AO3" s="90">
        <f t="shared" ref="AO3:AO18" si="18">W3-AN3</f>
        <v>5009.2170091483349</v>
      </c>
      <c r="AP3" s="97">
        <f t="shared" ref="AP3:AP18" si="19">G3-X3</f>
        <v>167</v>
      </c>
      <c r="AQ3" s="165"/>
      <c r="AR3" s="164"/>
    </row>
    <row r="4" spans="1:44" s="3" customFormat="1" ht="12.75" customHeight="1" outlineLevel="2" x14ac:dyDescent="0.2">
      <c r="A4" s="10">
        <v>4050</v>
      </c>
      <c r="B4" s="11" t="s">
        <v>314</v>
      </c>
      <c r="C4" s="12">
        <v>80373</v>
      </c>
      <c r="D4" s="13" t="s">
        <v>23</v>
      </c>
      <c r="E4" s="14" t="s">
        <v>324</v>
      </c>
      <c r="F4" s="15" t="s">
        <v>325</v>
      </c>
      <c r="G4" s="42">
        <v>34077</v>
      </c>
      <c r="H4" s="43">
        <f t="shared" si="0"/>
        <v>176744.42294707391</v>
      </c>
      <c r="I4" s="43">
        <v>170119.67363097222</v>
      </c>
      <c r="J4" s="43">
        <v>6624.7493161016846</v>
      </c>
      <c r="K4" s="44">
        <f t="shared" si="1"/>
        <v>4.9922139164530979</v>
      </c>
      <c r="L4" s="44">
        <f t="shared" si="2"/>
        <v>0.19440529730028128</v>
      </c>
      <c r="M4" s="44">
        <f t="shared" si="3"/>
        <v>5.1866192137533798</v>
      </c>
      <c r="N4" s="44">
        <v>4.2933849983173564</v>
      </c>
      <c r="O4" s="43">
        <v>2197718.2349399268</v>
      </c>
      <c r="P4" s="43">
        <v>481016</v>
      </c>
      <c r="Q4" s="44">
        <f t="shared" si="4"/>
        <v>4.5689087991666115</v>
      </c>
      <c r="R4" s="45">
        <v>9</v>
      </c>
      <c r="S4" s="46">
        <v>12</v>
      </c>
      <c r="T4" s="47">
        <f t="shared" si="5"/>
        <v>1</v>
      </c>
      <c r="U4" s="44">
        <f t="shared" si="6"/>
        <v>4.2933849983173564</v>
      </c>
      <c r="V4" s="43">
        <f t="shared" si="7"/>
        <v>146305.68058766055</v>
      </c>
      <c r="W4" s="48">
        <f t="shared" si="8"/>
        <v>-30438.742359413358</v>
      </c>
      <c r="X4" s="42">
        <v>31567</v>
      </c>
      <c r="Y4" s="43">
        <f t="shared" si="9"/>
        <v>161834.86013443829</v>
      </c>
      <c r="Z4" s="43">
        <v>155751.4579712605</v>
      </c>
      <c r="AA4" s="43">
        <v>6083.4021631777823</v>
      </c>
      <c r="AB4" s="44">
        <f t="shared" si="10"/>
        <v>4.9339961976513607</v>
      </c>
      <c r="AC4" s="44">
        <f t="shared" si="11"/>
        <v>0.19271397862254197</v>
      </c>
      <c r="AD4" s="44">
        <f t="shared" si="12"/>
        <v>5.1267101762739031</v>
      </c>
      <c r="AE4" s="44">
        <v>4.0497172235208794</v>
      </c>
      <c r="AF4" s="43">
        <v>1920575.1077689785</v>
      </c>
      <c r="AG4" s="43">
        <v>461943</v>
      </c>
      <c r="AH4" s="44">
        <f t="shared" si="13"/>
        <v>4.1576019287422437</v>
      </c>
      <c r="AI4" s="45">
        <v>10</v>
      </c>
      <c r="AJ4" s="46">
        <v>12</v>
      </c>
      <c r="AK4" s="47">
        <f t="shared" si="14"/>
        <v>1</v>
      </c>
      <c r="AL4" s="44">
        <f t="shared" si="15"/>
        <v>4.0497172235208794</v>
      </c>
      <c r="AM4" s="43">
        <f t="shared" si="16"/>
        <v>127837.4235948836</v>
      </c>
      <c r="AN4" s="48">
        <f t="shared" si="17"/>
        <v>-37088.112588605116</v>
      </c>
      <c r="AO4" s="90">
        <f t="shared" si="18"/>
        <v>6649.370229191758</v>
      </c>
      <c r="AP4" s="97">
        <f t="shared" si="19"/>
        <v>2510</v>
      </c>
      <c r="AQ4" s="165"/>
      <c r="AR4" s="164"/>
    </row>
    <row r="5" spans="1:44" s="3" customFormat="1" ht="12.75" customHeight="1" outlineLevel="2" x14ac:dyDescent="0.2">
      <c r="A5" s="10">
        <v>4050</v>
      </c>
      <c r="B5" s="11" t="s">
        <v>314</v>
      </c>
      <c r="C5" s="12">
        <v>80493</v>
      </c>
      <c r="D5" s="13" t="s">
        <v>23</v>
      </c>
      <c r="E5" s="14" t="s">
        <v>335</v>
      </c>
      <c r="F5" s="15" t="s">
        <v>91</v>
      </c>
      <c r="G5" s="42">
        <v>3112</v>
      </c>
      <c r="H5" s="43">
        <f t="shared" si="0"/>
        <v>447949.3978690505</v>
      </c>
      <c r="I5" s="43">
        <v>348671.32083116192</v>
      </c>
      <c r="J5" s="43">
        <v>99278.077037888608</v>
      </c>
      <c r="K5" s="44">
        <f t="shared" si="1"/>
        <v>112.04091286348391</v>
      </c>
      <c r="L5" s="44">
        <f t="shared" si="2"/>
        <v>31.901695706262405</v>
      </c>
      <c r="M5" s="44">
        <f t="shared" si="3"/>
        <v>143.94260856974631</v>
      </c>
      <c r="N5" s="44">
        <v>139.05817264572943</v>
      </c>
      <c r="O5" s="43">
        <v>4643116.0710120723</v>
      </c>
      <c r="P5" s="43">
        <v>34505</v>
      </c>
      <c r="Q5" s="44">
        <f t="shared" si="4"/>
        <v>134.56357255505208</v>
      </c>
      <c r="R5" s="45">
        <v>8</v>
      </c>
      <c r="S5" s="46">
        <v>12</v>
      </c>
      <c r="T5" s="47">
        <f t="shared" si="5"/>
        <v>0.96767827445764021</v>
      </c>
      <c r="U5" s="44">
        <f t="shared" si="6"/>
        <v>134.56357255505208</v>
      </c>
      <c r="V5" s="43">
        <f t="shared" si="7"/>
        <v>418761.83779132203</v>
      </c>
      <c r="W5" s="48">
        <f t="shared" si="8"/>
        <v>-29187.560077728471</v>
      </c>
      <c r="X5" s="42">
        <v>2827</v>
      </c>
      <c r="Y5" s="43">
        <f t="shared" si="9"/>
        <v>412385.16345388757</v>
      </c>
      <c r="Z5" s="43">
        <v>320687.49001128483</v>
      </c>
      <c r="AA5" s="43">
        <v>91697.673442602754</v>
      </c>
      <c r="AB5" s="44">
        <f t="shared" si="10"/>
        <v>113.43738592546333</v>
      </c>
      <c r="AC5" s="44">
        <f t="shared" si="11"/>
        <v>32.436389615352937</v>
      </c>
      <c r="AD5" s="44">
        <f t="shared" si="12"/>
        <v>145.87377554081627</v>
      </c>
      <c r="AE5" s="44">
        <v>138.66635060311552</v>
      </c>
      <c r="AF5" s="43">
        <v>4203216.1433542073</v>
      </c>
      <c r="AG5" s="43">
        <v>32074</v>
      </c>
      <c r="AH5" s="44">
        <f t="shared" si="13"/>
        <v>131.04745723496313</v>
      </c>
      <c r="AI5" s="45">
        <v>9</v>
      </c>
      <c r="AJ5" s="46">
        <v>12</v>
      </c>
      <c r="AK5" s="47">
        <f t="shared" si="14"/>
        <v>0.94505593220695028</v>
      </c>
      <c r="AL5" s="44">
        <f t="shared" si="15"/>
        <v>131.04745723496313</v>
      </c>
      <c r="AM5" s="43">
        <f t="shared" si="16"/>
        <v>370471.16160324076</v>
      </c>
      <c r="AN5" s="48">
        <f t="shared" si="17"/>
        <v>-45724.365655251058</v>
      </c>
      <c r="AO5" s="90">
        <f t="shared" si="18"/>
        <v>16536.805577522588</v>
      </c>
      <c r="AP5" s="97">
        <f t="shared" si="19"/>
        <v>285</v>
      </c>
      <c r="AQ5" s="165"/>
      <c r="AR5" s="164"/>
    </row>
    <row r="6" spans="1:44" s="3" customFormat="1" ht="12.75" customHeight="1" outlineLevel="2" x14ac:dyDescent="0.2">
      <c r="A6" s="10">
        <v>4050</v>
      </c>
      <c r="B6" s="11" t="s">
        <v>314</v>
      </c>
      <c r="C6" s="12">
        <v>75487</v>
      </c>
      <c r="D6" s="13" t="s">
        <v>23</v>
      </c>
      <c r="E6" s="14" t="s">
        <v>322</v>
      </c>
      <c r="F6" s="15" t="s">
        <v>219</v>
      </c>
      <c r="G6" s="42">
        <v>2514</v>
      </c>
      <c r="H6" s="43">
        <f t="shared" si="0"/>
        <v>98339.541119966088</v>
      </c>
      <c r="I6" s="43">
        <v>77570.000697601412</v>
      </c>
      <c r="J6" s="43">
        <v>20769.54042236468</v>
      </c>
      <c r="K6" s="44">
        <f t="shared" si="1"/>
        <v>30.855211096897936</v>
      </c>
      <c r="L6" s="44">
        <f t="shared" si="2"/>
        <v>8.2615514806542087</v>
      </c>
      <c r="M6" s="44">
        <f t="shared" si="3"/>
        <v>39.116762577552144</v>
      </c>
      <c r="N6" s="44">
        <v>28.964549364440995</v>
      </c>
      <c r="O6" s="43">
        <v>331712.66125001572</v>
      </c>
      <c r="P6" s="43">
        <v>9282</v>
      </c>
      <c r="Q6" s="44">
        <f t="shared" si="4"/>
        <v>35.737196859514732</v>
      </c>
      <c r="R6" s="45">
        <v>9</v>
      </c>
      <c r="S6" s="46">
        <v>12</v>
      </c>
      <c r="T6" s="47">
        <f t="shared" si="5"/>
        <v>1</v>
      </c>
      <c r="U6" s="44">
        <f t="shared" si="6"/>
        <v>28.964549364440995</v>
      </c>
      <c r="V6" s="43">
        <f t="shared" si="7"/>
        <v>72816.877102204657</v>
      </c>
      <c r="W6" s="48">
        <f t="shared" si="8"/>
        <v>-25522.664017761432</v>
      </c>
      <c r="X6" s="42">
        <v>2311</v>
      </c>
      <c r="Y6" s="43">
        <f t="shared" si="9"/>
        <v>90032.543642513978</v>
      </c>
      <c r="Z6" s="43">
        <v>70993.522088795173</v>
      </c>
      <c r="AA6" s="43">
        <v>19039.021553718798</v>
      </c>
      <c r="AB6" s="44">
        <f t="shared" si="10"/>
        <v>30.719827818604575</v>
      </c>
      <c r="AC6" s="44">
        <f t="shared" si="11"/>
        <v>8.2384342508519239</v>
      </c>
      <c r="AD6" s="44">
        <f t="shared" si="12"/>
        <v>38.958262069456502</v>
      </c>
      <c r="AE6" s="44">
        <v>29.015250158139651</v>
      </c>
      <c r="AF6" s="43">
        <v>297661.36226890935</v>
      </c>
      <c r="AG6" s="43">
        <v>8476</v>
      </c>
      <c r="AH6" s="44">
        <f t="shared" si="13"/>
        <v>35.118140900060091</v>
      </c>
      <c r="AI6" s="45">
        <v>10</v>
      </c>
      <c r="AJ6" s="46">
        <v>12</v>
      </c>
      <c r="AK6" s="47">
        <f t="shared" si="14"/>
        <v>1</v>
      </c>
      <c r="AL6" s="44">
        <f t="shared" si="15"/>
        <v>29.015250158139651</v>
      </c>
      <c r="AM6" s="43">
        <f t="shared" si="16"/>
        <v>67054.243115460733</v>
      </c>
      <c r="AN6" s="48">
        <f t="shared" si="17"/>
        <v>-25067.236938603539</v>
      </c>
      <c r="AO6" s="90">
        <f t="shared" si="18"/>
        <v>-455.42707915789288</v>
      </c>
      <c r="AP6" s="97">
        <f t="shared" si="19"/>
        <v>203</v>
      </c>
      <c r="AQ6" s="165"/>
      <c r="AR6" s="164"/>
    </row>
    <row r="7" spans="1:44" s="3" customFormat="1" ht="12.75" customHeight="1" outlineLevel="2" x14ac:dyDescent="0.2">
      <c r="A7" s="10">
        <v>4050</v>
      </c>
      <c r="B7" s="11" t="s">
        <v>314</v>
      </c>
      <c r="C7" s="12">
        <v>80553</v>
      </c>
      <c r="D7" s="13" t="s">
        <v>23</v>
      </c>
      <c r="E7" s="14" t="s">
        <v>336</v>
      </c>
      <c r="F7" s="15" t="s">
        <v>337</v>
      </c>
      <c r="G7" s="42">
        <v>3296</v>
      </c>
      <c r="H7" s="43">
        <f t="shared" si="0"/>
        <v>532715.19779080444</v>
      </c>
      <c r="I7" s="43">
        <v>448801.83603148011</v>
      </c>
      <c r="J7" s="43">
        <v>83913.361759324325</v>
      </c>
      <c r="K7" s="44">
        <f t="shared" si="1"/>
        <v>136.16560559207528</v>
      </c>
      <c r="L7" s="44">
        <f t="shared" si="2"/>
        <v>25.459151019212477</v>
      </c>
      <c r="M7" s="44">
        <f t="shared" si="3"/>
        <v>161.62475661128775</v>
      </c>
      <c r="N7" s="44">
        <v>167.69696949515316</v>
      </c>
      <c r="O7" s="43">
        <v>9214378.1706705894</v>
      </c>
      <c r="P7" s="43">
        <v>59724</v>
      </c>
      <c r="Q7" s="44">
        <f t="shared" si="4"/>
        <v>154.2826697922207</v>
      </c>
      <c r="R7" s="45">
        <v>6</v>
      </c>
      <c r="S7" s="46">
        <v>12</v>
      </c>
      <c r="T7" s="47">
        <f t="shared" si="5"/>
        <v>0.92000869339907687</v>
      </c>
      <c r="U7" s="44">
        <f t="shared" si="6"/>
        <v>154.2826697922207</v>
      </c>
      <c r="V7" s="43">
        <f t="shared" si="7"/>
        <v>508515.67963515944</v>
      </c>
      <c r="W7" s="48">
        <f t="shared" si="8"/>
        <v>-24199.518155644997</v>
      </c>
      <c r="X7" s="42">
        <v>3003</v>
      </c>
      <c r="Y7" s="43">
        <f t="shared" si="9"/>
        <v>488462.58938808239</v>
      </c>
      <c r="Z7" s="43">
        <v>410016.08587803715</v>
      </c>
      <c r="AA7" s="43">
        <v>78446.503510045208</v>
      </c>
      <c r="AB7" s="44">
        <f t="shared" si="10"/>
        <v>136.53549313287951</v>
      </c>
      <c r="AC7" s="44">
        <f t="shared" si="11"/>
        <v>26.122711791556846</v>
      </c>
      <c r="AD7" s="44">
        <f t="shared" si="12"/>
        <v>162.65820492443635</v>
      </c>
      <c r="AE7" s="44">
        <v>154.2682671867226</v>
      </c>
      <c r="AF7" s="43">
        <v>8078628.1605439102</v>
      </c>
      <c r="AG7" s="43">
        <v>54763</v>
      </c>
      <c r="AH7" s="44">
        <f t="shared" si="13"/>
        <v>147.51982470909027</v>
      </c>
      <c r="AI7" s="45">
        <v>7</v>
      </c>
      <c r="AJ7" s="46">
        <v>12</v>
      </c>
      <c r="AK7" s="47">
        <f t="shared" si="14"/>
        <v>0.95625514825116842</v>
      </c>
      <c r="AL7" s="44">
        <f t="shared" si="15"/>
        <v>147.51982470909027</v>
      </c>
      <c r="AM7" s="43">
        <f t="shared" si="16"/>
        <v>443002.03360139811</v>
      </c>
      <c r="AN7" s="48">
        <f t="shared" si="17"/>
        <v>-49593.333585473752</v>
      </c>
      <c r="AO7" s="90">
        <f t="shared" si="18"/>
        <v>25393.815429828755</v>
      </c>
      <c r="AP7" s="97">
        <f t="shared" si="19"/>
        <v>293</v>
      </c>
      <c r="AQ7" s="165"/>
      <c r="AR7" s="164"/>
    </row>
    <row r="8" spans="1:44" s="3" customFormat="1" ht="12.75" customHeight="1" outlineLevel="2" x14ac:dyDescent="0.2">
      <c r="A8" s="10">
        <v>4050</v>
      </c>
      <c r="B8" s="11" t="s">
        <v>314</v>
      </c>
      <c r="C8" s="12">
        <v>80492</v>
      </c>
      <c r="D8" s="13" t="s">
        <v>23</v>
      </c>
      <c r="E8" s="14" t="s">
        <v>327</v>
      </c>
      <c r="F8" s="15" t="s">
        <v>219</v>
      </c>
      <c r="G8" s="42">
        <v>6111</v>
      </c>
      <c r="H8" s="43">
        <f t="shared" si="0"/>
        <v>412295.55487671052</v>
      </c>
      <c r="I8" s="43">
        <v>328914.92966062634</v>
      </c>
      <c r="J8" s="43">
        <v>83380.625216084154</v>
      </c>
      <c r="K8" s="44">
        <f t="shared" si="1"/>
        <v>53.823421643041456</v>
      </c>
      <c r="L8" s="44">
        <f t="shared" si="2"/>
        <v>13.644350387184447</v>
      </c>
      <c r="M8" s="44">
        <f t="shared" si="3"/>
        <v>67.467772030225902</v>
      </c>
      <c r="N8" s="44">
        <v>67.022872257880039</v>
      </c>
      <c r="O8" s="43">
        <v>6186448.4728083592</v>
      </c>
      <c r="P8" s="43">
        <v>95712</v>
      </c>
      <c r="Q8" s="44">
        <f t="shared" si="4"/>
        <v>64.636079831247486</v>
      </c>
      <c r="R8" s="45">
        <v>8</v>
      </c>
      <c r="S8" s="46">
        <v>12</v>
      </c>
      <c r="T8" s="47">
        <f t="shared" si="5"/>
        <v>0.96438838942250893</v>
      </c>
      <c r="U8" s="44">
        <f t="shared" si="6"/>
        <v>64.636079831247486</v>
      </c>
      <c r="V8" s="43">
        <f t="shared" si="7"/>
        <v>394991.08384875336</v>
      </c>
      <c r="W8" s="48">
        <f t="shared" si="8"/>
        <v>-17304.471027957159</v>
      </c>
      <c r="X8" s="42">
        <v>5353</v>
      </c>
      <c r="Y8" s="43">
        <f t="shared" si="9"/>
        <v>378228.82457784022</v>
      </c>
      <c r="Z8" s="43">
        <v>301483.10491321114</v>
      </c>
      <c r="AA8" s="43">
        <v>76745.719664629083</v>
      </c>
      <c r="AB8" s="44">
        <f t="shared" si="10"/>
        <v>56.320400693669185</v>
      </c>
      <c r="AC8" s="44">
        <f t="shared" si="11"/>
        <v>14.336954915865698</v>
      </c>
      <c r="AD8" s="44">
        <f t="shared" si="12"/>
        <v>70.657355609534875</v>
      </c>
      <c r="AE8" s="44">
        <v>66.524725157974672</v>
      </c>
      <c r="AF8" s="43">
        <v>5496402.6580447592</v>
      </c>
      <c r="AG8" s="43">
        <v>88900</v>
      </c>
      <c r="AH8" s="44">
        <f t="shared" si="13"/>
        <v>61.826801552809442</v>
      </c>
      <c r="AI8" s="45">
        <v>9</v>
      </c>
      <c r="AJ8" s="46">
        <v>12</v>
      </c>
      <c r="AK8" s="47">
        <f t="shared" si="14"/>
        <v>0.92938078896216136</v>
      </c>
      <c r="AL8" s="44">
        <f t="shared" si="15"/>
        <v>61.826801552809442</v>
      </c>
      <c r="AM8" s="43">
        <f t="shared" si="16"/>
        <v>330958.86871218897</v>
      </c>
      <c r="AN8" s="48">
        <f t="shared" si="17"/>
        <v>-51567.224580710455</v>
      </c>
      <c r="AO8" s="90">
        <f t="shared" si="18"/>
        <v>34262.753552753296</v>
      </c>
      <c r="AP8" s="97">
        <f t="shared" si="19"/>
        <v>758</v>
      </c>
      <c r="AQ8" s="165"/>
      <c r="AR8" s="164"/>
    </row>
    <row r="9" spans="1:44" s="3" customFormat="1" ht="12.75" customHeight="1" outlineLevel="2" x14ac:dyDescent="0.2">
      <c r="A9" s="10">
        <v>4050</v>
      </c>
      <c r="B9" s="11" t="s">
        <v>314</v>
      </c>
      <c r="C9" s="12">
        <v>80550</v>
      </c>
      <c r="D9" s="13" t="s">
        <v>23</v>
      </c>
      <c r="E9" s="14" t="s">
        <v>333</v>
      </c>
      <c r="F9" s="15" t="s">
        <v>334</v>
      </c>
      <c r="G9" s="42">
        <v>5523</v>
      </c>
      <c r="H9" s="43">
        <f t="shared" si="0"/>
        <v>286055.08179055346</v>
      </c>
      <c r="I9" s="43">
        <v>254028.03726164013</v>
      </c>
      <c r="J9" s="43">
        <v>32027.044528913324</v>
      </c>
      <c r="K9" s="44">
        <f t="shared" si="1"/>
        <v>45.994574916103588</v>
      </c>
      <c r="L9" s="44">
        <f t="shared" si="2"/>
        <v>5.7988492719379545</v>
      </c>
      <c r="M9" s="44">
        <f t="shared" si="3"/>
        <v>51.793424188041548</v>
      </c>
      <c r="N9" s="44">
        <v>49.801191281172677</v>
      </c>
      <c r="O9" s="43">
        <v>4902125.1171532059</v>
      </c>
      <c r="P9" s="43">
        <v>96959</v>
      </c>
      <c r="Q9" s="44">
        <f t="shared" si="4"/>
        <v>50.55874253192799</v>
      </c>
      <c r="R9" s="45">
        <v>8</v>
      </c>
      <c r="S9" s="46">
        <v>12</v>
      </c>
      <c r="T9" s="47">
        <f t="shared" si="5"/>
        <v>1</v>
      </c>
      <c r="U9" s="44">
        <f t="shared" si="6"/>
        <v>49.801191281172677</v>
      </c>
      <c r="V9" s="43">
        <f t="shared" si="7"/>
        <v>275051.97944591672</v>
      </c>
      <c r="W9" s="48">
        <f t="shared" si="8"/>
        <v>-11003.102344636747</v>
      </c>
      <c r="X9" s="42">
        <v>4831</v>
      </c>
      <c r="Y9" s="43">
        <f t="shared" si="9"/>
        <v>264804.61863142671</v>
      </c>
      <c r="Z9" s="43">
        <v>234736.75028506157</v>
      </c>
      <c r="AA9" s="43">
        <v>30067.868346365132</v>
      </c>
      <c r="AB9" s="44">
        <f t="shared" si="10"/>
        <v>48.589681284425907</v>
      </c>
      <c r="AC9" s="44">
        <f t="shared" si="11"/>
        <v>6.223942940667591</v>
      </c>
      <c r="AD9" s="44">
        <f t="shared" si="12"/>
        <v>54.813624225093506</v>
      </c>
      <c r="AE9" s="44">
        <v>48.340773010500499</v>
      </c>
      <c r="AF9" s="43">
        <v>4293400.6827639164</v>
      </c>
      <c r="AG9" s="43">
        <v>88130</v>
      </c>
      <c r="AH9" s="44">
        <f t="shared" si="13"/>
        <v>48.716676305048409</v>
      </c>
      <c r="AI9" s="45">
        <v>9</v>
      </c>
      <c r="AJ9" s="46">
        <v>12</v>
      </c>
      <c r="AK9" s="47">
        <f t="shared" si="14"/>
        <v>1</v>
      </c>
      <c r="AL9" s="44">
        <f t="shared" si="15"/>
        <v>48.340773010500499</v>
      </c>
      <c r="AM9" s="43">
        <f t="shared" si="16"/>
        <v>233534.27441372792</v>
      </c>
      <c r="AN9" s="48">
        <f t="shared" si="17"/>
        <v>-34113.10278294413</v>
      </c>
      <c r="AO9" s="90">
        <f t="shared" si="18"/>
        <v>23110.000438307383</v>
      </c>
      <c r="AP9" s="97">
        <f t="shared" si="19"/>
        <v>692</v>
      </c>
      <c r="AQ9" s="165"/>
      <c r="AR9" s="164"/>
    </row>
    <row r="10" spans="1:44" s="3" customFormat="1" ht="12.75" customHeight="1" outlineLevel="2" x14ac:dyDescent="0.2">
      <c r="A10" s="10">
        <v>4050</v>
      </c>
      <c r="B10" s="11" t="s">
        <v>314</v>
      </c>
      <c r="C10" s="12">
        <v>65015</v>
      </c>
      <c r="D10" s="13" t="s">
        <v>23</v>
      </c>
      <c r="E10" s="14" t="s">
        <v>326</v>
      </c>
      <c r="F10" s="15" t="s">
        <v>127</v>
      </c>
      <c r="G10" s="42">
        <v>67</v>
      </c>
      <c r="H10" s="43">
        <f t="shared" si="0"/>
        <v>66531.311626772105</v>
      </c>
      <c r="I10" s="43">
        <v>55429.946078407658</v>
      </c>
      <c r="J10" s="43">
        <v>11101.365548364443</v>
      </c>
      <c r="K10" s="44">
        <f t="shared" si="1"/>
        <v>827.31262803593518</v>
      </c>
      <c r="L10" s="44">
        <f t="shared" si="2"/>
        <v>165.69202310991707</v>
      </c>
      <c r="M10" s="44">
        <f t="shared" si="3"/>
        <v>993.00465114585234</v>
      </c>
      <c r="N10" s="44">
        <v>904.25630298321403</v>
      </c>
      <c r="O10" s="43">
        <v>3371651.7637889814</v>
      </c>
      <c r="P10" s="43">
        <v>3432</v>
      </c>
      <c r="Q10" s="44">
        <f t="shared" si="4"/>
        <v>982.41601509002953</v>
      </c>
      <c r="R10" s="45">
        <v>8</v>
      </c>
      <c r="S10" s="46">
        <v>12</v>
      </c>
      <c r="T10" s="47">
        <f t="shared" si="5"/>
        <v>1</v>
      </c>
      <c r="U10" s="44">
        <f t="shared" si="6"/>
        <v>904.25630298321403</v>
      </c>
      <c r="V10" s="43">
        <f t="shared" si="7"/>
        <v>60585.172299875339</v>
      </c>
      <c r="W10" s="48">
        <f t="shared" si="8"/>
        <v>-5946.1393268967659</v>
      </c>
      <c r="X10" s="42">
        <v>53</v>
      </c>
      <c r="Y10" s="43">
        <f t="shared" si="9"/>
        <v>60699.784053605094</v>
      </c>
      <c r="Z10" s="43">
        <v>50450.092530487927</v>
      </c>
      <c r="AA10" s="43">
        <v>10249.69152311717</v>
      </c>
      <c r="AB10" s="44">
        <f t="shared" si="10"/>
        <v>951.88853831109293</v>
      </c>
      <c r="AC10" s="44">
        <f t="shared" si="11"/>
        <v>193.39040609655038</v>
      </c>
      <c r="AD10" s="44">
        <f t="shared" si="12"/>
        <v>1145.2789444076432</v>
      </c>
      <c r="AE10" s="44">
        <v>861.110754922561</v>
      </c>
      <c r="AF10" s="43">
        <v>2777911.7213350106</v>
      </c>
      <c r="AG10" s="43">
        <v>3091</v>
      </c>
      <c r="AH10" s="44">
        <f t="shared" si="13"/>
        <v>898.70971249919467</v>
      </c>
      <c r="AI10" s="45">
        <v>9</v>
      </c>
      <c r="AJ10" s="46">
        <v>12</v>
      </c>
      <c r="AK10" s="47">
        <f t="shared" si="14"/>
        <v>1</v>
      </c>
      <c r="AL10" s="44">
        <f t="shared" si="15"/>
        <v>861.110754922561</v>
      </c>
      <c r="AM10" s="43">
        <f t="shared" si="16"/>
        <v>45638.870010895735</v>
      </c>
      <c r="AN10" s="48">
        <f t="shared" si="17"/>
        <v>-16430.088046592027</v>
      </c>
      <c r="AO10" s="90">
        <f t="shared" si="18"/>
        <v>10483.948719695261</v>
      </c>
      <c r="AP10" s="97">
        <f t="shared" si="19"/>
        <v>14</v>
      </c>
      <c r="AQ10" s="165"/>
      <c r="AR10" s="164"/>
    </row>
    <row r="11" spans="1:44" s="3" customFormat="1" ht="12.75" customHeight="1" outlineLevel="2" x14ac:dyDescent="0.2">
      <c r="A11" s="10">
        <v>4050</v>
      </c>
      <c r="B11" s="11" t="s">
        <v>314</v>
      </c>
      <c r="C11" s="12">
        <v>80949</v>
      </c>
      <c r="D11" s="13" t="s">
        <v>23</v>
      </c>
      <c r="E11" s="14" t="s">
        <v>317</v>
      </c>
      <c r="F11" s="15" t="s">
        <v>318</v>
      </c>
      <c r="G11" s="42">
        <v>13254</v>
      </c>
      <c r="H11" s="43">
        <f t="shared" si="0"/>
        <v>98911.90185193182</v>
      </c>
      <c r="I11" s="43">
        <v>92430.097268147583</v>
      </c>
      <c r="J11" s="43">
        <v>6481.8045837842419</v>
      </c>
      <c r="K11" s="44">
        <f t="shared" si="1"/>
        <v>6.9737511142408017</v>
      </c>
      <c r="L11" s="44">
        <f t="shared" si="2"/>
        <v>0.48904516250069729</v>
      </c>
      <c r="M11" s="44">
        <f t="shared" si="3"/>
        <v>7.4627962767414981</v>
      </c>
      <c r="N11" s="44">
        <v>7.0312100211896986</v>
      </c>
      <c r="O11" s="43">
        <v>2328521.7563946699</v>
      </c>
      <c r="P11" s="43">
        <v>313519</v>
      </c>
      <c r="Q11" s="44">
        <f t="shared" si="4"/>
        <v>7.4270514909612171</v>
      </c>
      <c r="R11" s="45">
        <v>7</v>
      </c>
      <c r="S11" s="46">
        <v>12</v>
      </c>
      <c r="T11" s="47">
        <f t="shared" si="5"/>
        <v>1</v>
      </c>
      <c r="U11" s="44">
        <f t="shared" si="6"/>
        <v>7.0312100211896986</v>
      </c>
      <c r="V11" s="43">
        <f t="shared" si="7"/>
        <v>93191.657620848258</v>
      </c>
      <c r="W11" s="48">
        <f t="shared" si="8"/>
        <v>-5720.2442310835613</v>
      </c>
      <c r="X11" s="42">
        <v>12140</v>
      </c>
      <c r="Y11" s="43">
        <f t="shared" si="9"/>
        <v>88907.017764053089</v>
      </c>
      <c r="Z11" s="43">
        <v>82965.83007794134</v>
      </c>
      <c r="AA11" s="43">
        <v>5941.1876861117526</v>
      </c>
      <c r="AB11" s="44">
        <f t="shared" si="10"/>
        <v>6.8340881448057118</v>
      </c>
      <c r="AC11" s="44">
        <f t="shared" si="11"/>
        <v>0.48938943048696482</v>
      </c>
      <c r="AD11" s="44">
        <f t="shared" si="12"/>
        <v>7.3234775752926762</v>
      </c>
      <c r="AE11" s="44">
        <v>7.1167188159480244</v>
      </c>
      <c r="AF11" s="43">
        <v>2102986.2085867119</v>
      </c>
      <c r="AG11" s="43">
        <v>288589</v>
      </c>
      <c r="AH11" s="44">
        <f t="shared" si="13"/>
        <v>7.2871322489308739</v>
      </c>
      <c r="AI11" s="45">
        <v>7</v>
      </c>
      <c r="AJ11" s="46">
        <v>12</v>
      </c>
      <c r="AK11" s="47">
        <f t="shared" si="14"/>
        <v>1</v>
      </c>
      <c r="AL11" s="44">
        <f t="shared" si="15"/>
        <v>7.1167188159480244</v>
      </c>
      <c r="AM11" s="43">
        <f t="shared" si="16"/>
        <v>86396.966425609018</v>
      </c>
      <c r="AN11" s="48">
        <f t="shared" si="17"/>
        <v>-2738.2378237571684</v>
      </c>
      <c r="AO11" s="90">
        <f t="shared" si="18"/>
        <v>-2982.0064073263929</v>
      </c>
      <c r="AP11" s="97">
        <f t="shared" si="19"/>
        <v>1114</v>
      </c>
      <c r="AQ11" s="165"/>
      <c r="AR11" s="164"/>
    </row>
    <row r="12" spans="1:44" s="3" customFormat="1" ht="12.75" customHeight="1" outlineLevel="2" x14ac:dyDescent="0.2">
      <c r="A12" s="10">
        <v>4050</v>
      </c>
      <c r="B12" s="11" t="s">
        <v>314</v>
      </c>
      <c r="C12" s="12">
        <v>75486</v>
      </c>
      <c r="D12" s="13" t="s">
        <v>23</v>
      </c>
      <c r="E12" s="14" t="s">
        <v>321</v>
      </c>
      <c r="F12" s="15" t="s">
        <v>219</v>
      </c>
      <c r="G12" s="42">
        <v>1593</v>
      </c>
      <c r="H12" s="43">
        <f t="shared" si="0"/>
        <v>75449.678922669598</v>
      </c>
      <c r="I12" s="43">
        <v>62540.109837412376</v>
      </c>
      <c r="J12" s="43">
        <v>12909.569085257226</v>
      </c>
      <c r="K12" s="44">
        <f t="shared" si="1"/>
        <v>39.259328209298417</v>
      </c>
      <c r="L12" s="44">
        <f t="shared" si="2"/>
        <v>8.1039353956416988</v>
      </c>
      <c r="M12" s="44">
        <f t="shared" si="3"/>
        <v>47.363263604940109</v>
      </c>
      <c r="N12" s="44">
        <v>46.974836079569599</v>
      </c>
      <c r="O12" s="43">
        <v>267036.35009515041</v>
      </c>
      <c r="P12" s="43">
        <v>5772</v>
      </c>
      <c r="Q12" s="44">
        <f t="shared" si="4"/>
        <v>46.264093918078729</v>
      </c>
      <c r="R12" s="45">
        <v>7</v>
      </c>
      <c r="S12" s="46">
        <v>11</v>
      </c>
      <c r="T12" s="47">
        <f t="shared" si="5"/>
        <v>0.98486972556355579</v>
      </c>
      <c r="U12" s="44">
        <f t="shared" si="6"/>
        <v>46.264093918078729</v>
      </c>
      <c r="V12" s="43">
        <f t="shared" si="7"/>
        <v>73698.701611499419</v>
      </c>
      <c r="W12" s="48">
        <f t="shared" si="8"/>
        <v>-1750.9773111701797</v>
      </c>
      <c r="X12" s="42">
        <v>1451</v>
      </c>
      <c r="Y12" s="43">
        <f t="shared" si="9"/>
        <v>69114.34672155611</v>
      </c>
      <c r="Z12" s="43">
        <v>57265.047124769204</v>
      </c>
      <c r="AA12" s="43">
        <v>11849.29959678691</v>
      </c>
      <c r="AB12" s="44">
        <f t="shared" si="10"/>
        <v>39.46591807358319</v>
      </c>
      <c r="AC12" s="44">
        <f t="shared" si="11"/>
        <v>8.1662988261798137</v>
      </c>
      <c r="AD12" s="44">
        <f t="shared" si="12"/>
        <v>47.632216899763002</v>
      </c>
      <c r="AE12" s="44">
        <v>46.427599481233095</v>
      </c>
      <c r="AF12" s="43">
        <v>230873.69229884201</v>
      </c>
      <c r="AG12" s="43">
        <v>5298</v>
      </c>
      <c r="AH12" s="44">
        <f t="shared" si="13"/>
        <v>43.577518365202344</v>
      </c>
      <c r="AI12" s="45">
        <v>8</v>
      </c>
      <c r="AJ12" s="46">
        <v>11</v>
      </c>
      <c r="AK12" s="47">
        <f t="shared" si="14"/>
        <v>0.93861235239649199</v>
      </c>
      <c r="AL12" s="44">
        <f t="shared" si="15"/>
        <v>43.577518365202344</v>
      </c>
      <c r="AM12" s="43">
        <f t="shared" si="16"/>
        <v>63230.979147908605</v>
      </c>
      <c r="AN12" s="48">
        <f t="shared" si="17"/>
        <v>-6418.2191712518243</v>
      </c>
      <c r="AO12" s="90">
        <f t="shared" si="18"/>
        <v>4667.2418600816445</v>
      </c>
      <c r="AP12" s="97">
        <f t="shared" si="19"/>
        <v>142</v>
      </c>
      <c r="AQ12" s="165"/>
      <c r="AR12" s="164"/>
    </row>
    <row r="13" spans="1:44" s="3" customFormat="1" ht="12.75" customHeight="1" outlineLevel="2" x14ac:dyDescent="0.2">
      <c r="A13" s="10">
        <v>4050</v>
      </c>
      <c r="B13" s="11" t="s">
        <v>314</v>
      </c>
      <c r="C13" s="12">
        <v>76844</v>
      </c>
      <c r="D13" s="13" t="s">
        <v>23</v>
      </c>
      <c r="E13" s="14" t="s">
        <v>338</v>
      </c>
      <c r="F13" s="15" t="s">
        <v>339</v>
      </c>
      <c r="G13" s="42">
        <v>472</v>
      </c>
      <c r="H13" s="43">
        <f t="shared" si="0"/>
        <v>202448.76441320567</v>
      </c>
      <c r="I13" s="43">
        <v>181481.54387879712</v>
      </c>
      <c r="J13" s="43">
        <v>20967.220534408538</v>
      </c>
      <c r="K13" s="44">
        <f t="shared" si="1"/>
        <v>384.49479635338372</v>
      </c>
      <c r="L13" s="44">
        <f t="shared" si="2"/>
        <v>44.422077403407918</v>
      </c>
      <c r="M13" s="44">
        <f t="shared" si="3"/>
        <v>428.91687375679169</v>
      </c>
      <c r="N13" s="44">
        <v>426.6340455653318</v>
      </c>
      <c r="O13" s="43">
        <v>3399767.497282479</v>
      </c>
      <c r="P13" s="43">
        <v>7732</v>
      </c>
      <c r="Q13" s="44">
        <f t="shared" si="4"/>
        <v>439.70091791030507</v>
      </c>
      <c r="R13" s="45">
        <v>7</v>
      </c>
      <c r="S13" s="46">
        <v>12</v>
      </c>
      <c r="T13" s="47">
        <f t="shared" si="5"/>
        <v>1</v>
      </c>
      <c r="U13" s="44">
        <f t="shared" si="6"/>
        <v>426.6340455653318</v>
      </c>
      <c r="V13" s="43">
        <f t="shared" si="7"/>
        <v>201371.2695068366</v>
      </c>
      <c r="W13" s="48">
        <f t="shared" si="8"/>
        <v>-1077.4949063690729</v>
      </c>
      <c r="X13" s="42">
        <v>440</v>
      </c>
      <c r="Y13" s="43">
        <f t="shared" si="9"/>
        <v>184886.43968817242</v>
      </c>
      <c r="Z13" s="43">
        <v>165343.13763832123</v>
      </c>
      <c r="AA13" s="43">
        <v>19543.302049851191</v>
      </c>
      <c r="AB13" s="44">
        <f t="shared" si="10"/>
        <v>375.77985826891188</v>
      </c>
      <c r="AC13" s="44">
        <f t="shared" si="11"/>
        <v>44.416595567843615</v>
      </c>
      <c r="AD13" s="44">
        <f t="shared" si="12"/>
        <v>420.1964538367555</v>
      </c>
      <c r="AE13" s="44">
        <v>412.84493842374366</v>
      </c>
      <c r="AF13" s="43">
        <v>2862951.5658166786</v>
      </c>
      <c r="AG13" s="43">
        <v>6957</v>
      </c>
      <c r="AH13" s="44">
        <f t="shared" si="13"/>
        <v>411.52099551770573</v>
      </c>
      <c r="AI13" s="45">
        <v>8</v>
      </c>
      <c r="AJ13" s="46">
        <v>12</v>
      </c>
      <c r="AK13" s="47">
        <f t="shared" si="14"/>
        <v>0.99679312307644419</v>
      </c>
      <c r="AL13" s="44">
        <f t="shared" si="15"/>
        <v>411.52099551770573</v>
      </c>
      <c r="AM13" s="43">
        <f t="shared" si="16"/>
        <v>181069.23802779053</v>
      </c>
      <c r="AN13" s="48">
        <f t="shared" si="17"/>
        <v>-4164.2199931438818</v>
      </c>
      <c r="AO13" s="90">
        <f t="shared" si="18"/>
        <v>3086.7250867748089</v>
      </c>
      <c r="AP13" s="97">
        <f t="shared" si="19"/>
        <v>32</v>
      </c>
      <c r="AQ13" s="165"/>
      <c r="AR13" s="164"/>
    </row>
    <row r="14" spans="1:44" s="3" customFormat="1" ht="12.75" customHeight="1" outlineLevel="2" x14ac:dyDescent="0.2">
      <c r="A14" s="10">
        <v>4050</v>
      </c>
      <c r="B14" s="11" t="s">
        <v>314</v>
      </c>
      <c r="C14" s="12">
        <v>80950</v>
      </c>
      <c r="D14" s="13" t="s">
        <v>23</v>
      </c>
      <c r="E14" s="14" t="s">
        <v>328</v>
      </c>
      <c r="F14" s="15" t="s">
        <v>329</v>
      </c>
      <c r="G14" s="42">
        <v>256</v>
      </c>
      <c r="H14" s="43">
        <f t="shared" si="0"/>
        <v>46695.989552392843</v>
      </c>
      <c r="I14" s="43">
        <v>41135.493647944641</v>
      </c>
      <c r="J14" s="43">
        <v>5560.4959044482039</v>
      </c>
      <c r="K14" s="44">
        <f t="shared" si="1"/>
        <v>160.68552206228375</v>
      </c>
      <c r="L14" s="44">
        <f t="shared" si="2"/>
        <v>21.720687126750796</v>
      </c>
      <c r="M14" s="44">
        <f t="shared" si="3"/>
        <v>182.40620918903454</v>
      </c>
      <c r="N14" s="44">
        <v>247.21297656498933</v>
      </c>
      <c r="O14" s="43">
        <v>1811006.5338492575</v>
      </c>
      <c r="P14" s="43">
        <v>8912</v>
      </c>
      <c r="Q14" s="44">
        <f t="shared" si="4"/>
        <v>203.20988934574254</v>
      </c>
      <c r="R14" s="45">
        <v>5</v>
      </c>
      <c r="S14" s="46">
        <v>12</v>
      </c>
      <c r="T14" s="47">
        <f t="shared" si="5"/>
        <v>0.82200332753293426</v>
      </c>
      <c r="U14" s="44">
        <f t="shared" si="6"/>
        <v>203.20988934574254</v>
      </c>
      <c r="V14" s="43">
        <f t="shared" si="7"/>
        <v>52021.73167251009</v>
      </c>
      <c r="W14" s="48">
        <f t="shared" si="8"/>
        <v>5325.7421201172474</v>
      </c>
      <c r="X14" s="42">
        <v>244</v>
      </c>
      <c r="Y14" s="43">
        <f t="shared" si="9"/>
        <v>42828.928227911805</v>
      </c>
      <c r="Z14" s="43">
        <v>37677.799728471015</v>
      </c>
      <c r="AA14" s="43">
        <v>5151.1284994407897</v>
      </c>
      <c r="AB14" s="44">
        <f t="shared" si="10"/>
        <v>154.41721200193038</v>
      </c>
      <c r="AC14" s="44">
        <f t="shared" si="11"/>
        <v>21.111182374757334</v>
      </c>
      <c r="AD14" s="44">
        <f t="shared" si="12"/>
        <v>175.52839437668771</v>
      </c>
      <c r="AE14" s="44">
        <v>219.73154507933342</v>
      </c>
      <c r="AF14" s="43">
        <v>1701093.0475857651</v>
      </c>
      <c r="AG14" s="43">
        <v>8055</v>
      </c>
      <c r="AH14" s="44">
        <f t="shared" si="13"/>
        <v>211.18473588898388</v>
      </c>
      <c r="AI14" s="45">
        <v>4</v>
      </c>
      <c r="AJ14" s="46">
        <v>12</v>
      </c>
      <c r="AK14" s="47">
        <f t="shared" si="14"/>
        <v>0.96110340375905634</v>
      </c>
      <c r="AL14" s="44">
        <f t="shared" si="15"/>
        <v>211.18473588898388</v>
      </c>
      <c r="AM14" s="43">
        <f t="shared" si="16"/>
        <v>51529.075556912067</v>
      </c>
      <c r="AN14" s="48">
        <f t="shared" si="17"/>
        <v>9491.0698134548311</v>
      </c>
      <c r="AO14" s="90">
        <f t="shared" si="18"/>
        <v>-4165.3276933375837</v>
      </c>
      <c r="AP14" s="97">
        <f t="shared" si="19"/>
        <v>12</v>
      </c>
      <c r="AQ14" s="165"/>
      <c r="AR14" s="164"/>
    </row>
    <row r="15" spans="1:44" s="3" customFormat="1" ht="12.75" customHeight="1" outlineLevel="2" x14ac:dyDescent="0.2">
      <c r="A15" s="10">
        <v>4050</v>
      </c>
      <c r="B15" s="11" t="s">
        <v>314</v>
      </c>
      <c r="C15" s="12">
        <v>79093</v>
      </c>
      <c r="D15" s="13" t="s">
        <v>23</v>
      </c>
      <c r="E15" s="14" t="s">
        <v>331</v>
      </c>
      <c r="F15" s="15" t="s">
        <v>332</v>
      </c>
      <c r="G15" s="42">
        <v>1595</v>
      </c>
      <c r="H15" s="43">
        <f t="shared" si="0"/>
        <v>103473.92139684594</v>
      </c>
      <c r="I15" s="43">
        <v>93670.472470220557</v>
      </c>
      <c r="J15" s="43">
        <v>9803.448926625375</v>
      </c>
      <c r="K15" s="44">
        <f t="shared" si="1"/>
        <v>58.727568946846745</v>
      </c>
      <c r="L15" s="44">
        <f t="shared" si="2"/>
        <v>6.1463629634014891</v>
      </c>
      <c r="M15" s="44">
        <f t="shared" si="3"/>
        <v>64.873931910248231</v>
      </c>
      <c r="N15" s="44">
        <v>69.749539422268555</v>
      </c>
      <c r="O15" s="43">
        <v>1310308.9968267533</v>
      </c>
      <c r="P15" s="43">
        <v>18625</v>
      </c>
      <c r="Q15" s="44">
        <f t="shared" si="4"/>
        <v>70.352160903449843</v>
      </c>
      <c r="R15" s="45">
        <v>3</v>
      </c>
      <c r="S15" s="46">
        <v>12</v>
      </c>
      <c r="T15" s="47">
        <f t="shared" si="5"/>
        <v>1</v>
      </c>
      <c r="U15" s="44">
        <f t="shared" si="6"/>
        <v>69.749539422268555</v>
      </c>
      <c r="V15" s="43">
        <f t="shared" si="7"/>
        <v>111250.51537851835</v>
      </c>
      <c r="W15" s="48">
        <f t="shared" si="8"/>
        <v>7776.5939816724131</v>
      </c>
      <c r="X15" s="42">
        <v>1482</v>
      </c>
      <c r="Y15" s="43">
        <f t="shared" si="9"/>
        <v>95030.550207784167</v>
      </c>
      <c r="Z15" s="43">
        <v>85740.119158030298</v>
      </c>
      <c r="AA15" s="43">
        <v>9290.4310497538736</v>
      </c>
      <c r="AB15" s="44">
        <f t="shared" si="10"/>
        <v>57.854331415674963</v>
      </c>
      <c r="AC15" s="44">
        <f t="shared" si="11"/>
        <v>6.2688468621821007</v>
      </c>
      <c r="AD15" s="44">
        <f t="shared" si="12"/>
        <v>64.123178277857065</v>
      </c>
      <c r="AE15" s="44">
        <v>68.96690405631611</v>
      </c>
      <c r="AF15" s="43">
        <v>1181513.953892984</v>
      </c>
      <c r="AG15" s="43">
        <v>17247</v>
      </c>
      <c r="AH15" s="44">
        <f t="shared" si="13"/>
        <v>68.505476540440881</v>
      </c>
      <c r="AI15" s="45">
        <v>4</v>
      </c>
      <c r="AJ15" s="46">
        <v>12</v>
      </c>
      <c r="AK15" s="47">
        <f t="shared" si="14"/>
        <v>0.99330943555914231</v>
      </c>
      <c r="AL15" s="44">
        <f t="shared" si="15"/>
        <v>68.505476540440881</v>
      </c>
      <c r="AM15" s="43">
        <f t="shared" si="16"/>
        <v>101525.11623293339</v>
      </c>
      <c r="AN15" s="48">
        <f t="shared" si="17"/>
        <v>7084.9811183446063</v>
      </c>
      <c r="AO15" s="90">
        <f t="shared" si="18"/>
        <v>691.61286332780674</v>
      </c>
      <c r="AP15" s="97">
        <f t="shared" si="19"/>
        <v>113</v>
      </c>
      <c r="AQ15" s="165"/>
      <c r="AR15" s="164"/>
    </row>
    <row r="16" spans="1:44" s="3" customFormat="1" ht="12.75" customHeight="1" outlineLevel="2" x14ac:dyDescent="0.2">
      <c r="A16" s="10">
        <v>4050</v>
      </c>
      <c r="B16" s="11" t="s">
        <v>314</v>
      </c>
      <c r="C16" s="12">
        <v>80374</v>
      </c>
      <c r="D16" s="13" t="s">
        <v>23</v>
      </c>
      <c r="E16" s="14" t="s">
        <v>315</v>
      </c>
      <c r="F16" s="15" t="s">
        <v>316</v>
      </c>
      <c r="G16" s="42">
        <v>29293</v>
      </c>
      <c r="H16" s="43">
        <f t="shared" si="0"/>
        <v>2445088.337807219</v>
      </c>
      <c r="I16" s="43">
        <v>2352073.2275523213</v>
      </c>
      <c r="J16" s="43">
        <v>93015.110254897649</v>
      </c>
      <c r="K16" s="44">
        <f t="shared" si="1"/>
        <v>80.294719815393478</v>
      </c>
      <c r="L16" s="44">
        <f t="shared" si="2"/>
        <v>3.1753357544429606</v>
      </c>
      <c r="M16" s="44">
        <f t="shared" si="3"/>
        <v>83.470055569836447</v>
      </c>
      <c r="N16" s="44">
        <v>83.993495710926396</v>
      </c>
      <c r="O16" s="43">
        <v>38683341.018804714</v>
      </c>
      <c r="P16" s="43">
        <v>442425</v>
      </c>
      <c r="Q16" s="44">
        <f t="shared" si="4"/>
        <v>87.434799160998395</v>
      </c>
      <c r="R16" s="45">
        <v>6</v>
      </c>
      <c r="S16" s="46">
        <v>12</v>
      </c>
      <c r="T16" s="47">
        <f t="shared" si="5"/>
        <v>1</v>
      </c>
      <c r="U16" s="44">
        <f t="shared" si="6"/>
        <v>83.993495710926396</v>
      </c>
      <c r="V16" s="43">
        <f t="shared" si="7"/>
        <v>2460421.4698601668</v>
      </c>
      <c r="W16" s="48">
        <f t="shared" si="8"/>
        <v>15333.132052947767</v>
      </c>
      <c r="X16" s="42">
        <v>27089</v>
      </c>
      <c r="Y16" s="43">
        <f t="shared" si="9"/>
        <v>2199870.6108328276</v>
      </c>
      <c r="Z16" s="43">
        <v>2114456.1763564651</v>
      </c>
      <c r="AA16" s="43">
        <v>85414.434476362672</v>
      </c>
      <c r="AB16" s="44">
        <f t="shared" si="10"/>
        <v>78.055896354847548</v>
      </c>
      <c r="AC16" s="44">
        <f t="shared" si="11"/>
        <v>3.1531040081347657</v>
      </c>
      <c r="AD16" s="44">
        <f t="shared" si="12"/>
        <v>81.209000362982309</v>
      </c>
      <c r="AE16" s="44">
        <v>80.91680504372367</v>
      </c>
      <c r="AF16" s="43">
        <v>34169264.533274911</v>
      </c>
      <c r="AG16" s="43">
        <v>409677</v>
      </c>
      <c r="AH16" s="44">
        <f t="shared" si="13"/>
        <v>83.405376756017333</v>
      </c>
      <c r="AI16" s="45">
        <v>7</v>
      </c>
      <c r="AJ16" s="46">
        <v>12</v>
      </c>
      <c r="AK16" s="47">
        <f t="shared" si="14"/>
        <v>1</v>
      </c>
      <c r="AL16" s="44">
        <f t="shared" si="15"/>
        <v>80.91680504372367</v>
      </c>
      <c r="AM16" s="43">
        <f t="shared" si="16"/>
        <v>2191955.3318294305</v>
      </c>
      <c r="AN16" s="48">
        <f t="shared" si="17"/>
        <v>-8634.8498218877412</v>
      </c>
      <c r="AO16" s="90">
        <f t="shared" si="18"/>
        <v>23967.98187483551</v>
      </c>
      <c r="AP16" s="97">
        <f t="shared" si="19"/>
        <v>2204</v>
      </c>
      <c r="AQ16" s="165"/>
      <c r="AR16" s="164"/>
    </row>
    <row r="17" spans="1:44" s="3" customFormat="1" ht="12.75" customHeight="1" outlineLevel="2" x14ac:dyDescent="0.2">
      <c r="A17" s="10">
        <v>4050</v>
      </c>
      <c r="B17" s="11" t="s">
        <v>314</v>
      </c>
      <c r="C17" s="12">
        <v>75484</v>
      </c>
      <c r="D17" s="13" t="s">
        <v>23</v>
      </c>
      <c r="E17" s="14" t="s">
        <v>319</v>
      </c>
      <c r="F17" s="15" t="s">
        <v>320</v>
      </c>
      <c r="G17" s="42">
        <v>2841</v>
      </c>
      <c r="H17" s="43">
        <f t="shared" si="0"/>
        <v>188638.50190734991</v>
      </c>
      <c r="I17" s="43">
        <v>157388.28297848374</v>
      </c>
      <c r="J17" s="43">
        <v>31250.21892886619</v>
      </c>
      <c r="K17" s="44">
        <f t="shared" si="1"/>
        <v>55.398902843535282</v>
      </c>
      <c r="L17" s="44">
        <f t="shared" si="2"/>
        <v>10.999725071758602</v>
      </c>
      <c r="M17" s="44">
        <f t="shared" si="3"/>
        <v>66.398627915293886</v>
      </c>
      <c r="N17" s="44">
        <v>74.089195497695812</v>
      </c>
      <c r="O17" s="43">
        <v>2624084.2983500902</v>
      </c>
      <c r="P17" s="43">
        <v>35554</v>
      </c>
      <c r="Q17" s="44">
        <f t="shared" si="4"/>
        <v>73.805599886091301</v>
      </c>
      <c r="R17" s="45">
        <v>4</v>
      </c>
      <c r="S17" s="46">
        <v>12</v>
      </c>
      <c r="T17" s="47">
        <f t="shared" si="5"/>
        <v>0.99617224063914511</v>
      </c>
      <c r="U17" s="44">
        <f t="shared" si="6"/>
        <v>73.805599886091301</v>
      </c>
      <c r="V17" s="43">
        <f t="shared" si="7"/>
        <v>209681.70927638537</v>
      </c>
      <c r="W17" s="48">
        <f t="shared" si="8"/>
        <v>21043.207369035459</v>
      </c>
      <c r="X17" s="42">
        <v>2616</v>
      </c>
      <c r="Y17" s="43">
        <f t="shared" si="9"/>
        <v>172733.31567365082</v>
      </c>
      <c r="Z17" s="43">
        <v>144114.40252091654</v>
      </c>
      <c r="AA17" s="43">
        <v>28618.913152734294</v>
      </c>
      <c r="AB17" s="44">
        <f t="shared" si="10"/>
        <v>55.089603410136291</v>
      </c>
      <c r="AC17" s="44">
        <f t="shared" si="11"/>
        <v>10.939951510984057</v>
      </c>
      <c r="AD17" s="44">
        <f t="shared" si="12"/>
        <v>66.029554921120351</v>
      </c>
      <c r="AE17" s="44">
        <v>70.013923392040979</v>
      </c>
      <c r="AF17" s="43">
        <v>2413108.5446930267</v>
      </c>
      <c r="AG17" s="43">
        <v>32920</v>
      </c>
      <c r="AH17" s="44">
        <f t="shared" si="13"/>
        <v>73.302203666252325</v>
      </c>
      <c r="AI17" s="45">
        <v>4</v>
      </c>
      <c r="AJ17" s="46">
        <v>12</v>
      </c>
      <c r="AK17" s="47">
        <f t="shared" si="14"/>
        <v>1</v>
      </c>
      <c r="AL17" s="44">
        <f t="shared" si="15"/>
        <v>70.013923392040979</v>
      </c>
      <c r="AM17" s="43">
        <f t="shared" si="16"/>
        <v>183156.42359357921</v>
      </c>
      <c r="AN17" s="48">
        <f t="shared" si="17"/>
        <v>11370.663185376419</v>
      </c>
      <c r="AO17" s="90">
        <f t="shared" si="18"/>
        <v>9672.5441836590398</v>
      </c>
      <c r="AP17" s="97">
        <f t="shared" si="19"/>
        <v>225</v>
      </c>
      <c r="AQ17" s="165"/>
      <c r="AR17" s="164"/>
    </row>
    <row r="18" spans="1:44" s="3" customFormat="1" ht="12.75" customHeight="1" outlineLevel="2" x14ac:dyDescent="0.2">
      <c r="A18" s="10">
        <v>4050</v>
      </c>
      <c r="B18" s="11" t="s">
        <v>314</v>
      </c>
      <c r="C18" s="12">
        <v>79022</v>
      </c>
      <c r="D18" s="13" t="s">
        <v>23</v>
      </c>
      <c r="E18" s="14" t="s">
        <v>323</v>
      </c>
      <c r="F18" s="15" t="s">
        <v>219</v>
      </c>
      <c r="G18" s="42">
        <v>3593</v>
      </c>
      <c r="H18" s="43">
        <f t="shared" si="0"/>
        <v>157713.31591455921</v>
      </c>
      <c r="I18" s="43">
        <v>130046.68201797958</v>
      </c>
      <c r="J18" s="43">
        <v>27666.633896579628</v>
      </c>
      <c r="K18" s="44">
        <f t="shared" si="1"/>
        <v>36.194456448087834</v>
      </c>
      <c r="L18" s="44">
        <f t="shared" si="2"/>
        <v>7.7001485935373299</v>
      </c>
      <c r="M18" s="44">
        <f t="shared" si="3"/>
        <v>43.894605041625162</v>
      </c>
      <c r="N18" s="44">
        <v>53.194819253852721</v>
      </c>
      <c r="O18" s="43">
        <v>1817412.4830369218</v>
      </c>
      <c r="P18" s="43">
        <v>32119</v>
      </c>
      <c r="Q18" s="44">
        <f t="shared" si="4"/>
        <v>56.583719388428094</v>
      </c>
      <c r="R18" s="45">
        <v>3</v>
      </c>
      <c r="S18" s="46">
        <v>12</v>
      </c>
      <c r="T18" s="47">
        <f t="shared" si="5"/>
        <v>1</v>
      </c>
      <c r="U18" s="44">
        <f t="shared" si="6"/>
        <v>53.194819253852721</v>
      </c>
      <c r="V18" s="43">
        <f t="shared" si="7"/>
        <v>191128.98557909281</v>
      </c>
      <c r="W18" s="48">
        <f t="shared" si="8"/>
        <v>33415.669664533605</v>
      </c>
      <c r="X18" s="42">
        <v>3247</v>
      </c>
      <c r="Y18" s="43">
        <f t="shared" si="9"/>
        <v>144730.99608442979</v>
      </c>
      <c r="Z18" s="43">
        <v>119381.24221684718</v>
      </c>
      <c r="AA18" s="43">
        <v>25349.753867582593</v>
      </c>
      <c r="AB18" s="44">
        <f t="shared" si="10"/>
        <v>36.766628339035165</v>
      </c>
      <c r="AC18" s="44">
        <f t="shared" si="11"/>
        <v>7.8071308492708935</v>
      </c>
      <c r="AD18" s="44">
        <f t="shared" si="12"/>
        <v>44.573759188306063</v>
      </c>
      <c r="AE18" s="44">
        <v>49.476295672391146</v>
      </c>
      <c r="AF18" s="43">
        <v>1631433.3795213238</v>
      </c>
      <c r="AG18" s="43">
        <v>29935</v>
      </c>
      <c r="AH18" s="44">
        <f t="shared" si="13"/>
        <v>54.499194238226956</v>
      </c>
      <c r="AI18" s="45">
        <v>5</v>
      </c>
      <c r="AJ18" s="46">
        <v>12</v>
      </c>
      <c r="AK18" s="47">
        <f t="shared" si="14"/>
        <v>1</v>
      </c>
      <c r="AL18" s="44">
        <f t="shared" si="15"/>
        <v>49.476295672391146</v>
      </c>
      <c r="AM18" s="43">
        <f t="shared" si="16"/>
        <v>160649.53204825404</v>
      </c>
      <c r="AN18" s="48">
        <f t="shared" si="17"/>
        <v>17365.675596899182</v>
      </c>
      <c r="AO18" s="90">
        <f t="shared" si="18"/>
        <v>16049.994067634423</v>
      </c>
      <c r="AP18" s="97">
        <f t="shared" si="19"/>
        <v>346</v>
      </c>
      <c r="AQ18" s="165"/>
      <c r="AR18" s="164"/>
    </row>
    <row r="19" spans="1:44" s="3" customFormat="1" ht="27.75" customHeight="1" thickBot="1" x14ac:dyDescent="0.25">
      <c r="A19" s="61"/>
      <c r="B19" s="101" t="s">
        <v>691</v>
      </c>
      <c r="C19" s="63"/>
      <c r="D19" s="64"/>
      <c r="E19" s="65"/>
      <c r="F19" s="64"/>
      <c r="G19" s="66"/>
      <c r="H19" s="67"/>
      <c r="I19" s="67"/>
      <c r="J19" s="67"/>
      <c r="K19" s="68"/>
      <c r="L19" s="68"/>
      <c r="M19" s="68"/>
      <c r="N19" s="68"/>
      <c r="O19" s="67"/>
      <c r="P19" s="67"/>
      <c r="Q19" s="68"/>
      <c r="R19" s="69"/>
      <c r="S19" s="70"/>
      <c r="T19" s="71"/>
      <c r="U19" s="68"/>
      <c r="V19" s="68"/>
      <c r="W19" s="72">
        <f>SUBTOTAL(9,W3:W18)</f>
        <v>-113028.00655788687</v>
      </c>
      <c r="X19" s="66"/>
      <c r="Y19" s="67"/>
      <c r="Z19" s="67"/>
      <c r="AA19" s="67"/>
      <c r="AB19" s="68"/>
      <c r="AC19" s="68"/>
      <c r="AD19" s="68"/>
      <c r="AE19" s="68"/>
      <c r="AF19" s="67"/>
      <c r="AG19" s="67"/>
      <c r="AH19" s="68"/>
      <c r="AI19" s="69"/>
      <c r="AJ19" s="70"/>
      <c r="AK19" s="71"/>
      <c r="AL19" s="68"/>
      <c r="AM19" s="68"/>
      <c r="AN19" s="72">
        <f>SUBTOTAL(9,AN3:AN18)</f>
        <v>-285007.25627082557</v>
      </c>
      <c r="AO19" s="94">
        <f>SUBTOTAL(9,AO3:AO18)</f>
        <v>171979.24971293876</v>
      </c>
      <c r="AP19" s="95">
        <v>9.9999999999999995E-8</v>
      </c>
      <c r="AQ19" s="41"/>
    </row>
    <row r="20" spans="1:44" s="3" customFormat="1" ht="12.75" customHeight="1" x14ac:dyDescent="0.2">
      <c r="A20" s="73"/>
      <c r="B20" s="21"/>
      <c r="C20" s="73"/>
      <c r="D20" s="73"/>
      <c r="E20" s="73"/>
      <c r="F20" s="36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92"/>
      <c r="AP20" s="92"/>
      <c r="AQ20" s="41"/>
    </row>
    <row r="21" spans="1:44" x14ac:dyDescent="0.2">
      <c r="B21" s="17" t="s">
        <v>692</v>
      </c>
      <c r="AR21" s="3"/>
    </row>
    <row r="22" spans="1:44" ht="15.75" thickBot="1" x14ac:dyDescent="0.25">
      <c r="AR22" s="3"/>
    </row>
    <row r="23" spans="1:44" s="3" customFormat="1" ht="12.75" customHeight="1" thickBot="1" x14ac:dyDescent="0.25">
      <c r="A23" s="24">
        <v>4050</v>
      </c>
      <c r="B23" s="102" t="s">
        <v>314</v>
      </c>
      <c r="C23" s="103">
        <v>79729</v>
      </c>
      <c r="D23" s="104" t="s">
        <v>23</v>
      </c>
      <c r="E23" s="105" t="s">
        <v>609</v>
      </c>
      <c r="F23" s="106" t="s">
        <v>610</v>
      </c>
      <c r="G23" s="107">
        <v>277716</v>
      </c>
      <c r="H23" s="108">
        <f>I23+J23</f>
        <v>397217.6546276384</v>
      </c>
      <c r="I23" s="108">
        <v>379107.36346163414</v>
      </c>
      <c r="J23" s="108">
        <v>18110.291166004277</v>
      </c>
      <c r="K23" s="109">
        <f>I23/G23</f>
        <v>1.3650901045011239</v>
      </c>
      <c r="L23" s="109">
        <f>J23/G23</f>
        <v>6.521155124661264E-2</v>
      </c>
      <c r="M23" s="109">
        <f>H23/G23</f>
        <v>1.4303016557477366</v>
      </c>
      <c r="N23" s="109">
        <v>3.5699098497654829</v>
      </c>
      <c r="O23" s="108">
        <v>25016987.962639455</v>
      </c>
      <c r="P23" s="108">
        <v>5716712</v>
      </c>
      <c r="Q23" s="109">
        <f>O23/P23</f>
        <v>4.3761147951198964</v>
      </c>
      <c r="R23" s="110">
        <v>2</v>
      </c>
      <c r="S23" s="111">
        <v>7</v>
      </c>
      <c r="T23" s="112">
        <f>IF(N23=0,1,MIN(Q23/N23,1))</f>
        <v>1</v>
      </c>
      <c r="U23" s="109">
        <f>T23*N23</f>
        <v>3.5699098497654829</v>
      </c>
      <c r="V23" s="108">
        <f>IF(U23&lt;0,0,G23*U23)</f>
        <v>991421.08383747085</v>
      </c>
      <c r="W23" s="113">
        <f>IF(G23=0,-H23*12/12,(V23-H23)*12/12)</f>
        <v>594203.42920983245</v>
      </c>
      <c r="X23" s="107">
        <v>254573</v>
      </c>
      <c r="Y23" s="108">
        <f>Z23+AA23</f>
        <v>358873.65974476241</v>
      </c>
      <c r="Z23" s="108">
        <v>342246.32167405047</v>
      </c>
      <c r="AA23" s="108">
        <v>16627.338070711954</v>
      </c>
      <c r="AB23" s="109">
        <f>Z23/X23</f>
        <v>1.3443936382650574</v>
      </c>
      <c r="AC23" s="109">
        <f>AA23/X23</f>
        <v>6.5314617303138797E-2</v>
      </c>
      <c r="AD23" s="109">
        <f>Y23/X23</f>
        <v>1.4097082555681961</v>
      </c>
      <c r="AE23" s="109">
        <v>3.5870401038437167</v>
      </c>
      <c r="AF23" s="108">
        <v>21934246.996898577</v>
      </c>
      <c r="AG23" s="108">
        <v>5210108</v>
      </c>
      <c r="AH23" s="109">
        <f>AF23/AG23</f>
        <v>4.2099409449667027</v>
      </c>
      <c r="AI23" s="110">
        <v>2</v>
      </c>
      <c r="AJ23" s="111">
        <v>7</v>
      </c>
      <c r="AK23" s="112">
        <f>IF(AE23=0,1,MIN(AH23/AE23,1))</f>
        <v>1</v>
      </c>
      <c r="AL23" s="109">
        <f>AK23*AE23</f>
        <v>3.5870401038437167</v>
      </c>
      <c r="AM23" s="108">
        <f>IF(AL23&lt;0,0,X23*AL23)</f>
        <v>913163.56035580649</v>
      </c>
      <c r="AN23" s="113">
        <f>IF(X23=0,-Y23*12/11,(AM23-Y23)*12/11)</f>
        <v>604679.89157568454</v>
      </c>
      <c r="AO23" s="90">
        <f t="shared" ref="AO23" si="20">W23-AN23</f>
        <v>-10476.462365852087</v>
      </c>
      <c r="AP23" s="89">
        <f t="shared" ref="AP23" si="21">G23-X23</f>
        <v>23143</v>
      </c>
      <c r="AQ23" s="41"/>
    </row>
    <row r="24" spans="1:44" x14ac:dyDescent="0.2">
      <c r="AR24" s="3"/>
    </row>
    <row r="25" spans="1:44" x14ac:dyDescent="0.2">
      <c r="AR25" s="3"/>
    </row>
    <row r="26" spans="1:44" x14ac:dyDescent="0.2">
      <c r="AR26" s="3"/>
    </row>
    <row r="27" spans="1:44" x14ac:dyDescent="0.2">
      <c r="AR27" s="3"/>
    </row>
    <row r="28" spans="1:44" x14ac:dyDescent="0.2">
      <c r="AR28" s="3"/>
    </row>
    <row r="29" spans="1:44" x14ac:dyDescent="0.2">
      <c r="AR29" s="3"/>
    </row>
    <row r="30" spans="1:44" x14ac:dyDescent="0.2">
      <c r="AR30" s="3"/>
    </row>
  </sheetData>
  <mergeCells count="3">
    <mergeCell ref="G1:W1"/>
    <mergeCell ref="X1:AN1"/>
    <mergeCell ref="AO1:AP1"/>
  </mergeCells>
  <conditionalFormatting sqref="AP19">
    <cfRule type="cellIs" dxfId="292" priority="397" operator="lessThanOrEqual">
      <formula>0</formula>
    </cfRule>
  </conditionalFormatting>
  <conditionalFormatting sqref="AP19">
    <cfRule type="cellIs" dxfId="291" priority="398" operator="equal">
      <formula>0</formula>
    </cfRule>
  </conditionalFormatting>
  <conditionalFormatting sqref="W19">
    <cfRule type="expression" dxfId="290" priority="206">
      <formula>$W19+100000&lt;$AN19</formula>
    </cfRule>
    <cfRule type="expression" dxfId="289" priority="207">
      <formula>$W19+50000&lt;$AN19</formula>
    </cfRule>
    <cfRule type="expression" dxfId="288" priority="208">
      <formula>$W19-100000&gt;$AN19</formula>
    </cfRule>
    <cfRule type="expression" dxfId="287" priority="209">
      <formula>$W19-50000&gt;$AN19</formula>
    </cfRule>
  </conditionalFormatting>
  <conditionalFormatting sqref="T19:T20 AK19:AK20">
    <cfRule type="cellIs" dxfId="286" priority="205" operator="lessThan">
      <formula>0.7</formula>
    </cfRule>
  </conditionalFormatting>
  <conditionalFormatting sqref="AP3:AP18">
    <cfRule type="cellIs" dxfId="285" priority="23" operator="lessThanOrEqual">
      <formula>0</formula>
    </cfRule>
  </conditionalFormatting>
  <conditionalFormatting sqref="AP3:AP18">
    <cfRule type="cellIs" dxfId="284" priority="24" operator="equal">
      <formula>0</formula>
    </cfRule>
  </conditionalFormatting>
  <conditionalFormatting sqref="AK3:AK18">
    <cfRule type="cellIs" dxfId="283" priority="22" operator="lessThan">
      <formula>0.7</formula>
    </cfRule>
  </conditionalFormatting>
  <conditionalFormatting sqref="T3:T18">
    <cfRule type="cellIs" dxfId="282" priority="21" operator="lessThan">
      <formula>0.7</formula>
    </cfRule>
  </conditionalFormatting>
  <conditionalFormatting sqref="W3:W18">
    <cfRule type="expression" dxfId="281" priority="17">
      <formula>$W3+100000&lt;$AN3</formula>
    </cfRule>
    <cfRule type="expression" dxfId="280" priority="18">
      <formula>$W3+50000&lt;$AN3</formula>
    </cfRule>
    <cfRule type="expression" dxfId="279" priority="19">
      <formula>$W3-100000&gt;$AN3</formula>
    </cfRule>
    <cfRule type="expression" dxfId="278" priority="20">
      <formula>$W3-50000&gt;$AN3</formula>
    </cfRule>
  </conditionalFormatting>
  <conditionalFormatting sqref="AK23">
    <cfRule type="cellIs" dxfId="277" priority="1" operator="lessThan">
      <formula>0.7</formula>
    </cfRule>
  </conditionalFormatting>
  <conditionalFormatting sqref="AP23">
    <cfRule type="cellIs" dxfId="276" priority="7" operator="lessThanOrEqual">
      <formula>0</formula>
    </cfRule>
  </conditionalFormatting>
  <conditionalFormatting sqref="AP23">
    <cfRule type="cellIs" dxfId="275" priority="8" operator="equal">
      <formula>0</formula>
    </cfRule>
  </conditionalFormatting>
  <conditionalFormatting sqref="W23">
    <cfRule type="expression" dxfId="274" priority="3">
      <formula>$W23+100000&lt;$AN23</formula>
    </cfRule>
    <cfRule type="expression" dxfId="273" priority="4">
      <formula>$W23+50000&lt;$AN23</formula>
    </cfRule>
    <cfRule type="expression" dxfId="272" priority="5">
      <formula>$W23-100000&gt;$AN23</formula>
    </cfRule>
    <cfRule type="expression" dxfId="271" priority="6">
      <formula>$W23-50000&gt;$AN23</formula>
    </cfRule>
  </conditionalFormatting>
  <conditionalFormatting sqref="T23">
    <cfRule type="cellIs" dxfId="270" priority="2" operator="lessThan">
      <formula>0.7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>&amp;C&amp;"Arial,Fett"&amp;10&amp;UAnlage 1.1 - Externe (und ggf. intern budgetierbare) Produkte im Amt &amp;A
im Bezirksvergleich (Stand 12/2021 mit Vergleich zum Vormonat)
- sortiert nach der Höhe der Budgetdifferenz-Prognose &amp;"Arial,Standard"&amp;U-</oddHeader>
    <oddFooter>&amp;C&amp;10-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abSelected="1" view="pageLayout" topLeftCell="B1" zoomScaleNormal="100" workbookViewId="0">
      <selection activeCell="AD18" sqref="AD18"/>
    </sheetView>
  </sheetViews>
  <sheetFormatPr baseColWidth="10" defaultRowHeight="15" outlineLevelRow="2" outlineLevelCol="1" x14ac:dyDescent="0.2"/>
  <cols>
    <col min="1" max="1" width="3.6640625" style="36" hidden="1" customWidth="1"/>
    <col min="2" max="2" width="5.44140625" customWidth="1"/>
    <col min="3" max="3" width="4.44140625" style="36" customWidth="1"/>
    <col min="4" max="4" width="11.109375" style="36" hidden="1" customWidth="1"/>
    <col min="5" max="5" width="17.6640625" style="36" customWidth="1"/>
    <col min="6" max="6" width="36.109375" style="36" hidden="1" customWidth="1"/>
    <col min="7" max="8" width="6.6640625" style="36" customWidth="1"/>
    <col min="9" max="10" width="6.88671875" style="36" hidden="1" customWidth="1"/>
    <col min="11" max="12" width="7.109375" style="36" hidden="1" customWidth="1"/>
    <col min="13" max="14" width="6" style="36" customWidth="1"/>
    <col min="15" max="15" width="8.5546875" style="36" hidden="1" customWidth="1"/>
    <col min="16" max="16" width="8.21875" style="36" hidden="1" customWidth="1"/>
    <col min="17" max="17" width="6.88671875" style="36" hidden="1" customWidth="1"/>
    <col min="18" max="18" width="3.88671875" style="36" customWidth="1"/>
    <col min="19" max="19" width="3.109375" style="36" customWidth="1"/>
    <col min="20" max="20" width="5.21875" style="36" customWidth="1"/>
    <col min="21" max="21" width="6.88671875" style="36" hidden="1" customWidth="1"/>
    <col min="22" max="22" width="7.44140625" style="36" hidden="1" customWidth="1"/>
    <col min="23" max="23" width="7.88671875" style="36" customWidth="1"/>
    <col min="24" max="25" width="6.6640625" style="36" customWidth="1"/>
    <col min="26" max="27" width="6.88671875" style="36" hidden="1" customWidth="1"/>
    <col min="28" max="29" width="7.109375" style="36" hidden="1" customWidth="1"/>
    <col min="30" max="31" width="6" style="36" customWidth="1"/>
    <col min="32" max="32" width="8.5546875" style="36" hidden="1" customWidth="1"/>
    <col min="33" max="33" width="8.21875" style="36" hidden="1" customWidth="1"/>
    <col min="34" max="34" width="6.88671875" style="36" hidden="1" customWidth="1"/>
    <col min="35" max="35" width="3.88671875" style="36" customWidth="1"/>
    <col min="36" max="36" width="3.109375" style="36" customWidth="1"/>
    <col min="37" max="37" width="5.21875" style="36" customWidth="1"/>
    <col min="38" max="38" width="6.88671875" style="36" hidden="1" customWidth="1"/>
    <col min="39" max="39" width="7.44140625" style="36" hidden="1" customWidth="1"/>
    <col min="40" max="40" width="7.88671875" style="36" customWidth="1"/>
    <col min="41" max="41" width="8" style="93" hidden="1" customWidth="1" outlineLevel="1"/>
    <col min="42" max="42" width="7.6640625" style="3" hidden="1" customWidth="1" outlineLevel="1"/>
    <col min="43" max="43" width="11.5546875" style="36" collapsed="1"/>
    <col min="44" max="44" width="4.88671875" style="164" customWidth="1"/>
    <col min="45" max="16384" width="11.5546875" style="36"/>
  </cols>
  <sheetData>
    <row r="1" spans="1:44" ht="13.5" customHeight="1" thickBot="1" x14ac:dyDescent="0.25">
      <c r="A1" s="1"/>
      <c r="B1" s="1"/>
      <c r="C1" s="2"/>
      <c r="D1" s="2"/>
      <c r="E1" s="1"/>
      <c r="F1" s="1"/>
      <c r="G1" s="175" t="s">
        <v>749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7"/>
      <c r="X1" s="175" t="s">
        <v>746</v>
      </c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7"/>
      <c r="AO1" s="178" t="s">
        <v>748</v>
      </c>
      <c r="AP1" s="179"/>
    </row>
    <row r="2" spans="1:44" ht="36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37" t="s">
        <v>750</v>
      </c>
      <c r="H2" s="38" t="s">
        <v>6</v>
      </c>
      <c r="I2" s="38" t="s">
        <v>7</v>
      </c>
      <c r="J2" s="38" t="s">
        <v>8</v>
      </c>
      <c r="K2" s="39" t="s">
        <v>9</v>
      </c>
      <c r="L2" s="39" t="s">
        <v>10</v>
      </c>
      <c r="M2" s="39" t="s">
        <v>11</v>
      </c>
      <c r="N2" s="39" t="s">
        <v>12</v>
      </c>
      <c r="O2" s="38" t="s">
        <v>13</v>
      </c>
      <c r="P2" s="38" t="s">
        <v>14</v>
      </c>
      <c r="Q2" s="38" t="s">
        <v>15</v>
      </c>
      <c r="R2" s="40" t="s">
        <v>16</v>
      </c>
      <c r="S2" s="40" t="s">
        <v>17</v>
      </c>
      <c r="T2" s="39" t="s">
        <v>18</v>
      </c>
      <c r="U2" s="39" t="s">
        <v>19</v>
      </c>
      <c r="V2" s="38" t="s">
        <v>20</v>
      </c>
      <c r="W2" s="9" t="s">
        <v>21</v>
      </c>
      <c r="X2" s="37" t="s">
        <v>747</v>
      </c>
      <c r="Y2" s="38" t="s">
        <v>6</v>
      </c>
      <c r="Z2" s="38" t="s">
        <v>7</v>
      </c>
      <c r="AA2" s="38" t="s">
        <v>8</v>
      </c>
      <c r="AB2" s="39" t="s">
        <v>9</v>
      </c>
      <c r="AC2" s="39" t="s">
        <v>10</v>
      </c>
      <c r="AD2" s="39" t="s">
        <v>11</v>
      </c>
      <c r="AE2" s="39" t="s">
        <v>12</v>
      </c>
      <c r="AF2" s="38" t="s">
        <v>13</v>
      </c>
      <c r="AG2" s="38" t="s">
        <v>14</v>
      </c>
      <c r="AH2" s="38" t="s">
        <v>15</v>
      </c>
      <c r="AI2" s="40" t="s">
        <v>16</v>
      </c>
      <c r="AJ2" s="40" t="s">
        <v>17</v>
      </c>
      <c r="AK2" s="39" t="s">
        <v>18</v>
      </c>
      <c r="AL2" s="39" t="s">
        <v>19</v>
      </c>
      <c r="AM2" s="38" t="s">
        <v>20</v>
      </c>
      <c r="AN2" s="9" t="s">
        <v>21</v>
      </c>
      <c r="AO2" s="37" t="s">
        <v>662</v>
      </c>
      <c r="AP2" s="96" t="s">
        <v>661</v>
      </c>
      <c r="AQ2" s="41"/>
    </row>
    <row r="3" spans="1:44" s="3" customFormat="1" ht="12.75" customHeight="1" outlineLevel="2" x14ac:dyDescent="0.2">
      <c r="A3" s="10">
        <v>5121</v>
      </c>
      <c r="B3" s="11" t="s">
        <v>341</v>
      </c>
      <c r="C3" s="12">
        <v>79026</v>
      </c>
      <c r="D3" s="13" t="s">
        <v>23</v>
      </c>
      <c r="E3" s="14" t="s">
        <v>342</v>
      </c>
      <c r="F3" s="15" t="s">
        <v>343</v>
      </c>
      <c r="G3" s="42">
        <v>22010</v>
      </c>
      <c r="H3" s="43">
        <f>I3+J3</f>
        <v>3112376.5537023628</v>
      </c>
      <c r="I3" s="43">
        <v>2851308.1315319794</v>
      </c>
      <c r="J3" s="43">
        <v>261068.4221703833</v>
      </c>
      <c r="K3" s="44">
        <f>I3/G3</f>
        <v>129.54603051031256</v>
      </c>
      <c r="L3" s="44">
        <f>J3/G3</f>
        <v>11.861354937318641</v>
      </c>
      <c r="M3" s="44">
        <f>H3/G3</f>
        <v>141.40738544763121</v>
      </c>
      <c r="N3" s="44">
        <v>128.7133865347011</v>
      </c>
      <c r="O3" s="43">
        <v>33744080.404329397</v>
      </c>
      <c r="P3" s="43">
        <v>279399</v>
      </c>
      <c r="Q3" s="44">
        <f>O3/P3</f>
        <v>120.77380521880679</v>
      </c>
      <c r="R3" s="45">
        <v>10</v>
      </c>
      <c r="S3" s="46">
        <v>12</v>
      </c>
      <c r="T3" s="47">
        <f>IF(N3=0,1,MIN(Q3/N3,1))</f>
        <v>0.93831580747233467</v>
      </c>
      <c r="U3" s="44">
        <f>T3*N3</f>
        <v>120.77380521880679</v>
      </c>
      <c r="V3" s="43">
        <f>IF(U3&lt;0,0,G3*U3)</f>
        <v>2658231.4528659373</v>
      </c>
      <c r="W3" s="48">
        <f>IF(G3=0,-H3*12/12,(V3-H3)*12/12)</f>
        <v>-454145.10083642555</v>
      </c>
      <c r="X3" s="42">
        <v>20093</v>
      </c>
      <c r="Y3" s="43">
        <f>Z3+AA3</f>
        <v>2534782.7749542496</v>
      </c>
      <c r="Z3" s="43">
        <v>2295870.8429944101</v>
      </c>
      <c r="AA3" s="43">
        <v>238911.93195983948</v>
      </c>
      <c r="AB3" s="44">
        <f>Z3/X3</f>
        <v>114.26222281363709</v>
      </c>
      <c r="AC3" s="44">
        <f>AA3/X3</f>
        <v>11.890306671967325</v>
      </c>
      <c r="AD3" s="44">
        <f>Y3/X3</f>
        <v>126.15252948560442</v>
      </c>
      <c r="AE3" s="44">
        <v>108.73892039976209</v>
      </c>
      <c r="AF3" s="43">
        <v>28383955.875963729</v>
      </c>
      <c r="AG3" s="43">
        <v>257373</v>
      </c>
      <c r="AH3" s="44">
        <f>AF3/AG3</f>
        <v>110.28334703315316</v>
      </c>
      <c r="AI3" s="45">
        <v>9</v>
      </c>
      <c r="AJ3" s="46">
        <v>12</v>
      </c>
      <c r="AK3" s="47">
        <f>IF(AE3=0,1,MIN(AH3/AE3,1))</f>
        <v>1</v>
      </c>
      <c r="AL3" s="44">
        <f>AK3*AE3</f>
        <v>108.73892039976209</v>
      </c>
      <c r="AM3" s="43">
        <f>IF(AL3&lt;0,0,X3*AL3)</f>
        <v>2184891.1275924197</v>
      </c>
      <c r="AN3" s="48">
        <f>IF(X3=0,-Y3*12/11,(AM3-Y3)*12/11)</f>
        <v>-381699.97894017806</v>
      </c>
      <c r="AO3" s="90">
        <f>W3-AN3</f>
        <v>-72445.121896247496</v>
      </c>
      <c r="AP3" s="97">
        <f>G3-X3</f>
        <v>1917</v>
      </c>
      <c r="AQ3" s="165"/>
      <c r="AR3" s="164"/>
    </row>
    <row r="4" spans="1:44" s="3" customFormat="1" ht="12.75" customHeight="1" outlineLevel="2" x14ac:dyDescent="0.2">
      <c r="A4" s="10">
        <v>5121</v>
      </c>
      <c r="B4" s="11" t="s">
        <v>341</v>
      </c>
      <c r="C4" s="12">
        <v>79869</v>
      </c>
      <c r="D4" s="13" t="s">
        <v>23</v>
      </c>
      <c r="E4" s="14" t="s">
        <v>344</v>
      </c>
      <c r="F4" s="15" t="s">
        <v>345</v>
      </c>
      <c r="G4" s="42">
        <v>13946</v>
      </c>
      <c r="H4" s="43">
        <f>I4+J4</f>
        <v>1702908.9442132919</v>
      </c>
      <c r="I4" s="43">
        <v>1604903.6320546542</v>
      </c>
      <c r="J4" s="43">
        <v>98005.312158637753</v>
      </c>
      <c r="K4" s="44">
        <f>I4/G4</f>
        <v>115.079853151775</v>
      </c>
      <c r="L4" s="44">
        <f>J4/G4</f>
        <v>7.0274854552300123</v>
      </c>
      <c r="M4" s="44">
        <f>H4/G4</f>
        <v>122.107338607005</v>
      </c>
      <c r="N4" s="44">
        <v>100.17864548879022</v>
      </c>
      <c r="O4" s="43">
        <v>20821471.038142268</v>
      </c>
      <c r="P4" s="43">
        <v>211143</v>
      </c>
      <c r="Q4" s="44">
        <f>O4/P4</f>
        <v>98.613124934960041</v>
      </c>
      <c r="R4" s="45">
        <v>11</v>
      </c>
      <c r="S4" s="46">
        <v>12</v>
      </c>
      <c r="T4" s="47">
        <f>IF(N4=0,1,MIN(Q4/N4,1))</f>
        <v>0.98437271190689679</v>
      </c>
      <c r="U4" s="44">
        <f>T4*N4</f>
        <v>98.613124934960041</v>
      </c>
      <c r="V4" s="43">
        <f>IF(U4&lt;0,0,G4*U4)</f>
        <v>1375258.6403429527</v>
      </c>
      <c r="W4" s="48">
        <f>IF(G4=0,-H4*12/12,(V4-H4)*12/12)</f>
        <v>-327650.30387033918</v>
      </c>
      <c r="X4" s="42">
        <v>11728</v>
      </c>
      <c r="Y4" s="43">
        <f>Z4+AA4</f>
        <v>1438881.5678533851</v>
      </c>
      <c r="Z4" s="43">
        <v>1349119.5041310361</v>
      </c>
      <c r="AA4" s="43">
        <v>89762.063722349121</v>
      </c>
      <c r="AB4" s="44">
        <f>Z4/X4</f>
        <v>115.0340641312275</v>
      </c>
      <c r="AC4" s="44">
        <f>AA4/X4</f>
        <v>7.6536548194363165</v>
      </c>
      <c r="AD4" s="44">
        <f>Y4/X4</f>
        <v>122.68771895066381</v>
      </c>
      <c r="AE4" s="44">
        <v>88.694041368943687</v>
      </c>
      <c r="AF4" s="43">
        <v>17825358.761046074</v>
      </c>
      <c r="AG4" s="43">
        <v>198317</v>
      </c>
      <c r="AH4" s="44">
        <f>AF4/AG4</f>
        <v>89.883160601693618</v>
      </c>
      <c r="AI4" s="45">
        <v>11</v>
      </c>
      <c r="AJ4" s="46">
        <v>12</v>
      </c>
      <c r="AK4" s="47">
        <f>IF(AE4=0,1,MIN(AH4/AE4,1))</f>
        <v>1</v>
      </c>
      <c r="AL4" s="44">
        <f>AK4*AE4</f>
        <v>88.694041368943687</v>
      </c>
      <c r="AM4" s="43">
        <f>IF(AL4&lt;0,0,X4*AL4)</f>
        <v>1040203.7171749716</v>
      </c>
      <c r="AN4" s="48">
        <f>IF(X4=0,-Y4*12/11,(AM4-Y4)*12/11)</f>
        <v>-434921.29164917837</v>
      </c>
      <c r="AO4" s="90">
        <f>W4-AN4</f>
        <v>107270.98777883919</v>
      </c>
      <c r="AP4" s="97">
        <f>G4-X4</f>
        <v>2218</v>
      </c>
      <c r="AQ4" s="165"/>
      <c r="AR4" s="164"/>
    </row>
    <row r="5" spans="1:44" s="3" customFormat="1" ht="12.75" customHeight="1" outlineLevel="2" x14ac:dyDescent="0.2">
      <c r="A5" s="10">
        <v>5121</v>
      </c>
      <c r="B5" s="11" t="s">
        <v>341</v>
      </c>
      <c r="C5" s="12">
        <v>79870</v>
      </c>
      <c r="D5" s="13" t="s">
        <v>23</v>
      </c>
      <c r="E5" s="14" t="s">
        <v>346</v>
      </c>
      <c r="F5" s="15" t="s">
        <v>345</v>
      </c>
      <c r="G5" s="42">
        <v>1195</v>
      </c>
      <c r="H5" s="43">
        <f>I5+J5</f>
        <v>95514.526368503852</v>
      </c>
      <c r="I5" s="43">
        <v>91404.318783793118</v>
      </c>
      <c r="J5" s="43">
        <v>4110.2075847107353</v>
      </c>
      <c r="K5" s="44">
        <f>I5/G5</f>
        <v>76.488969693550729</v>
      </c>
      <c r="L5" s="44">
        <f>J5/G5</f>
        <v>3.439504254988063</v>
      </c>
      <c r="M5" s="44">
        <f>H5/G5</f>
        <v>79.928473948538795</v>
      </c>
      <c r="N5" s="44">
        <v>79.1246362843101</v>
      </c>
      <c r="O5" s="43">
        <v>5343444.7795348475</v>
      </c>
      <c r="P5" s="43">
        <v>70127</v>
      </c>
      <c r="Q5" s="44">
        <f>O5/P5</f>
        <v>76.196682868721709</v>
      </c>
      <c r="R5" s="45">
        <v>6</v>
      </c>
      <c r="S5" s="46">
        <v>9</v>
      </c>
      <c r="T5" s="47">
        <f>IF(N5=0,1,MIN(Q5/N5,1))</f>
        <v>0.96299567930944174</v>
      </c>
      <c r="U5" s="44">
        <f>T5*N5</f>
        <v>76.196682868721709</v>
      </c>
      <c r="V5" s="43">
        <f>IF(U5&lt;0,0,G5*U5)</f>
        <v>91055.036028122442</v>
      </c>
      <c r="W5" s="48">
        <f>IF(G5=0,-H5*12/12,(V5-H5)*12/12)</f>
        <v>-4459.4903403814096</v>
      </c>
      <c r="X5" s="42">
        <v>1051</v>
      </c>
      <c r="Y5" s="43">
        <f>Z5+AA5</f>
        <v>86506.516813310416</v>
      </c>
      <c r="Z5" s="43">
        <v>82969.193151102081</v>
      </c>
      <c r="AA5" s="43">
        <v>3537.3236622083373</v>
      </c>
      <c r="AB5" s="44">
        <f>Z5/X5</f>
        <v>78.943095291248412</v>
      </c>
      <c r="AC5" s="44">
        <f>AA5/X5</f>
        <v>3.3656742742229659</v>
      </c>
      <c r="AD5" s="44">
        <f>Y5/X5</f>
        <v>82.30876956547138</v>
      </c>
      <c r="AE5" s="44">
        <v>71.635938448094748</v>
      </c>
      <c r="AF5" s="43">
        <v>4496942.1652217014</v>
      </c>
      <c r="AG5" s="43">
        <v>67705</v>
      </c>
      <c r="AH5" s="44">
        <f>AF5/AG5</f>
        <v>66.419646484332048</v>
      </c>
      <c r="AI5" s="45">
        <v>8</v>
      </c>
      <c r="AJ5" s="46">
        <v>9</v>
      </c>
      <c r="AK5" s="47">
        <f>IF(AE5=0,1,MIN(AH5/AE5,1))</f>
        <v>0.92718330942865679</v>
      </c>
      <c r="AL5" s="44">
        <f>AK5*AE5</f>
        <v>66.419646484332048</v>
      </c>
      <c r="AM5" s="43">
        <f>IF(AL5&lt;0,0,X5*AL5)</f>
        <v>69807.048455032986</v>
      </c>
      <c r="AN5" s="48">
        <f>IF(X5=0,-Y5*12/11,(AM5-Y5)*12/11)</f>
        <v>-18217.601845393561</v>
      </c>
      <c r="AO5" s="90">
        <f>W5-AN5</f>
        <v>13758.111505012152</v>
      </c>
      <c r="AP5" s="97">
        <f>G5-X5</f>
        <v>144</v>
      </c>
      <c r="AQ5" s="165"/>
      <c r="AR5" s="164"/>
    </row>
    <row r="6" spans="1:44" s="3" customFormat="1" ht="12.75" customHeight="1" outlineLevel="2" x14ac:dyDescent="0.2">
      <c r="A6" s="10">
        <v>5121</v>
      </c>
      <c r="B6" s="11" t="s">
        <v>341</v>
      </c>
      <c r="C6" s="12">
        <v>80755</v>
      </c>
      <c r="D6" s="13" t="s">
        <v>23</v>
      </c>
      <c r="E6" s="14" t="s">
        <v>628</v>
      </c>
      <c r="F6" s="15" t="s">
        <v>343</v>
      </c>
      <c r="G6" s="42">
        <v>4178</v>
      </c>
      <c r="H6" s="43">
        <f>I6+J6</f>
        <v>157076.91059374571</v>
      </c>
      <c r="I6" s="43">
        <v>143278.41986238761</v>
      </c>
      <c r="J6" s="43">
        <v>13798.490731358081</v>
      </c>
      <c r="K6" s="44">
        <f>I6/G6</f>
        <v>34.293542331830452</v>
      </c>
      <c r="L6" s="44">
        <f>J6/G6</f>
        <v>3.3026545551359696</v>
      </c>
      <c r="M6" s="44">
        <f>H6/G6</f>
        <v>37.596196886966418</v>
      </c>
      <c r="N6" s="44">
        <v>39.31531896208385</v>
      </c>
      <c r="O6" s="43">
        <v>3138399.2873724131</v>
      </c>
      <c r="P6" s="43">
        <v>76815</v>
      </c>
      <c r="Q6" s="44">
        <f>O6/P6</f>
        <v>40.856594250763692</v>
      </c>
      <c r="R6" s="45">
        <v>6</v>
      </c>
      <c r="S6" s="46">
        <v>12</v>
      </c>
      <c r="T6" s="47">
        <f>IF(N6=0,1,MIN(Q6/N6,1))</f>
        <v>1</v>
      </c>
      <c r="U6" s="44">
        <f>T6*N6</f>
        <v>39.31531896208385</v>
      </c>
      <c r="V6" s="43">
        <f>IF(U6&lt;0,0,G6*U6)</f>
        <v>164259.40262358633</v>
      </c>
      <c r="W6" s="48">
        <f>IF(G6=0,-H6*12/12,(V6-H6)*12/12)</f>
        <v>7182.4920298406214</v>
      </c>
      <c r="X6" s="42">
        <v>3504</v>
      </c>
      <c r="Y6" s="43">
        <f>Z6+AA6</f>
        <v>139660.31891604967</v>
      </c>
      <c r="Z6" s="43">
        <v>127025.80266996313</v>
      </c>
      <c r="AA6" s="43">
        <v>12634.516246086545</v>
      </c>
      <c r="AB6" s="44">
        <f>Z6/X6</f>
        <v>36.251656013117334</v>
      </c>
      <c r="AC6" s="44">
        <f>AA6/X6</f>
        <v>3.6057409378100869</v>
      </c>
      <c r="AD6" s="44">
        <f>Y6/X6</f>
        <v>39.857396950927416</v>
      </c>
      <c r="AE6" s="44">
        <v>39.364366141886691</v>
      </c>
      <c r="AF6" s="43">
        <v>2708504.8059402518</v>
      </c>
      <c r="AG6" s="43">
        <v>69622</v>
      </c>
      <c r="AH6" s="44">
        <f>AF6/AG6</f>
        <v>38.903002010000456</v>
      </c>
      <c r="AI6" s="45">
        <v>7</v>
      </c>
      <c r="AJ6" s="46">
        <v>12</v>
      </c>
      <c r="AK6" s="47">
        <f>IF(AE6=0,1,MIN(AH6/AE6,1))</f>
        <v>0.98827965042741261</v>
      </c>
      <c r="AL6" s="44">
        <f>AK6*AE6</f>
        <v>38.903002010000456</v>
      </c>
      <c r="AM6" s="43">
        <f>IF(AL6&lt;0,0,X6*AL6)</f>
        <v>136316.1190430416</v>
      </c>
      <c r="AN6" s="48">
        <f>IF(X6=0,-Y6*12/11,(AM6-Y6)*12/11)</f>
        <v>-3648.2180432815276</v>
      </c>
      <c r="AO6" s="90">
        <f>W6-AN6</f>
        <v>10830.710073122149</v>
      </c>
      <c r="AP6" s="97">
        <f>G6-X6</f>
        <v>674</v>
      </c>
      <c r="AQ6" s="165"/>
      <c r="AR6" s="164"/>
    </row>
    <row r="7" spans="1:44" s="3" customFormat="1" ht="12.75" customHeight="1" outlineLevel="2" x14ac:dyDescent="0.2">
      <c r="A7" s="10">
        <v>5121</v>
      </c>
      <c r="B7" s="11" t="s">
        <v>341</v>
      </c>
      <c r="C7" s="12">
        <v>79728</v>
      </c>
      <c r="D7" s="13" t="s">
        <v>23</v>
      </c>
      <c r="E7" s="14" t="s">
        <v>347</v>
      </c>
      <c r="F7" s="15" t="s">
        <v>348</v>
      </c>
      <c r="G7" s="42">
        <v>1481</v>
      </c>
      <c r="H7" s="43">
        <f>I7+J7</f>
        <v>157180.03377747227</v>
      </c>
      <c r="I7" s="43">
        <v>109188.33965975273</v>
      </c>
      <c r="J7" s="43">
        <v>47991.694117719548</v>
      </c>
      <c r="K7" s="44">
        <f>I7/G7</f>
        <v>73.726090249664239</v>
      </c>
      <c r="L7" s="44">
        <f>J7/G7</f>
        <v>32.404925130127985</v>
      </c>
      <c r="M7" s="44">
        <f>H7/G7</f>
        <v>106.13101537979222</v>
      </c>
      <c r="N7" s="44">
        <v>132.69693694432345</v>
      </c>
      <c r="O7" s="43">
        <v>4191624.231058449</v>
      </c>
      <c r="P7" s="43">
        <v>31616</v>
      </c>
      <c r="Q7" s="44">
        <f>O7/P7</f>
        <v>132.57920771313414</v>
      </c>
      <c r="R7" s="45">
        <v>2</v>
      </c>
      <c r="S7" s="46">
        <v>9</v>
      </c>
      <c r="T7" s="47">
        <f>IF(N7=0,1,MIN(Q7/N7,1))</f>
        <v>0.99911279616620907</v>
      </c>
      <c r="U7" s="44">
        <f>T7*N7</f>
        <v>132.57920771313414</v>
      </c>
      <c r="V7" s="43">
        <f>IF(U7&lt;0,0,G7*U7)</f>
        <v>196349.80662315167</v>
      </c>
      <c r="W7" s="48">
        <f>IF(G7=0,-H7*12/12,(V7-H7)*12/12)</f>
        <v>39169.772845679399</v>
      </c>
      <c r="X7" s="42">
        <v>1364</v>
      </c>
      <c r="Y7" s="43">
        <f>Z7+AA7</f>
        <v>129145.22512964968</v>
      </c>
      <c r="Z7" s="43">
        <v>85163.097980338731</v>
      </c>
      <c r="AA7" s="43">
        <v>43982.12714931096</v>
      </c>
      <c r="AB7" s="44">
        <f>Z7/X7</f>
        <v>62.436288841890565</v>
      </c>
      <c r="AC7" s="44">
        <f>AA7/X7</f>
        <v>32.244961253160525</v>
      </c>
      <c r="AD7" s="44">
        <f>Y7/X7</f>
        <v>94.681250095051084</v>
      </c>
      <c r="AE7" s="44">
        <v>124.29979003230957</v>
      </c>
      <c r="AF7" s="43">
        <v>3281190.2258459479</v>
      </c>
      <c r="AG7" s="43">
        <v>28070</v>
      </c>
      <c r="AH7" s="44">
        <f>AF7/AG7</f>
        <v>116.89313237783925</v>
      </c>
      <c r="AI7" s="45">
        <v>3</v>
      </c>
      <c r="AJ7" s="46">
        <v>9</v>
      </c>
      <c r="AK7" s="47">
        <f>IF(AE7=0,1,MIN(AH7/AE7,1))</f>
        <v>0.94041295120011792</v>
      </c>
      <c r="AL7" s="44">
        <f>AK7*AE7</f>
        <v>116.89313237783925</v>
      </c>
      <c r="AM7" s="43">
        <f>IF(AL7&lt;0,0,X7*AL7)</f>
        <v>159442.23256337273</v>
      </c>
      <c r="AN7" s="48">
        <f>IF(X7=0,-Y7*12/11,(AM7-Y7)*12/11)</f>
        <v>33051.280836788777</v>
      </c>
      <c r="AO7" s="90">
        <f>W7-AN7</f>
        <v>6118.4920088906219</v>
      </c>
      <c r="AP7" s="97">
        <f>G7-X7</f>
        <v>117</v>
      </c>
      <c r="AQ7" s="165"/>
      <c r="AR7" s="164"/>
    </row>
    <row r="8" spans="1:44" s="3" customFormat="1" ht="17.25" customHeight="1" outlineLevel="1" x14ac:dyDescent="0.2">
      <c r="A8" s="49"/>
      <c r="B8" s="114" t="s">
        <v>693</v>
      </c>
      <c r="C8" s="51"/>
      <c r="D8" s="52"/>
      <c r="E8" s="53"/>
      <c r="F8" s="52"/>
      <c r="G8" s="54"/>
      <c r="H8" s="55"/>
      <c r="I8" s="55"/>
      <c r="J8" s="55"/>
      <c r="K8" s="56"/>
      <c r="L8" s="56"/>
      <c r="M8" s="56"/>
      <c r="N8" s="56"/>
      <c r="O8" s="55"/>
      <c r="P8" s="55"/>
      <c r="Q8" s="56"/>
      <c r="R8" s="57"/>
      <c r="S8" s="58"/>
      <c r="T8" s="59"/>
      <c r="U8" s="44"/>
      <c r="V8" s="44"/>
      <c r="W8" s="60">
        <f>SUBTOTAL(9,W3:W7)</f>
        <v>-739902.63017162611</v>
      </c>
      <c r="X8" s="54"/>
      <c r="Y8" s="55"/>
      <c r="Z8" s="55"/>
      <c r="AA8" s="55"/>
      <c r="AB8" s="56"/>
      <c r="AC8" s="56"/>
      <c r="AD8" s="56"/>
      <c r="AE8" s="56"/>
      <c r="AF8" s="55"/>
      <c r="AG8" s="55"/>
      <c r="AH8" s="56"/>
      <c r="AI8" s="57"/>
      <c r="AJ8" s="58"/>
      <c r="AK8" s="59"/>
      <c r="AL8" s="44"/>
      <c r="AM8" s="44"/>
      <c r="AN8" s="60">
        <f>SUBTOTAL(9,AN3:AN7)</f>
        <v>-805435.80964124273</v>
      </c>
      <c r="AO8" s="91">
        <f>SUBTOTAL(9,AO3:AO7)</f>
        <v>65533.179469616618</v>
      </c>
      <c r="AP8" s="98">
        <v>9.9999999999999995E-8</v>
      </c>
      <c r="AQ8" s="41"/>
    </row>
    <row r="9" spans="1:44" s="3" customFormat="1" ht="12.75" customHeight="1" outlineLevel="2" x14ac:dyDescent="0.2">
      <c r="A9" s="10">
        <v>5122</v>
      </c>
      <c r="B9" s="11" t="s">
        <v>349</v>
      </c>
      <c r="C9" s="12">
        <v>79395</v>
      </c>
      <c r="D9" s="13" t="s">
        <v>23</v>
      </c>
      <c r="E9" s="14" t="s">
        <v>629</v>
      </c>
      <c r="F9" s="15" t="s">
        <v>350</v>
      </c>
      <c r="G9" s="42">
        <v>131839</v>
      </c>
      <c r="H9" s="43">
        <f t="shared" ref="H9" si="0">I9+J9</f>
        <v>7901711.856747739</v>
      </c>
      <c r="I9" s="43">
        <v>7454050.90295777</v>
      </c>
      <c r="J9" s="43">
        <v>447660.95378996944</v>
      </c>
      <c r="K9" s="44">
        <f t="shared" ref="K9" si="1">I9/G9</f>
        <v>56.539043097700755</v>
      </c>
      <c r="L9" s="44">
        <f t="shared" ref="L9" si="2">J9/G9</f>
        <v>3.3955123581790625</v>
      </c>
      <c r="M9" s="44">
        <f t="shared" ref="M9" si="3">H9/G9</f>
        <v>59.934555455879817</v>
      </c>
      <c r="N9" s="44">
        <v>66.602449910228827</v>
      </c>
      <c r="O9" s="43">
        <v>70559118.027535036</v>
      </c>
      <c r="P9" s="43">
        <v>1079998</v>
      </c>
      <c r="Q9" s="44">
        <f t="shared" ref="Q9" si="4">O9/P9</f>
        <v>65.332637678528144</v>
      </c>
      <c r="R9" s="45">
        <v>2</v>
      </c>
      <c r="S9" s="46">
        <v>12</v>
      </c>
      <c r="T9" s="47">
        <f t="shared" ref="T9" si="5">IF(N9=0,1,MIN(Q9/N9,1))</f>
        <v>0.98093445160932935</v>
      </c>
      <c r="U9" s="44">
        <f t="shared" ref="U9" si="6">T9*N9</f>
        <v>65.332637678528144</v>
      </c>
      <c r="V9" s="43">
        <f t="shared" ref="V9" si="7">IF(U9&lt;0,0,G9*U9)</f>
        <v>8613389.6188994721</v>
      </c>
      <c r="W9" s="48">
        <f t="shared" ref="W9" si="8">IF(G9=0,-H9*12/12,(V9-H9)*12/12)</f>
        <v>711677.76215173304</v>
      </c>
      <c r="X9" s="42">
        <v>116564</v>
      </c>
      <c r="Y9" s="43">
        <f t="shared" ref="Y9" si="9">Z9+AA9</f>
        <v>7014062.4744943185</v>
      </c>
      <c r="Z9" s="43">
        <v>6605702.2526724711</v>
      </c>
      <c r="AA9" s="43">
        <v>408360.2218218476</v>
      </c>
      <c r="AB9" s="44">
        <f t="shared" ref="AB9" si="10">Z9/X9</f>
        <v>56.670174776710404</v>
      </c>
      <c r="AC9" s="44">
        <f t="shared" ref="AC9" si="11">AA9/X9</f>
        <v>3.5033133885406094</v>
      </c>
      <c r="AD9" s="44">
        <f t="shared" ref="AD9" si="12">Y9/X9</f>
        <v>60.173488165251008</v>
      </c>
      <c r="AE9" s="44">
        <v>67.671411917371998</v>
      </c>
      <c r="AF9" s="43">
        <v>60293314.109381177</v>
      </c>
      <c r="AG9" s="43">
        <v>947886</v>
      </c>
      <c r="AH9" s="44">
        <f t="shared" ref="AH9" si="13">AF9/AG9</f>
        <v>63.608191395780899</v>
      </c>
      <c r="AI9" s="45">
        <v>2</v>
      </c>
      <c r="AJ9" s="46">
        <v>12</v>
      </c>
      <c r="AK9" s="47">
        <f t="shared" ref="AK9" si="14">IF(AE9=0,1,MIN(AH9/AE9,1))</f>
        <v>0.93995661673865527</v>
      </c>
      <c r="AL9" s="44">
        <f t="shared" ref="AL9" si="15">AK9*AE9</f>
        <v>63.608191395780899</v>
      </c>
      <c r="AM9" s="43">
        <f t="shared" ref="AM9" si="16">IF(AL9&lt;0,0,X9*AL9)</f>
        <v>7414425.2218578048</v>
      </c>
      <c r="AN9" s="48">
        <f t="shared" ref="AN9" si="17">IF(X9=0,-Y9*12/11,(AM9-Y9)*12/11)</f>
        <v>436759.36076016689</v>
      </c>
      <c r="AO9" s="90">
        <f t="shared" ref="AO9" si="18">W9-AN9</f>
        <v>274918.40139156615</v>
      </c>
      <c r="AP9" s="97">
        <f t="shared" ref="AP9" si="19">G9-X9</f>
        <v>15275</v>
      </c>
      <c r="AQ9" s="165"/>
      <c r="AR9" s="164"/>
    </row>
    <row r="10" spans="1:44" s="3" customFormat="1" ht="17.25" customHeight="1" outlineLevel="1" x14ac:dyDescent="0.2">
      <c r="A10" s="49"/>
      <c r="B10" s="114" t="s">
        <v>694</v>
      </c>
      <c r="C10" s="51"/>
      <c r="D10" s="52"/>
      <c r="E10" s="53"/>
      <c r="F10" s="52"/>
      <c r="G10" s="54"/>
      <c r="H10" s="55"/>
      <c r="I10" s="55"/>
      <c r="J10" s="55"/>
      <c r="K10" s="56"/>
      <c r="L10" s="56"/>
      <c r="M10" s="56"/>
      <c r="N10" s="56"/>
      <c r="O10" s="55"/>
      <c r="P10" s="55"/>
      <c r="Q10" s="56"/>
      <c r="R10" s="57"/>
      <c r="S10" s="58"/>
      <c r="T10" s="59"/>
      <c r="U10" s="44"/>
      <c r="V10" s="44"/>
      <c r="W10" s="60">
        <f>SUBTOTAL(9,W9:W9)</f>
        <v>711677.76215173304</v>
      </c>
      <c r="X10" s="54"/>
      <c r="Y10" s="55"/>
      <c r="Z10" s="55"/>
      <c r="AA10" s="55"/>
      <c r="AB10" s="56"/>
      <c r="AC10" s="56"/>
      <c r="AD10" s="56"/>
      <c r="AE10" s="56"/>
      <c r="AF10" s="55"/>
      <c r="AG10" s="55"/>
      <c r="AH10" s="56"/>
      <c r="AI10" s="57"/>
      <c r="AJ10" s="58"/>
      <c r="AK10" s="59"/>
      <c r="AL10" s="44"/>
      <c r="AM10" s="44"/>
      <c r="AN10" s="60">
        <f>SUBTOTAL(9,AN9:AN9)</f>
        <v>436759.36076016689</v>
      </c>
      <c r="AO10" s="91">
        <f>SUBTOTAL(9,AO9:AO9)</f>
        <v>274918.40139156615</v>
      </c>
      <c r="AP10" s="98">
        <v>9.9999999999999995E-8</v>
      </c>
      <c r="AQ10" s="41"/>
    </row>
    <row r="11" spans="1:44" s="3" customFormat="1" ht="12.75" customHeight="1" outlineLevel="2" x14ac:dyDescent="0.2">
      <c r="A11" s="10">
        <v>5123</v>
      </c>
      <c r="B11" s="11" t="s">
        <v>351</v>
      </c>
      <c r="C11" s="12">
        <v>79402</v>
      </c>
      <c r="D11" s="13" t="s">
        <v>23</v>
      </c>
      <c r="E11" s="14" t="s">
        <v>355</v>
      </c>
      <c r="F11" s="15" t="s">
        <v>354</v>
      </c>
      <c r="G11" s="42">
        <v>2550</v>
      </c>
      <c r="H11" s="43">
        <f>I11+J11</f>
        <v>331244.33464573551</v>
      </c>
      <c r="I11" s="43">
        <v>170728.03366369422</v>
      </c>
      <c r="J11" s="43">
        <v>160516.30098204128</v>
      </c>
      <c r="K11" s="44">
        <f>I11/G11</f>
        <v>66.952170064193808</v>
      </c>
      <c r="L11" s="44">
        <f>J11/G11</f>
        <v>62.947569012565211</v>
      </c>
      <c r="M11" s="44">
        <f>H11/G11</f>
        <v>129.89973907675903</v>
      </c>
      <c r="N11" s="44">
        <v>114.76677790203458</v>
      </c>
      <c r="O11" s="43">
        <v>3034440.0206769723</v>
      </c>
      <c r="P11" s="43">
        <v>27684</v>
      </c>
      <c r="Q11" s="44">
        <f>O11/P11</f>
        <v>109.60988371178198</v>
      </c>
      <c r="R11" s="45">
        <v>9</v>
      </c>
      <c r="S11" s="46">
        <v>10</v>
      </c>
      <c r="T11" s="47">
        <f>IF(N11=0,1,MIN(Q11/N11,1))</f>
        <v>0.95506631549197496</v>
      </c>
      <c r="U11" s="44">
        <f>T11*N11</f>
        <v>109.60988371178198</v>
      </c>
      <c r="V11" s="43">
        <f>IF(U11&lt;0,0,G11*U11)</f>
        <v>279505.20346504403</v>
      </c>
      <c r="W11" s="48">
        <f>IF(G11=0,-H11*12/12,(V11-H11)*12/12)</f>
        <v>-51739.131180691475</v>
      </c>
      <c r="X11" s="42">
        <v>2226</v>
      </c>
      <c r="Y11" s="43">
        <f>Z11+AA11</f>
        <v>300709.4835995282</v>
      </c>
      <c r="Z11" s="43">
        <v>153695.92507326233</v>
      </c>
      <c r="AA11" s="43">
        <v>147013.55852626584</v>
      </c>
      <c r="AB11" s="44">
        <f>Z11/X11</f>
        <v>69.045788442615603</v>
      </c>
      <c r="AC11" s="44">
        <f>AA11/X11</f>
        <v>66.043826831206573</v>
      </c>
      <c r="AD11" s="44">
        <f>Y11/X11</f>
        <v>135.0896152738222</v>
      </c>
      <c r="AE11" s="44">
        <v>113.96109436522026</v>
      </c>
      <c r="AF11" s="43">
        <v>2654801.7253544587</v>
      </c>
      <c r="AG11" s="43">
        <v>24280</v>
      </c>
      <c r="AH11" s="44">
        <f>AF11/AG11</f>
        <v>109.34109247753125</v>
      </c>
      <c r="AI11" s="45">
        <v>9</v>
      </c>
      <c r="AJ11" s="46">
        <v>10</v>
      </c>
      <c r="AK11" s="47">
        <f>IF(AE11=0,1,MIN(AH11/AE11,1))</f>
        <v>0.95945983220481434</v>
      </c>
      <c r="AL11" s="44">
        <f>AK11*AE11</f>
        <v>109.34109247753125</v>
      </c>
      <c r="AM11" s="43">
        <f>IF(AL11&lt;0,0,X11*AL11)</f>
        <v>243393.27185498454</v>
      </c>
      <c r="AN11" s="48">
        <f>IF(X11=0,-Y11*12/11,(AM11-Y11)*12/11)</f>
        <v>-62526.776448593082</v>
      </c>
      <c r="AO11" s="90">
        <f t="shared" ref="AO11:AO15" si="20">W11-AN11</f>
        <v>10787.645267901607</v>
      </c>
      <c r="AP11" s="97">
        <f t="shared" ref="AP11:AP15" si="21">G11-X11</f>
        <v>324</v>
      </c>
      <c r="AQ11" s="165"/>
      <c r="AR11" s="164"/>
    </row>
    <row r="12" spans="1:44" s="3" customFormat="1" ht="12.75" customHeight="1" outlineLevel="2" x14ac:dyDescent="0.2">
      <c r="A12" s="10">
        <v>5123</v>
      </c>
      <c r="B12" s="11" t="s">
        <v>351</v>
      </c>
      <c r="C12" s="12">
        <v>81116</v>
      </c>
      <c r="D12" s="13" t="s">
        <v>23</v>
      </c>
      <c r="E12" s="14" t="s">
        <v>724</v>
      </c>
      <c r="F12" s="15" t="s">
        <v>352</v>
      </c>
      <c r="G12" s="42">
        <v>196500</v>
      </c>
      <c r="H12" s="43">
        <f>I12+J12</f>
        <v>207110.80881191924</v>
      </c>
      <c r="I12" s="43">
        <v>205562.02821498064</v>
      </c>
      <c r="J12" s="43">
        <v>1548.780596938599</v>
      </c>
      <c r="K12" s="44">
        <f>I12/G12</f>
        <v>1.0461171919337438</v>
      </c>
      <c r="L12" s="44">
        <f>J12/G12</f>
        <v>7.8818350989241677E-3</v>
      </c>
      <c r="M12" s="44">
        <f>H12/G12</f>
        <v>1.0539990270326678</v>
      </c>
      <c r="N12" s="44">
        <v>1.2572089459362004</v>
      </c>
      <c r="O12" s="43">
        <v>2318963.1383608291</v>
      </c>
      <c r="P12" s="43">
        <v>1859311</v>
      </c>
      <c r="Q12" s="44">
        <f>O12/P12</f>
        <v>1.2472163819612905</v>
      </c>
      <c r="R12" s="45">
        <v>3</v>
      </c>
      <c r="S12" s="46">
        <v>12</v>
      </c>
      <c r="T12" s="47">
        <f>IF(N12=0,1,MIN(Q12/N12,1))</f>
        <v>0.9920517874079644</v>
      </c>
      <c r="U12" s="44">
        <f>T12*N12</f>
        <v>1.2472163819612905</v>
      </c>
      <c r="V12" s="43">
        <f>IF(U12&lt;0,0,G12*U12)</f>
        <v>245078.01905539358</v>
      </c>
      <c r="W12" s="48">
        <f>IF(G12=0,-H12*12/12,(V12-H12)*12/12)</f>
        <v>37967.210243474343</v>
      </c>
      <c r="X12" s="42">
        <v>174000</v>
      </c>
      <c r="Y12" s="43">
        <f>Z12+AA12</f>
        <v>183652.8413868869</v>
      </c>
      <c r="Z12" s="43">
        <v>182164.50519962815</v>
      </c>
      <c r="AA12" s="43">
        <v>1488.3361872587461</v>
      </c>
      <c r="AB12" s="44">
        <f>Z12/X12</f>
        <v>1.0469224436760238</v>
      </c>
      <c r="AC12" s="44">
        <f>AA12/X12</f>
        <v>8.5536562486134837E-3</v>
      </c>
      <c r="AD12" s="44">
        <f>Y12/X12</f>
        <v>1.0554760999246373</v>
      </c>
      <c r="AE12" s="44">
        <v>1.3256894709758329</v>
      </c>
      <c r="AF12" s="43">
        <v>2019806.8317999493</v>
      </c>
      <c r="AG12" s="43">
        <v>1592025</v>
      </c>
      <c r="AH12" s="44">
        <f>AF12/AG12</f>
        <v>1.2687029611971856</v>
      </c>
      <c r="AI12" s="45">
        <v>1</v>
      </c>
      <c r="AJ12" s="46">
        <v>12</v>
      </c>
      <c r="AK12" s="47">
        <f>IF(AE12=0,1,MIN(AH12/AE12,1))</f>
        <v>0.95701368153984068</v>
      </c>
      <c r="AL12" s="44">
        <f>AK12*AE12</f>
        <v>1.2687029611971856</v>
      </c>
      <c r="AM12" s="43">
        <f>IF(AL12&lt;0,0,X12*AL12)</f>
        <v>220754.3152483103</v>
      </c>
      <c r="AN12" s="48">
        <f>IF(X12=0,-Y12*12/11,(AM12-Y12)*12/11)</f>
        <v>40474.335121552809</v>
      </c>
      <c r="AO12" s="90">
        <f t="shared" si="20"/>
        <v>-2507.1248780784663</v>
      </c>
      <c r="AP12" s="97">
        <f t="shared" si="21"/>
        <v>22500</v>
      </c>
      <c r="AQ12" s="165"/>
      <c r="AR12" s="164"/>
    </row>
    <row r="13" spans="1:44" s="3" customFormat="1" ht="12.75" customHeight="1" outlineLevel="2" x14ac:dyDescent="0.2">
      <c r="A13" s="10">
        <v>5123</v>
      </c>
      <c r="B13" s="11" t="s">
        <v>351</v>
      </c>
      <c r="C13" s="12">
        <v>81117</v>
      </c>
      <c r="D13" s="13" t="s">
        <v>23</v>
      </c>
      <c r="E13" s="14" t="s">
        <v>725</v>
      </c>
      <c r="F13" s="15" t="s">
        <v>352</v>
      </c>
      <c r="G13" s="42">
        <v>431107</v>
      </c>
      <c r="H13" s="43">
        <f>I13+J13</f>
        <v>32347.826816949728</v>
      </c>
      <c r="I13" s="43">
        <v>27251.115616440071</v>
      </c>
      <c r="J13" s="43">
        <v>5096.7112005096578</v>
      </c>
      <c r="K13" s="44">
        <f>I13/G13</f>
        <v>6.3211953451092359E-2</v>
      </c>
      <c r="L13" s="44">
        <f>J13/G13</f>
        <v>1.1822380987805017E-2</v>
      </c>
      <c r="M13" s="44">
        <f>H13/G13</f>
        <v>7.5034334438897371E-2</v>
      </c>
      <c r="N13" s="44">
        <v>0.29956361601020909</v>
      </c>
      <c r="O13" s="43">
        <v>679250.11821592122</v>
      </c>
      <c r="P13" s="43">
        <v>2946172</v>
      </c>
      <c r="Q13" s="44">
        <f>O13/P13</f>
        <v>0.2305534497700478</v>
      </c>
      <c r="R13" s="45">
        <v>2</v>
      </c>
      <c r="S13" s="46">
        <v>12</v>
      </c>
      <c r="T13" s="47">
        <f>IF(N13=0,1,MIN(Q13/N13,1))</f>
        <v>0.76963101474309403</v>
      </c>
      <c r="U13" s="44">
        <f>T13*N13</f>
        <v>0.2305534497700478</v>
      </c>
      <c r="V13" s="43">
        <f>IF(U13&lt;0,0,G13*U13)</f>
        <v>99393.206070015993</v>
      </c>
      <c r="W13" s="48">
        <f>IF(G13=0,-H13*12/12,(V13-H13)*12/12)</f>
        <v>67045.379253066261</v>
      </c>
      <c r="X13" s="42">
        <v>384255</v>
      </c>
      <c r="Y13" s="43">
        <f>Z13+AA13</f>
        <v>29312.043799349405</v>
      </c>
      <c r="Z13" s="43">
        <v>24402.710268847291</v>
      </c>
      <c r="AA13" s="43">
        <v>4909.3335305021146</v>
      </c>
      <c r="AB13" s="44">
        <f>Z13/X13</f>
        <v>6.3506552338544173E-2</v>
      </c>
      <c r="AC13" s="44">
        <f>AA13/X13</f>
        <v>1.2776238514793859E-2</v>
      </c>
      <c r="AD13" s="44">
        <f>Y13/X13</f>
        <v>7.6282790853338028E-2</v>
      </c>
      <c r="AE13" s="44">
        <v>0.30706991544503115</v>
      </c>
      <c r="AF13" s="43">
        <v>609413.31186901126</v>
      </c>
      <c r="AG13" s="43">
        <v>2575791</v>
      </c>
      <c r="AH13" s="44">
        <f>AF13/AG13</f>
        <v>0.23659268623464064</v>
      </c>
      <c r="AI13" s="45">
        <v>2</v>
      </c>
      <c r="AJ13" s="46">
        <v>12</v>
      </c>
      <c r="AK13" s="47">
        <f>IF(AE13=0,1,MIN(AH13/AE13,1))</f>
        <v>0.77048474739621076</v>
      </c>
      <c r="AL13" s="44">
        <f>AK13*AE13</f>
        <v>0.23659268623464061</v>
      </c>
      <c r="AM13" s="43">
        <f>IF(AL13&lt;0,0,X13*AL13)</f>
        <v>90911.922649091823</v>
      </c>
      <c r="AN13" s="48">
        <f>IF(X13=0,-Y13*12/11,(AM13-Y13)*12/11)</f>
        <v>67199.867836082645</v>
      </c>
      <c r="AO13" s="90">
        <f t="shared" si="20"/>
        <v>-154.48858301638393</v>
      </c>
      <c r="AP13" s="97">
        <f t="shared" si="21"/>
        <v>46852</v>
      </c>
      <c r="AQ13" s="165"/>
      <c r="AR13" s="164"/>
    </row>
    <row r="14" spans="1:44" s="3" customFormat="1" ht="12.75" customHeight="1" outlineLevel="2" x14ac:dyDescent="0.2">
      <c r="A14" s="10">
        <v>5123</v>
      </c>
      <c r="B14" s="11" t="s">
        <v>351</v>
      </c>
      <c r="C14" s="12">
        <v>79404</v>
      </c>
      <c r="D14" s="13" t="s">
        <v>23</v>
      </c>
      <c r="E14" s="14" t="s">
        <v>356</v>
      </c>
      <c r="F14" s="15" t="s">
        <v>357</v>
      </c>
      <c r="G14" s="42">
        <v>4851</v>
      </c>
      <c r="H14" s="43">
        <f>I14+J14</f>
        <v>596344.4056569488</v>
      </c>
      <c r="I14" s="43">
        <v>511050.66819583304</v>
      </c>
      <c r="J14" s="43">
        <v>85293.737461115757</v>
      </c>
      <c r="K14" s="44">
        <f>I14/G14</f>
        <v>105.34955023620553</v>
      </c>
      <c r="L14" s="44">
        <f>J14/G14</f>
        <v>17.582712319339468</v>
      </c>
      <c r="M14" s="44">
        <f>H14/G14</f>
        <v>122.93226255554499</v>
      </c>
      <c r="N14" s="44">
        <v>156.10023008984541</v>
      </c>
      <c r="O14" s="43">
        <v>16291356.525924789</v>
      </c>
      <c r="P14" s="43">
        <v>102216</v>
      </c>
      <c r="Q14" s="44">
        <f>O14/P14</f>
        <v>159.38166750728641</v>
      </c>
      <c r="R14" s="45">
        <v>2</v>
      </c>
      <c r="S14" s="46">
        <v>12</v>
      </c>
      <c r="T14" s="47">
        <f>IF(N14=0,1,MIN(Q14/N14,1))</f>
        <v>1</v>
      </c>
      <c r="U14" s="44">
        <f>T14*N14</f>
        <v>156.10023008984541</v>
      </c>
      <c r="V14" s="43">
        <f>IF(U14&lt;0,0,G14*U14)</f>
        <v>757242.21616584004</v>
      </c>
      <c r="W14" s="48">
        <f>IF(G14=0,-H14*12/12,(V14-H14)*12/12)</f>
        <v>160897.81050889124</v>
      </c>
      <c r="X14" s="42">
        <v>4137</v>
      </c>
      <c r="Y14" s="43">
        <f>Z14+AA14</f>
        <v>535795.72746674321</v>
      </c>
      <c r="Z14" s="43">
        <v>457511.87995631294</v>
      </c>
      <c r="AA14" s="43">
        <v>78283.847510430307</v>
      </c>
      <c r="AB14" s="44">
        <f>Z14/X14</f>
        <v>110.59025379654652</v>
      </c>
      <c r="AC14" s="44">
        <f>AA14/X14</f>
        <v>18.922854123865193</v>
      </c>
      <c r="AD14" s="44">
        <f>Y14/X14</f>
        <v>129.5131079204117</v>
      </c>
      <c r="AE14" s="44">
        <v>140.81378527770565</v>
      </c>
      <c r="AF14" s="43">
        <v>13548929.029998204</v>
      </c>
      <c r="AG14" s="43">
        <v>87592</v>
      </c>
      <c r="AH14" s="44">
        <f>AF14/AG14</f>
        <v>154.68226584617548</v>
      </c>
      <c r="AI14" s="45">
        <v>4</v>
      </c>
      <c r="AJ14" s="46">
        <v>12</v>
      </c>
      <c r="AK14" s="47">
        <f>IF(AE14=0,1,MIN(AH14/AE14,1))</f>
        <v>1</v>
      </c>
      <c r="AL14" s="44">
        <f>AK14*AE14</f>
        <v>140.81378527770565</v>
      </c>
      <c r="AM14" s="43">
        <f>IF(AL14&lt;0,0,X14*AL14)</f>
        <v>582546.62969386822</v>
      </c>
      <c r="AN14" s="48">
        <f>IF(X14=0,-Y14*12/11,(AM14-Y14)*12/11)</f>
        <v>51000.984247772743</v>
      </c>
      <c r="AO14" s="90">
        <f t="shared" si="20"/>
        <v>109896.82626111849</v>
      </c>
      <c r="AP14" s="97">
        <f t="shared" si="21"/>
        <v>714</v>
      </c>
      <c r="AQ14" s="165"/>
      <c r="AR14" s="164"/>
    </row>
    <row r="15" spans="1:44" s="3" customFormat="1" ht="12.75" customHeight="1" outlineLevel="2" x14ac:dyDescent="0.2">
      <c r="A15" s="10">
        <v>5123</v>
      </c>
      <c r="B15" s="11" t="s">
        <v>351</v>
      </c>
      <c r="C15" s="12">
        <v>79403</v>
      </c>
      <c r="D15" s="13" t="s">
        <v>23</v>
      </c>
      <c r="E15" s="14" t="s">
        <v>353</v>
      </c>
      <c r="F15" s="15" t="s">
        <v>354</v>
      </c>
      <c r="G15" s="42">
        <v>4210</v>
      </c>
      <c r="H15" s="43">
        <f>I15+J15</f>
        <v>290365.51211717934</v>
      </c>
      <c r="I15" s="43">
        <v>240170.72710283627</v>
      </c>
      <c r="J15" s="43">
        <v>50194.78501434307</v>
      </c>
      <c r="K15" s="44">
        <f>I15/G15</f>
        <v>57.047678646754463</v>
      </c>
      <c r="L15" s="44">
        <f>J15/G15</f>
        <v>11.922751784879589</v>
      </c>
      <c r="M15" s="44">
        <f>H15/G15</f>
        <v>68.970430431634043</v>
      </c>
      <c r="N15" s="44">
        <v>110.25952832077817</v>
      </c>
      <c r="O15" s="43">
        <v>8971841.9146553036</v>
      </c>
      <c r="P15" s="43">
        <v>79178</v>
      </c>
      <c r="Q15" s="44">
        <f>O15/P15</f>
        <v>113.31230789683124</v>
      </c>
      <c r="R15" s="45">
        <v>1</v>
      </c>
      <c r="S15" s="46">
        <v>12</v>
      </c>
      <c r="T15" s="47">
        <f>IF(N15=0,1,MIN(Q15/N15,1))</f>
        <v>1</v>
      </c>
      <c r="U15" s="44">
        <f>T15*N15</f>
        <v>110.25952832077817</v>
      </c>
      <c r="V15" s="43">
        <f>IF(U15&lt;0,0,G15*U15)</f>
        <v>464192.61423047609</v>
      </c>
      <c r="W15" s="48">
        <f>IF(G15=0,-H15*12/12,(V15-H15)*12/12)</f>
        <v>173827.10211329674</v>
      </c>
      <c r="X15" s="42">
        <v>3309</v>
      </c>
      <c r="Y15" s="43">
        <f>Z15+AA15</f>
        <v>265298.00513374835</v>
      </c>
      <c r="Z15" s="43">
        <v>219239.42553183765</v>
      </c>
      <c r="AA15" s="43">
        <v>46058.5796019107</v>
      </c>
      <c r="AB15" s="44">
        <f>Z15/X15</f>
        <v>66.255492756675025</v>
      </c>
      <c r="AC15" s="44">
        <f>AA15/X15</f>
        <v>13.919183923212662</v>
      </c>
      <c r="AD15" s="44">
        <f>Y15/X15</f>
        <v>80.174676679887682</v>
      </c>
      <c r="AE15" s="44">
        <v>108.59963992889692</v>
      </c>
      <c r="AF15" s="43">
        <v>7441785.1230231421</v>
      </c>
      <c r="AG15" s="43">
        <v>69618</v>
      </c>
      <c r="AH15" s="44">
        <f>AF15/AG15</f>
        <v>106.89455489992734</v>
      </c>
      <c r="AI15" s="45">
        <v>3</v>
      </c>
      <c r="AJ15" s="46">
        <v>12</v>
      </c>
      <c r="AK15" s="47">
        <f>IF(AE15=0,1,MIN(AH15/AE15,1))</f>
        <v>0.98429934914990569</v>
      </c>
      <c r="AL15" s="44">
        <f>AK15*AE15</f>
        <v>106.89455489992734</v>
      </c>
      <c r="AM15" s="43">
        <f>IF(AL15&lt;0,0,X15*AL15)</f>
        <v>353714.08216385957</v>
      </c>
      <c r="AN15" s="48">
        <f>IF(X15=0,-Y15*12/11,(AM15-Y15)*12/11)</f>
        <v>96453.902214666785</v>
      </c>
      <c r="AO15" s="90">
        <f t="shared" si="20"/>
        <v>77373.199898629959</v>
      </c>
      <c r="AP15" s="97">
        <f t="shared" si="21"/>
        <v>901</v>
      </c>
      <c r="AQ15" s="165"/>
      <c r="AR15" s="164"/>
    </row>
    <row r="16" spans="1:44" s="3" customFormat="1" ht="17.25" customHeight="1" outlineLevel="1" x14ac:dyDescent="0.2">
      <c r="A16" s="49"/>
      <c r="B16" s="114" t="s">
        <v>695</v>
      </c>
      <c r="C16" s="51"/>
      <c r="D16" s="52"/>
      <c r="E16" s="53"/>
      <c r="F16" s="52"/>
      <c r="G16" s="54"/>
      <c r="H16" s="55"/>
      <c r="I16" s="55"/>
      <c r="J16" s="55"/>
      <c r="K16" s="56"/>
      <c r="L16" s="56"/>
      <c r="M16" s="56"/>
      <c r="N16" s="56"/>
      <c r="O16" s="55"/>
      <c r="P16" s="55"/>
      <c r="Q16" s="56"/>
      <c r="R16" s="57"/>
      <c r="S16" s="58"/>
      <c r="T16" s="59"/>
      <c r="U16" s="44"/>
      <c r="V16" s="44"/>
      <c r="W16" s="60">
        <f>SUBTOTAL(9,W11:W15)</f>
        <v>387998.37093803711</v>
      </c>
      <c r="X16" s="54"/>
      <c r="Y16" s="55"/>
      <c r="Z16" s="55"/>
      <c r="AA16" s="55"/>
      <c r="AB16" s="56"/>
      <c r="AC16" s="56"/>
      <c r="AD16" s="56"/>
      <c r="AE16" s="56"/>
      <c r="AF16" s="55"/>
      <c r="AG16" s="55"/>
      <c r="AH16" s="56"/>
      <c r="AI16" s="57"/>
      <c r="AJ16" s="58"/>
      <c r="AK16" s="59"/>
      <c r="AL16" s="44"/>
      <c r="AM16" s="44"/>
      <c r="AN16" s="60">
        <f>SUBTOTAL(9,AN11:AN15)</f>
        <v>192602.31297148188</v>
      </c>
      <c r="AO16" s="91">
        <f>SUBTOTAL(9,AO11:AO15)</f>
        <v>195396.05796655521</v>
      </c>
      <c r="AP16" s="98">
        <v>9.9999999999999995E-8</v>
      </c>
      <c r="AQ16" s="41"/>
    </row>
    <row r="17" spans="1:44" s="3" customFormat="1" ht="12.75" customHeight="1" outlineLevel="2" x14ac:dyDescent="0.2">
      <c r="A17" s="10">
        <v>5124</v>
      </c>
      <c r="B17" s="11" t="s">
        <v>358</v>
      </c>
      <c r="C17" s="12">
        <v>80008</v>
      </c>
      <c r="D17" s="13" t="s">
        <v>23</v>
      </c>
      <c r="E17" s="14" t="s">
        <v>361</v>
      </c>
      <c r="F17" s="15" t="s">
        <v>362</v>
      </c>
      <c r="G17" s="42">
        <v>310801</v>
      </c>
      <c r="H17" s="43">
        <f>I17+J17</f>
        <v>1554840.3537518065</v>
      </c>
      <c r="I17" s="43">
        <v>1322021.2466720617</v>
      </c>
      <c r="J17" s="43">
        <v>232819.10707974486</v>
      </c>
      <c r="K17" s="44">
        <f>I17/G17</f>
        <v>4.2535939288228217</v>
      </c>
      <c r="L17" s="44">
        <f>J17/G17</f>
        <v>0.74909381591354229</v>
      </c>
      <c r="M17" s="44">
        <f>H17/G17</f>
        <v>5.002687744736364</v>
      </c>
      <c r="N17" s="44">
        <v>5.1015847217479706</v>
      </c>
      <c r="O17" s="43">
        <v>18120847.530554958</v>
      </c>
      <c r="P17" s="43">
        <v>3566397</v>
      </c>
      <c r="Q17" s="44">
        <f>O17/P17</f>
        <v>5.0809956184224463</v>
      </c>
      <c r="R17" s="45">
        <v>4</v>
      </c>
      <c r="S17" s="46">
        <v>12</v>
      </c>
      <c r="T17" s="47">
        <f>IF(N17=0,1,MIN(Q17/N17,1))</f>
        <v>0.99596417496748546</v>
      </c>
      <c r="U17" s="44">
        <f>T17*N17</f>
        <v>5.0809956184224463</v>
      </c>
      <c r="V17" s="43">
        <f>IF(U17&lt;0,0,G17*U17)</f>
        <v>1579178.5192013148</v>
      </c>
      <c r="W17" s="48">
        <f>IF(G17=0,-H17*12/12,(V17-H17)*12/12)</f>
        <v>24338.165449508233</v>
      </c>
      <c r="X17" s="42">
        <v>283201</v>
      </c>
      <c r="Y17" s="43">
        <f>Z17+AA17</f>
        <v>1416667.3188238863</v>
      </c>
      <c r="Z17" s="43">
        <v>1202363.0864359848</v>
      </c>
      <c r="AA17" s="43">
        <v>214304.2323879016</v>
      </c>
      <c r="AB17" s="44">
        <f>Z17/X17</f>
        <v>4.2456173757719249</v>
      </c>
      <c r="AC17" s="44">
        <f>AA17/X17</f>
        <v>0.75672131238202411</v>
      </c>
      <c r="AD17" s="44">
        <f>Y17/X17</f>
        <v>5.002338688153948</v>
      </c>
      <c r="AE17" s="44">
        <v>5.0966354001108094</v>
      </c>
      <c r="AF17" s="43">
        <v>15825722.263278643</v>
      </c>
      <c r="AG17" s="43">
        <v>3231564</v>
      </c>
      <c r="AH17" s="44">
        <f>AF17/AG17</f>
        <v>4.8972331240472551</v>
      </c>
      <c r="AI17" s="45">
        <v>4</v>
      </c>
      <c r="AJ17" s="46">
        <v>12</v>
      </c>
      <c r="AK17" s="47">
        <f>IF(AE17=0,1,MIN(AH17/AE17,1))</f>
        <v>0.96087570320230897</v>
      </c>
      <c r="AL17" s="44">
        <f>AK17*AE17</f>
        <v>4.8972331240472551</v>
      </c>
      <c r="AM17" s="43">
        <f>IF(AL17&lt;0,0,X17*AL17)</f>
        <v>1386901.3179633068</v>
      </c>
      <c r="AN17" s="48">
        <f>IF(X17=0,-Y17*12/11,(AM17-Y17)*12/11)</f>
        <v>-32472.00093881405</v>
      </c>
      <c r="AO17" s="90">
        <f t="shared" ref="AO17:AO19" si="22">W17-AN17</f>
        <v>56810.166388322279</v>
      </c>
      <c r="AP17" s="97">
        <f t="shared" ref="AP17:AP19" si="23">G17-X17</f>
        <v>27600</v>
      </c>
      <c r="AQ17" s="165"/>
      <c r="AR17" s="164"/>
    </row>
    <row r="18" spans="1:44" s="3" customFormat="1" ht="12.75" customHeight="1" outlineLevel="2" x14ac:dyDescent="0.2">
      <c r="A18" s="10">
        <v>5124</v>
      </c>
      <c r="B18" s="11" t="s">
        <v>358</v>
      </c>
      <c r="C18" s="12">
        <v>80035</v>
      </c>
      <c r="D18" s="13" t="s">
        <v>23</v>
      </c>
      <c r="E18" s="14" t="s">
        <v>359</v>
      </c>
      <c r="F18" s="15" t="s">
        <v>360</v>
      </c>
      <c r="G18" s="42">
        <v>12793</v>
      </c>
      <c r="H18" s="43">
        <f>I18+J18</f>
        <v>235842.38835413678</v>
      </c>
      <c r="I18" s="43">
        <v>197267.79562699801</v>
      </c>
      <c r="J18" s="43">
        <v>38574.592727138763</v>
      </c>
      <c r="K18" s="44">
        <f>I18/G18</f>
        <v>15.419979334557805</v>
      </c>
      <c r="L18" s="44">
        <f>J18/G18</f>
        <v>3.0152890430031083</v>
      </c>
      <c r="M18" s="44">
        <f>H18/G18</f>
        <v>18.435268377560917</v>
      </c>
      <c r="N18" s="44">
        <v>26.841456192183323</v>
      </c>
      <c r="O18" s="43">
        <v>4553868.0333435377</v>
      </c>
      <c r="P18" s="43">
        <v>159863</v>
      </c>
      <c r="Q18" s="44">
        <f>O18/P18</f>
        <v>28.486066402754471</v>
      </c>
      <c r="R18" s="45">
        <v>1</v>
      </c>
      <c r="S18" s="46">
        <v>12</v>
      </c>
      <c r="T18" s="47">
        <f>IF(N18=0,1,MIN(Q18/N18,1))</f>
        <v>1</v>
      </c>
      <c r="U18" s="44">
        <f>T18*N18</f>
        <v>26.841456192183323</v>
      </c>
      <c r="V18" s="43">
        <f>IF(U18&lt;0,0,G18*U18)</f>
        <v>343382.74906660127</v>
      </c>
      <c r="W18" s="48">
        <f>IF(G18=0,-H18*12/12,(V18-H18)*12/12)</f>
        <v>107540.36071246449</v>
      </c>
      <c r="X18" s="42">
        <v>11909</v>
      </c>
      <c r="Y18" s="43">
        <f>Z18+AA18</f>
        <v>202594.15746726346</v>
      </c>
      <c r="Z18" s="43">
        <v>167830.34798555556</v>
      </c>
      <c r="AA18" s="43">
        <v>34763.809481707911</v>
      </c>
      <c r="AB18" s="44">
        <f>Z18/X18</f>
        <v>14.092732218117018</v>
      </c>
      <c r="AC18" s="44">
        <f>AA18/X18</f>
        <v>2.9191207894624158</v>
      </c>
      <c r="AD18" s="44">
        <f>Y18/X18</f>
        <v>17.011853007579433</v>
      </c>
      <c r="AE18" s="44">
        <v>25.429203878418637</v>
      </c>
      <c r="AF18" s="43">
        <v>3940973.963324198</v>
      </c>
      <c r="AG18" s="43">
        <v>143552</v>
      </c>
      <c r="AH18" s="44">
        <f>AF18/AG18</f>
        <v>27.453284965198659</v>
      </c>
      <c r="AI18" s="45">
        <v>2</v>
      </c>
      <c r="AJ18" s="46">
        <v>12</v>
      </c>
      <c r="AK18" s="47">
        <f>IF(AE18=0,1,MIN(AH18/AE18,1))</f>
        <v>1</v>
      </c>
      <c r="AL18" s="44">
        <f>AK18*AE18</f>
        <v>25.429203878418637</v>
      </c>
      <c r="AM18" s="43">
        <f>IF(AL18&lt;0,0,X18*AL18)</f>
        <v>302836.38898808754</v>
      </c>
      <c r="AN18" s="48">
        <f>IF(X18=0,-Y18*12/11,(AM18-Y18)*12/11)</f>
        <v>109355.16165908081</v>
      </c>
      <c r="AO18" s="90">
        <f t="shared" si="22"/>
        <v>-1814.8009466163203</v>
      </c>
      <c r="AP18" s="97">
        <f t="shared" si="23"/>
        <v>884</v>
      </c>
      <c r="AQ18" s="165"/>
      <c r="AR18" s="164"/>
    </row>
    <row r="19" spans="1:44" s="3" customFormat="1" ht="12.75" customHeight="1" outlineLevel="2" x14ac:dyDescent="0.2">
      <c r="A19" s="10">
        <v>5124</v>
      </c>
      <c r="B19" s="11" t="s">
        <v>358</v>
      </c>
      <c r="C19" s="12">
        <v>80007</v>
      </c>
      <c r="D19" s="13" t="s">
        <v>23</v>
      </c>
      <c r="E19" s="14" t="s">
        <v>363</v>
      </c>
      <c r="F19" s="15" t="s">
        <v>364</v>
      </c>
      <c r="G19" s="42">
        <v>1767986</v>
      </c>
      <c r="H19" s="43">
        <f>I19+J19</f>
        <v>4410863.0741125774</v>
      </c>
      <c r="I19" s="43">
        <v>3944215.5643689972</v>
      </c>
      <c r="J19" s="43">
        <v>466647.50974358042</v>
      </c>
      <c r="K19" s="44">
        <f>I19/G19</f>
        <v>2.2309088218849</v>
      </c>
      <c r="L19" s="44">
        <f>J19/G19</f>
        <v>0.26394298922252801</v>
      </c>
      <c r="M19" s="44">
        <f>H19/G19</f>
        <v>2.494851811107428</v>
      </c>
      <c r="N19" s="44">
        <v>3.6242389383532005</v>
      </c>
      <c r="O19" s="43">
        <v>45331855.451948337</v>
      </c>
      <c r="P19" s="43">
        <v>13415967</v>
      </c>
      <c r="Q19" s="44">
        <f>O19/P19</f>
        <v>3.3789480439202286</v>
      </c>
      <c r="R19" s="45">
        <v>1</v>
      </c>
      <c r="S19" s="46">
        <v>12</v>
      </c>
      <c r="T19" s="47">
        <f>IF(N19=0,1,MIN(Q19/N19,1))</f>
        <v>0.93231933694072933</v>
      </c>
      <c r="U19" s="44">
        <f>T19*N19</f>
        <v>3.3789480439202286</v>
      </c>
      <c r="V19" s="43">
        <f>IF(U19&lt;0,0,G19*U19)</f>
        <v>5973932.836378349</v>
      </c>
      <c r="W19" s="48">
        <f>IF(G19=0,-H19*12/12,(V19-H19)*12/12)</f>
        <v>1563069.7622657716</v>
      </c>
      <c r="X19" s="42">
        <v>1627636</v>
      </c>
      <c r="Y19" s="43">
        <f>Z19+AA19</f>
        <v>3982365.1860138243</v>
      </c>
      <c r="Z19" s="43">
        <v>3555708.1989439246</v>
      </c>
      <c r="AA19" s="43">
        <v>426656.98706989957</v>
      </c>
      <c r="AB19" s="44">
        <f>Z19/X19</f>
        <v>2.1845843904558051</v>
      </c>
      <c r="AC19" s="44">
        <f>AA19/X19</f>
        <v>0.26213292595512727</v>
      </c>
      <c r="AD19" s="44">
        <f>Y19/X19</f>
        <v>2.4467173164109322</v>
      </c>
      <c r="AE19" s="44">
        <v>3.5728233623685082</v>
      </c>
      <c r="AF19" s="43">
        <v>39726397.096149489</v>
      </c>
      <c r="AG19" s="43">
        <v>12209985</v>
      </c>
      <c r="AH19" s="44">
        <f>AF19/AG19</f>
        <v>3.2535991728203997</v>
      </c>
      <c r="AI19" s="45">
        <v>2</v>
      </c>
      <c r="AJ19" s="46">
        <v>12</v>
      </c>
      <c r="AK19" s="47">
        <f>IF(AE19=0,1,MIN(AH19/AE19,1))</f>
        <v>0.91065212097793513</v>
      </c>
      <c r="AL19" s="44">
        <f>AK19*AE19</f>
        <v>3.2535991728203997</v>
      </c>
      <c r="AM19" s="43">
        <f>IF(AL19&lt;0,0,X19*AL19)</f>
        <v>5295675.1432527043</v>
      </c>
      <c r="AN19" s="48">
        <f>IF(X19=0,-Y19*12/11,(AM19-Y19)*12/11)</f>
        <v>1432701.7715333237</v>
      </c>
      <c r="AO19" s="90">
        <f t="shared" si="22"/>
        <v>130367.99073244794</v>
      </c>
      <c r="AP19" s="97">
        <f t="shared" si="23"/>
        <v>140350</v>
      </c>
      <c r="AQ19" s="165"/>
      <c r="AR19" s="164"/>
    </row>
    <row r="20" spans="1:44" s="3" customFormat="1" ht="17.25" customHeight="1" outlineLevel="1" x14ac:dyDescent="0.2">
      <c r="A20" s="49"/>
      <c r="B20" s="114" t="s">
        <v>696</v>
      </c>
      <c r="C20" s="51"/>
      <c r="D20" s="52"/>
      <c r="E20" s="53"/>
      <c r="F20" s="52"/>
      <c r="G20" s="54"/>
      <c r="H20" s="55"/>
      <c r="I20" s="55"/>
      <c r="J20" s="55"/>
      <c r="K20" s="56"/>
      <c r="L20" s="56"/>
      <c r="M20" s="56"/>
      <c r="N20" s="56"/>
      <c r="O20" s="55"/>
      <c r="P20" s="55"/>
      <c r="Q20" s="56"/>
      <c r="R20" s="57"/>
      <c r="S20" s="58"/>
      <c r="T20" s="59"/>
      <c r="U20" s="44"/>
      <c r="V20" s="44"/>
      <c r="W20" s="60">
        <f>SUBTOTAL(9,W17:W19)</f>
        <v>1694948.2884277443</v>
      </c>
      <c r="X20" s="54"/>
      <c r="Y20" s="55"/>
      <c r="Z20" s="55"/>
      <c r="AA20" s="55"/>
      <c r="AB20" s="56"/>
      <c r="AC20" s="56"/>
      <c r="AD20" s="56"/>
      <c r="AE20" s="56"/>
      <c r="AF20" s="55"/>
      <c r="AG20" s="55"/>
      <c r="AH20" s="56"/>
      <c r="AI20" s="57"/>
      <c r="AJ20" s="58"/>
      <c r="AK20" s="59"/>
      <c r="AL20" s="44"/>
      <c r="AM20" s="44"/>
      <c r="AN20" s="60">
        <f>SUBTOTAL(9,AN17:AN19)</f>
        <v>1509584.9322535906</v>
      </c>
      <c r="AO20" s="91">
        <f>SUBTOTAL(9,AO17:AO19)</f>
        <v>185363.35617415392</v>
      </c>
      <c r="AP20" s="98">
        <v>9.9999999999999995E-8</v>
      </c>
      <c r="AQ20" s="41"/>
    </row>
    <row r="21" spans="1:44" s="3" customFormat="1" ht="27.75" customHeight="1" thickBot="1" x14ac:dyDescent="0.25">
      <c r="A21" s="61"/>
      <c r="B21" s="101" t="s">
        <v>697</v>
      </c>
      <c r="C21" s="63"/>
      <c r="D21" s="64"/>
      <c r="E21" s="65"/>
      <c r="F21" s="64"/>
      <c r="G21" s="66"/>
      <c r="H21" s="67"/>
      <c r="I21" s="67"/>
      <c r="J21" s="67"/>
      <c r="K21" s="68"/>
      <c r="L21" s="68"/>
      <c r="M21" s="68"/>
      <c r="N21" s="68"/>
      <c r="O21" s="67"/>
      <c r="P21" s="67"/>
      <c r="Q21" s="68"/>
      <c r="R21" s="69"/>
      <c r="S21" s="70"/>
      <c r="T21" s="71"/>
      <c r="U21" s="68"/>
      <c r="V21" s="68"/>
      <c r="W21" s="72">
        <f>SUBTOTAL(9,W3:W20)</f>
        <v>2054721.7913458883</v>
      </c>
      <c r="X21" s="66"/>
      <c r="Y21" s="67"/>
      <c r="Z21" s="67"/>
      <c r="AA21" s="67"/>
      <c r="AB21" s="68"/>
      <c r="AC21" s="68"/>
      <c r="AD21" s="68"/>
      <c r="AE21" s="68"/>
      <c r="AF21" s="67"/>
      <c r="AG21" s="67"/>
      <c r="AH21" s="68"/>
      <c r="AI21" s="69"/>
      <c r="AJ21" s="70"/>
      <c r="AK21" s="71"/>
      <c r="AL21" s="68"/>
      <c r="AM21" s="68"/>
      <c r="AN21" s="72">
        <f>SUBTOTAL(9,AN3:AN20)</f>
        <v>1333510.7963439964</v>
      </c>
      <c r="AO21" s="94">
        <f>SUBTOTAL(9,AO3:AO20)</f>
        <v>721210.99500189174</v>
      </c>
      <c r="AP21" s="95">
        <v>9.9999999999999995E-8</v>
      </c>
      <c r="AQ21" s="41"/>
    </row>
    <row r="22" spans="1:44" s="3" customFormat="1" ht="12.75" customHeight="1" x14ac:dyDescent="0.2">
      <c r="A22" s="73"/>
      <c r="B22"/>
      <c r="C22" s="73"/>
      <c r="D22" s="73"/>
      <c r="E22" s="73"/>
      <c r="F22" s="36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92"/>
      <c r="AP22" s="92"/>
      <c r="AQ22" s="41"/>
    </row>
    <row r="23" spans="1:44" x14ac:dyDescent="0.2">
      <c r="AR23" s="3"/>
    </row>
    <row r="24" spans="1:44" x14ac:dyDescent="0.2">
      <c r="AR24" s="3"/>
    </row>
    <row r="25" spans="1:44" x14ac:dyDescent="0.2">
      <c r="AR25" s="3"/>
    </row>
    <row r="26" spans="1:44" x14ac:dyDescent="0.2">
      <c r="AR26" s="3"/>
    </row>
    <row r="27" spans="1:44" x14ac:dyDescent="0.2">
      <c r="AR27" s="3"/>
    </row>
    <row r="28" spans="1:44" x14ac:dyDescent="0.2">
      <c r="AR28" s="3"/>
    </row>
    <row r="29" spans="1:44" x14ac:dyDescent="0.2">
      <c r="AR29" s="3"/>
    </row>
    <row r="30" spans="1:44" x14ac:dyDescent="0.2">
      <c r="AR30" s="3"/>
    </row>
    <row r="31" spans="1:44" x14ac:dyDescent="0.2">
      <c r="AR31" s="3"/>
    </row>
    <row r="32" spans="1:44" x14ac:dyDescent="0.2">
      <c r="AR32" s="3"/>
    </row>
  </sheetData>
  <mergeCells count="3">
    <mergeCell ref="G1:W1"/>
    <mergeCell ref="X1:AN1"/>
    <mergeCell ref="AO1:AP1"/>
  </mergeCells>
  <conditionalFormatting sqref="AP21">
    <cfRule type="cellIs" dxfId="269" priority="497" operator="lessThanOrEqual">
      <formula>0</formula>
    </cfRule>
  </conditionalFormatting>
  <conditionalFormatting sqref="AP21">
    <cfRule type="cellIs" dxfId="268" priority="498" operator="equal">
      <formula>0</formula>
    </cfRule>
  </conditionalFormatting>
  <conditionalFormatting sqref="AP8">
    <cfRule type="cellIs" dxfId="267" priority="340" operator="lessThanOrEqual">
      <formula>0</formula>
    </cfRule>
  </conditionalFormatting>
  <conditionalFormatting sqref="AP8">
    <cfRule type="cellIs" dxfId="266" priority="341" operator="equal">
      <formula>0</formula>
    </cfRule>
  </conditionalFormatting>
  <conditionalFormatting sqref="AP20">
    <cfRule type="cellIs" dxfId="265" priority="364" operator="lessThanOrEqual">
      <formula>0</formula>
    </cfRule>
  </conditionalFormatting>
  <conditionalFormatting sqref="AP20">
    <cfRule type="cellIs" dxfId="264" priority="365" operator="equal">
      <formula>0</formula>
    </cfRule>
  </conditionalFormatting>
  <conditionalFormatting sqref="AK8 T8">
    <cfRule type="cellIs" dxfId="263" priority="310" operator="lessThan">
      <formula>0.7</formula>
    </cfRule>
  </conditionalFormatting>
  <conditionalFormatting sqref="AP16">
    <cfRule type="cellIs" dxfId="262" priority="356" operator="lessThanOrEqual">
      <formula>0</formula>
    </cfRule>
  </conditionalFormatting>
  <conditionalFormatting sqref="AP16">
    <cfRule type="cellIs" dxfId="261" priority="357" operator="equal">
      <formula>0</formula>
    </cfRule>
  </conditionalFormatting>
  <conditionalFormatting sqref="AP10">
    <cfRule type="cellIs" dxfId="260" priority="348" operator="lessThanOrEqual">
      <formula>0</formula>
    </cfRule>
  </conditionalFormatting>
  <conditionalFormatting sqref="AP10">
    <cfRule type="cellIs" dxfId="259" priority="349" operator="equal">
      <formula>0</formula>
    </cfRule>
  </conditionalFormatting>
  <conditionalFormatting sqref="W21">
    <cfRule type="expression" dxfId="258" priority="330">
      <formula>$W21+100000&lt;$AN21</formula>
    </cfRule>
    <cfRule type="expression" dxfId="257" priority="331">
      <formula>$W21+50000&lt;$AN21</formula>
    </cfRule>
    <cfRule type="expression" dxfId="256" priority="332">
      <formula>$W21-100000&gt;$AN21</formula>
    </cfRule>
    <cfRule type="expression" dxfId="255" priority="333">
      <formula>$W21-50000&gt;$AN21</formula>
    </cfRule>
  </conditionalFormatting>
  <conditionalFormatting sqref="W20">
    <cfRule type="expression" dxfId="254" priority="326">
      <formula>$W20+100000&lt;$AN20</formula>
    </cfRule>
    <cfRule type="expression" dxfId="253" priority="327">
      <formula>$W20+50000&lt;$AN20</formula>
    </cfRule>
    <cfRule type="expression" dxfId="252" priority="328">
      <formula>$W20-100000&gt;$AN20</formula>
    </cfRule>
    <cfRule type="expression" dxfId="251" priority="329">
      <formula>$W20-50000&gt;$AN20</formula>
    </cfRule>
  </conditionalFormatting>
  <conditionalFormatting sqref="AK20:AK22 T20:T22">
    <cfRule type="cellIs" dxfId="250" priority="325" operator="lessThan">
      <formula>0.7</formula>
    </cfRule>
  </conditionalFormatting>
  <conditionalFormatting sqref="W16">
    <cfRule type="expression" dxfId="249" priority="321">
      <formula>$W16+100000&lt;$AN16</formula>
    </cfRule>
    <cfRule type="expression" dxfId="248" priority="322">
      <formula>$W16+50000&lt;$AN16</formula>
    </cfRule>
    <cfRule type="expression" dxfId="247" priority="323">
      <formula>$W16-100000&gt;$AN16</formula>
    </cfRule>
    <cfRule type="expression" dxfId="246" priority="324">
      <formula>$W16-50000&gt;$AN16</formula>
    </cfRule>
  </conditionalFormatting>
  <conditionalFormatting sqref="AK16 T16">
    <cfRule type="cellIs" dxfId="245" priority="320" operator="lessThan">
      <formula>0.7</formula>
    </cfRule>
  </conditionalFormatting>
  <conditionalFormatting sqref="W10">
    <cfRule type="expression" dxfId="244" priority="316">
      <formula>$W10+100000&lt;$AN10</formula>
    </cfRule>
    <cfRule type="expression" dxfId="243" priority="317">
      <formula>$W10+50000&lt;$AN10</formula>
    </cfRule>
    <cfRule type="expression" dxfId="242" priority="318">
      <formula>$W10-100000&gt;$AN10</formula>
    </cfRule>
    <cfRule type="expression" dxfId="241" priority="319">
      <formula>$W10-50000&gt;$AN10</formula>
    </cfRule>
  </conditionalFormatting>
  <conditionalFormatting sqref="AK10 T10">
    <cfRule type="cellIs" dxfId="240" priority="315" operator="lessThan">
      <formula>0.7</formula>
    </cfRule>
  </conditionalFormatting>
  <conditionalFormatting sqref="W8">
    <cfRule type="expression" dxfId="239" priority="311">
      <formula>$W8+100000&lt;$AN8</formula>
    </cfRule>
    <cfRule type="expression" dxfId="238" priority="312">
      <formula>$W8+50000&lt;$AN8</formula>
    </cfRule>
    <cfRule type="expression" dxfId="237" priority="313">
      <formula>$W8-100000&gt;$AN8</formula>
    </cfRule>
    <cfRule type="expression" dxfId="236" priority="314">
      <formula>$W8-50000&gt;$AN8</formula>
    </cfRule>
  </conditionalFormatting>
  <conditionalFormatting sqref="AP3:AP7">
    <cfRule type="cellIs" dxfId="235" priority="31" operator="lessThanOrEqual">
      <formula>0</formula>
    </cfRule>
  </conditionalFormatting>
  <conditionalFormatting sqref="AP3:AP7">
    <cfRule type="cellIs" dxfId="234" priority="32" operator="equal">
      <formula>0</formula>
    </cfRule>
  </conditionalFormatting>
  <conditionalFormatting sqref="AK3:AK7">
    <cfRule type="cellIs" dxfId="233" priority="30" operator="lessThan">
      <formula>0.7</formula>
    </cfRule>
  </conditionalFormatting>
  <conditionalFormatting sqref="W3:W7">
    <cfRule type="expression" dxfId="232" priority="25">
      <formula>$W3+100000&lt;$AN3</formula>
    </cfRule>
    <cfRule type="expression" dxfId="231" priority="26">
      <formula>$W3+50000&lt;$AN3</formula>
    </cfRule>
    <cfRule type="expression" dxfId="230" priority="27">
      <formula>$W3-100000&gt;$AN3</formula>
    </cfRule>
    <cfRule type="expression" dxfId="229" priority="28">
      <formula>$W3-50000&gt;$AN3</formula>
    </cfRule>
  </conditionalFormatting>
  <conditionalFormatting sqref="T3:T7">
    <cfRule type="cellIs" dxfId="228" priority="29" operator="lessThan">
      <formula>0.7</formula>
    </cfRule>
  </conditionalFormatting>
  <conditionalFormatting sqref="AP9">
    <cfRule type="cellIs" dxfId="227" priority="23" operator="lessThanOrEqual">
      <formula>0</formula>
    </cfRule>
  </conditionalFormatting>
  <conditionalFormatting sqref="AP9">
    <cfRule type="cellIs" dxfId="226" priority="24" operator="equal">
      <formula>0</formula>
    </cfRule>
  </conditionalFormatting>
  <conditionalFormatting sqref="AK9">
    <cfRule type="cellIs" dxfId="225" priority="22" operator="lessThan">
      <formula>0.7</formula>
    </cfRule>
  </conditionalFormatting>
  <conditionalFormatting sqref="W9">
    <cfRule type="expression" dxfId="224" priority="17">
      <formula>$W9+100000&lt;$AN9</formula>
    </cfRule>
    <cfRule type="expression" dxfId="223" priority="18">
      <formula>$W9+50000&lt;$AN9</formula>
    </cfRule>
    <cfRule type="expression" dxfId="222" priority="19">
      <formula>$W9-100000&gt;$AN9</formula>
    </cfRule>
    <cfRule type="expression" dxfId="221" priority="20">
      <formula>$W9-50000&gt;$AN9</formula>
    </cfRule>
  </conditionalFormatting>
  <conditionalFormatting sqref="T9">
    <cfRule type="cellIs" dxfId="220" priority="21" operator="lessThan">
      <formula>0.7</formula>
    </cfRule>
  </conditionalFormatting>
  <conditionalFormatting sqref="AP11:AP15">
    <cfRule type="cellIs" dxfId="219" priority="15" operator="lessThanOrEqual">
      <formula>0</formula>
    </cfRule>
  </conditionalFormatting>
  <conditionalFormatting sqref="AP11:AP15">
    <cfRule type="cellIs" dxfId="218" priority="16" operator="equal">
      <formula>0</formula>
    </cfRule>
  </conditionalFormatting>
  <conditionalFormatting sqref="AK11:AK15">
    <cfRule type="cellIs" dxfId="217" priority="14" operator="lessThan">
      <formula>0.7</formula>
    </cfRule>
  </conditionalFormatting>
  <conditionalFormatting sqref="W11:W15">
    <cfRule type="expression" dxfId="216" priority="9">
      <formula>$W11+100000&lt;$AN11</formula>
    </cfRule>
    <cfRule type="expression" dxfId="215" priority="10">
      <formula>$W11+50000&lt;$AN11</formula>
    </cfRule>
    <cfRule type="expression" dxfId="214" priority="11">
      <formula>$W11-100000&gt;$AN11</formula>
    </cfRule>
    <cfRule type="expression" dxfId="213" priority="12">
      <formula>$W11-50000&gt;$AN11</formula>
    </cfRule>
  </conditionalFormatting>
  <conditionalFormatting sqref="T11:T15">
    <cfRule type="cellIs" dxfId="212" priority="13" operator="lessThan">
      <formula>0.7</formula>
    </cfRule>
  </conditionalFormatting>
  <conditionalFormatting sqref="AP17:AP19">
    <cfRule type="cellIs" dxfId="211" priority="7" operator="lessThanOrEqual">
      <formula>0</formula>
    </cfRule>
  </conditionalFormatting>
  <conditionalFormatting sqref="AP17:AP19">
    <cfRule type="cellIs" dxfId="210" priority="8" operator="equal">
      <formula>0</formula>
    </cfRule>
  </conditionalFormatting>
  <conditionalFormatting sqref="AK17:AK19">
    <cfRule type="cellIs" dxfId="209" priority="6" operator="lessThan">
      <formula>0.7</formula>
    </cfRule>
  </conditionalFormatting>
  <conditionalFormatting sqref="W17:W19">
    <cfRule type="expression" dxfId="208" priority="1">
      <formula>$W17+100000&lt;$AN17</formula>
    </cfRule>
    <cfRule type="expression" dxfId="207" priority="2">
      <formula>$W17+50000&lt;$AN17</formula>
    </cfRule>
    <cfRule type="expression" dxfId="206" priority="3">
      <formula>$W17-100000&gt;$AN17</formula>
    </cfRule>
    <cfRule type="expression" dxfId="205" priority="4">
      <formula>$W17-50000&gt;$AN17</formula>
    </cfRule>
  </conditionalFormatting>
  <conditionalFormatting sqref="T17:T19">
    <cfRule type="cellIs" dxfId="204" priority="5" operator="lessThan">
      <formula>0.7</formula>
    </cfRule>
  </conditionalFormatting>
  <printOptions horizontalCentered="1"/>
  <pageMargins left="0.19685039370078741" right="0.19685039370078741" top="1.1417322834645669" bottom="0.15748031496062992" header="0.51181102362204722" footer="0.15748031496062992"/>
  <pageSetup paperSize="9" orientation="landscape" r:id="rId1"/>
  <headerFooter alignWithMargins="0">
    <oddHeader xml:space="preserve">&amp;C&amp;"Arial,Fett"&amp;10&amp;UAnlage 1.1 - Externe (und ggf. intern budgetierbare) Produkte im Amt &amp;A
im Bezirksvergleich (Stand 12/2021 mit Vergleich zum Vormonat)
- sortiert nach der Höhe der Budgetdifferenz-Prognose -&amp;R&amp;10 </oddHeader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15</vt:i4>
      </vt:variant>
    </vt:vector>
  </HeadingPairs>
  <TitlesOfParts>
    <vt:vector size="29" baseType="lpstr">
      <vt:lpstr>Übersicht</vt:lpstr>
      <vt:lpstr>Stadt</vt:lpstr>
      <vt:lpstr>GesQPK</vt:lpstr>
      <vt:lpstr>Jug</vt:lpstr>
      <vt:lpstr>HzE</vt:lpstr>
      <vt:lpstr>Ges</vt:lpstr>
      <vt:lpstr>BüD</vt:lpstr>
      <vt:lpstr>OA</vt:lpstr>
      <vt:lpstr>BiKu</vt:lpstr>
      <vt:lpstr>SuS</vt:lpstr>
      <vt:lpstr>Soz</vt:lpstr>
      <vt:lpstr>FM</vt:lpstr>
      <vt:lpstr>UmNat</vt:lpstr>
      <vt:lpstr>SG</vt:lpstr>
      <vt:lpstr>Übersicht!Druckbereich</vt:lpstr>
      <vt:lpstr>BiKu!Drucktitel</vt:lpstr>
      <vt:lpstr>BüD!Drucktitel</vt:lpstr>
      <vt:lpstr>FM!Drucktitel</vt:lpstr>
      <vt:lpstr>Ges!Drucktitel</vt:lpstr>
      <vt:lpstr>GesQPK!Drucktitel</vt:lpstr>
      <vt:lpstr>HzE!Drucktitel</vt:lpstr>
      <vt:lpstr>Jug!Drucktitel</vt:lpstr>
      <vt:lpstr>OA!Drucktitel</vt:lpstr>
      <vt:lpstr>SG!Drucktitel</vt:lpstr>
      <vt:lpstr>Soz!Drucktitel</vt:lpstr>
      <vt:lpstr>Stadt!Drucktitel</vt:lpstr>
      <vt:lpstr>SuS!Drucktitel</vt:lpstr>
      <vt:lpstr>Übersicht!Drucktitel</vt:lpstr>
      <vt:lpstr>UmNat!Drucktitel</vt:lpstr>
    </vt:vector>
  </TitlesOfParts>
  <Company>BA Steglitz-Zehlendorf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Bild</dc:creator>
  <cp:lastModifiedBy>Catovic, Adelisa</cp:lastModifiedBy>
  <cp:lastPrinted>2022-04-11T10:25:12Z</cp:lastPrinted>
  <dcterms:created xsi:type="dcterms:W3CDTF">2019-10-09T09:30:39Z</dcterms:created>
  <dcterms:modified xsi:type="dcterms:W3CDTF">2022-04-11T10:28:04Z</dcterms:modified>
</cp:coreProperties>
</file>